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99" visibility="visible"/>
  </bookViews>
  <sheets>
    <sheet name="Sample Calculator" sheetId="1" r:id="rId4"/>
    <sheet name="Validation" sheetId="2" state="hidden" r:id="rId5"/>
    <sheet name="Tax Calculations" sheetId="3" state="hidden" r:id="rId6"/>
    <sheet name="HEM Table" sheetId="4" state="hidden" r:id="rId7"/>
  </sheets>
  <definedNames>
    <definedName name="Applicant1IndividialCoupleWith">'Validation'!$B$42</definedName>
    <definedName name="Applicant1status">'Validation'!$B$41</definedName>
    <definedName name="Applicant2IndividialCoupleWith">'Validation'!$C$42</definedName>
    <definedName name="Applicant2status">'Validation'!$C$41</definedName>
    <definedName name="Applicant3IndividialCoupleWith">'Validation'!$D$42</definedName>
    <definedName name="Applicant3status">'Validation'!$D$41</definedName>
    <definedName name="Applicant4IndividialCoupleWith">'Validation'!$E$42</definedName>
    <definedName name="Applicant4status">'Validation'!$E$41</definedName>
    <definedName name="Calculator">'Sample Calculator'!$A$1:$I$93</definedName>
    <definedName name="Guidelines">#REF!</definedName>
    <definedName name="Validstatus1">'Validation'!$G$2:$G$5</definedName>
    <definedName name="Validstatus2">'Validation'!$G$5:$G$5</definedName>
    <definedName name="Validstatus3">'Validation'!$G$5:$G$5</definedName>
    <definedName name="Validstatus4">'Validation'!$G$5:$G$5</definedName>
    <definedName name="_xlnm._FilterDatabase" localSheetId="2" hidden="1">'Tax Calculations'!$A$20:$D$23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<sst xmlns="http://schemas.openxmlformats.org/spreadsheetml/2006/main" uniqueCount="173">
  <si>
    <t>Serviceability Calculator</t>
  </si>
  <si>
    <t>Loan Applicants Details</t>
  </si>
  <si>
    <t>Floor Assessment rate</t>
  </si>
  <si>
    <t>Applicant Names:</t>
  </si>
  <si>
    <t>Dakota Booker</t>
  </si>
  <si>
    <t>Buffer Rates</t>
  </si>
  <si>
    <t>Ultra Prime</t>
  </si>
  <si>
    <t>Applicant 1</t>
  </si>
  <si>
    <t>Applicant 2</t>
  </si>
  <si>
    <t>Applicant 3</t>
  </si>
  <si>
    <t>Prime</t>
  </si>
  <si>
    <t>Plus (&gt;699)</t>
  </si>
  <si>
    <t>Plus (&lt;700)</t>
  </si>
  <si>
    <t>Flex (&gt;699)</t>
  </si>
  <si>
    <t>Flex (&lt;700)</t>
  </si>
  <si>
    <t>Applicant 4</t>
  </si>
  <si>
    <t>Final</t>
  </si>
  <si>
    <t>Applicant Status:</t>
  </si>
  <si>
    <t>Company</t>
  </si>
  <si>
    <t>Individual (Single)</t>
  </si>
  <si>
    <t>Individual (Couple)</t>
  </si>
  <si>
    <t>Base Income (PAYG)</t>
  </si>
  <si>
    <t>Couple with other Applicants:</t>
  </si>
  <si>
    <t>Overtime</t>
  </si>
  <si>
    <t>Number of Dependents:</t>
  </si>
  <si>
    <t>Bonus</t>
  </si>
  <si>
    <t>Residential Status:</t>
  </si>
  <si>
    <t>Renting</t>
  </si>
  <si>
    <t>Living with Parents</t>
  </si>
  <si>
    <t>Living in owned Property</t>
  </si>
  <si>
    <t>Plus</t>
  </si>
  <si>
    <t>Commission</t>
  </si>
  <si>
    <t>Flex</t>
  </si>
  <si>
    <t>Share / Dividend income</t>
  </si>
  <si>
    <t>New Loan</t>
  </si>
  <si>
    <t>Rental Income</t>
  </si>
  <si>
    <t>Loan Amount</t>
  </si>
  <si>
    <t>Loan Terms in Years</t>
  </si>
  <si>
    <t>Int. Only Period</t>
  </si>
  <si>
    <t>Actual Interest Rate</t>
  </si>
  <si>
    <t>Investment (Y/N)</t>
  </si>
  <si>
    <t>Sum of all above amounts</t>
  </si>
  <si>
    <t>Loan 1:</t>
  </si>
  <si>
    <t>New investment loan interest</t>
  </si>
  <si>
    <t>Y</t>
  </si>
  <si>
    <t>Loan 2:</t>
  </si>
  <si>
    <t>Existing Investment home loan interest</t>
  </si>
  <si>
    <t>N</t>
  </si>
  <si>
    <t>Loan 3:</t>
  </si>
  <si>
    <t>Negative gearing amount per applicant</t>
  </si>
  <si>
    <t>Loan 4:</t>
  </si>
  <si>
    <t>Non Taxable income</t>
  </si>
  <si>
    <t>Loan 5:</t>
  </si>
  <si>
    <t>Taxable Income</t>
  </si>
  <si>
    <t>Total Loan Amounts</t>
  </si>
  <si>
    <t>Total Income</t>
  </si>
  <si>
    <t>Tax Deducted</t>
  </si>
  <si>
    <t>Securities Proposed (Offered to Well- Nigh)</t>
  </si>
  <si>
    <t>Low income offset</t>
  </si>
  <si>
    <t>Security Value</t>
  </si>
  <si>
    <t>Low and medium income offset</t>
  </si>
  <si>
    <t>Security 1:</t>
  </si>
  <si>
    <t>Medicare Levy</t>
  </si>
  <si>
    <t>Security 2:</t>
  </si>
  <si>
    <t>Total Tax Deducted (Tax + Medicare Levy)</t>
  </si>
  <si>
    <t>Security 3:</t>
  </si>
  <si>
    <t>Net Income</t>
  </si>
  <si>
    <t>Security 4:</t>
  </si>
  <si>
    <t>Annual Expense as per HEM table</t>
  </si>
  <si>
    <t>Security 5:</t>
  </si>
  <si>
    <t>Annual Basic living expense by Client</t>
  </si>
  <si>
    <t>Total Security Value</t>
  </si>
  <si>
    <t>LVR</t>
  </si>
  <si>
    <t>Actual Annual Expense</t>
  </si>
  <si>
    <t>Net Available Income</t>
  </si>
  <si>
    <t>Gross Annual Income</t>
  </si>
  <si>
    <t>Total</t>
  </si>
  <si>
    <t>Total Annual Outings (Includes investment property expense)</t>
  </si>
  <si>
    <t>Is your Credit Score&gt;699? (Y/N):</t>
  </si>
  <si>
    <t>New Monthly Commitments</t>
  </si>
  <si>
    <t>Base Income (PAYG):</t>
  </si>
  <si>
    <t>Total Monthly Commitments</t>
  </si>
  <si>
    <t>Overtime:</t>
  </si>
  <si>
    <t>Total Annual Commitments</t>
  </si>
  <si>
    <t>Bonus:</t>
  </si>
  <si>
    <t>NDI</t>
  </si>
  <si>
    <t>Commission:</t>
  </si>
  <si>
    <t xml:space="preserve">Share Dividend income: </t>
  </si>
  <si>
    <t>Non-taxable Income:</t>
  </si>
  <si>
    <t>Rental income for all new loans offered to Well Nigh</t>
  </si>
  <si>
    <t>Residential Proposed Security</t>
  </si>
  <si>
    <t>Total Annual Rental:</t>
  </si>
  <si>
    <t>Ownership % for all new loans per individual applicant</t>
  </si>
  <si>
    <t>Investment Portion</t>
  </si>
  <si>
    <t>Applicant 1 % Share</t>
  </si>
  <si>
    <t>Applicant 2 % Share</t>
  </si>
  <si>
    <t>Applicant 3 % Share</t>
  </si>
  <si>
    <t>Applicant 4 % Share</t>
  </si>
  <si>
    <t>Total Tax Deductibility</t>
  </si>
  <si>
    <t>This loan @ assessment rate</t>
  </si>
  <si>
    <t>Annual Commitments (Existing and not be refinanced)</t>
  </si>
  <si>
    <t>Limit</t>
  </si>
  <si>
    <t>Original Loan Terms (Years)</t>
  </si>
  <si>
    <t>Current IO period</t>
  </si>
  <si>
    <t>Int Only Y/N</t>
  </si>
  <si>
    <t>Monthly Payments</t>
  </si>
  <si>
    <t>Investment</t>
  </si>
  <si>
    <t>Interest Rate</t>
  </si>
  <si>
    <t>Monthly</t>
  </si>
  <si>
    <t>Existing home loan 1:</t>
  </si>
  <si>
    <t>Existing home loan 2:</t>
  </si>
  <si>
    <t>Existing home loan 3:</t>
  </si>
  <si>
    <t>Existing home loan 4:</t>
  </si>
  <si>
    <t>Monthly Personal Loan Repayment:</t>
  </si>
  <si>
    <t>Monthly Hire Purchase:</t>
  </si>
  <si>
    <t>Monthly Leaser / Car loan:</t>
  </si>
  <si>
    <t>Monthly Other Debts:</t>
  </si>
  <si>
    <t>Monthly Margin / Terms / Other Loans:</t>
  </si>
  <si>
    <t>Credit card total limits:</t>
  </si>
  <si>
    <t>Notional Rent:</t>
  </si>
  <si>
    <t>Other Monthly Repayments:</t>
  </si>
  <si>
    <t>Total Monthly Outings</t>
  </si>
  <si>
    <t>Annual Rental Income Received ( apportion rental income to each applicant as per % of property ownership) (Not to be refinanced)</t>
  </si>
  <si>
    <t>Ownership % for all existing loans per individual applicant</t>
  </si>
  <si>
    <t>Monthly Living Expenses (Combined)</t>
  </si>
  <si>
    <t>Annual</t>
  </si>
  <si>
    <t>Basic living Expenses (p/m):</t>
  </si>
  <si>
    <t>Discretionary Living Expenses (p/m):</t>
  </si>
  <si>
    <t>N/A</t>
  </si>
  <si>
    <t>Total (p/m)</t>
  </si>
  <si>
    <t>Non-loan Party</t>
  </si>
  <si>
    <t>Monthly property expenses ( apportion expenses to each applicant as per % of property ownership)</t>
  </si>
  <si>
    <t>Total Monthly property expenses (New and existing)</t>
  </si>
  <si>
    <t>Total Annual property expenses (New and existing)</t>
  </si>
  <si>
    <t>Result</t>
  </si>
  <si>
    <t>Serviceability test (NDI)</t>
  </si>
  <si>
    <t>Sample Calculator</t>
  </si>
  <si>
    <t>Valid Status Resi</t>
  </si>
  <si>
    <t>Don’t remove</t>
  </si>
  <si>
    <t>Servicability Calculator</t>
  </si>
  <si>
    <t>Status</t>
  </si>
  <si>
    <t>Individual (Couple) With</t>
  </si>
  <si>
    <t>Taxable income lower limit</t>
  </si>
  <si>
    <t>Taxable income upper limit</t>
  </si>
  <si>
    <t>Tax on this income</t>
  </si>
  <si>
    <t>Tax Slabs Amounts</t>
  </si>
  <si>
    <t>Medicare Levy %</t>
  </si>
  <si>
    <t>Taxable Income lower Limit</t>
  </si>
  <si>
    <t>Taxable Income upper Limit</t>
  </si>
  <si>
    <t>Column1</t>
  </si>
  <si>
    <t>Offset</t>
  </si>
  <si>
    <t>Total current gross HH income from all sources (measured in current dollars)</t>
  </si>
  <si>
    <t>More Than</t>
  </si>
  <si>
    <t>or less</t>
  </si>
  <si>
    <t>to</t>
  </si>
  <si>
    <t>Australia</t>
  </si>
  <si>
    <t>Couple</t>
  </si>
  <si>
    <t>Couple with 1 child</t>
  </si>
  <si>
    <t>Couple with 2 children</t>
  </si>
  <si>
    <t>Couple with 3 children</t>
  </si>
  <si>
    <t>Couple cost of additional dependents (capped at 10)</t>
  </si>
  <si>
    <t>Single person</t>
  </si>
  <si>
    <t>Single parent with 1 child</t>
  </si>
  <si>
    <t>Single parent with 2 children</t>
  </si>
  <si>
    <t>Single parent with 3 children</t>
  </si>
  <si>
    <t>Single cost of additional dependents (capped at 10)</t>
  </si>
  <si>
    <t xml:space="preserve">Plus </t>
  </si>
  <si>
    <t>Applicant 12</t>
  </si>
  <si>
    <t>Applicant 13</t>
  </si>
  <si>
    <t>Applicant 14</t>
  </si>
  <si>
    <t>Applicant 23</t>
  </si>
  <si>
    <t>Applicant 24</t>
  </si>
  <si>
    <t>Applicant 34</t>
  </si>
</sst>
</file>

<file path=xl/styles.xml><?xml version="1.0" encoding="utf-8"?>
<styleSheet xmlns="http://schemas.openxmlformats.org/spreadsheetml/2006/main" xml:space="preserve">
  <numFmts count="6">
    <numFmt numFmtId="164" formatCode="_(* #,##0.00_);_(* \(#,##0.00\);_(* &quot;-&quot;??_);_(@_)"/>
    <numFmt numFmtId="165" formatCode="&quot;$&quot;#,##0"/>
    <numFmt numFmtId="166" formatCode="_-&quot;$&quot;* #,##0_-;\-&quot;$&quot;* #,##0_-;_-&quot;$&quot;* &quot;-&quot;??_-;_-@_-"/>
    <numFmt numFmtId="167" formatCode="_ * #,##0_ ;_ * \-#,##0_ ;_ * &quot;-&quot;??_ ;_ @_ "/>
    <numFmt numFmtId="168" formatCode="_-[$$-409]* #,##0_ ;_-[$$-409]* \-#,##0\ ;_-[$$-409]* &quot;-&quot;??_ ;_-@_ "/>
    <numFmt numFmtId="169" formatCode="_-[$$-409]* #,##0.00_ ;_-[$$-409]* \-#,##0.00\ ;_-[$$-409]* &quot;-&quot;??_ ;_-@_ "/>
  </numFmts>
  <fonts count="1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2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3333CC"/>
      <name val="Calibri"/>
    </font>
    <font>
      <b val="0"/>
      <i val="0"/>
      <strike val="0"/>
      <u val="none"/>
      <sz val="11"/>
      <color rgb="FF3333CC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00B050"/>
      <name val="Calibri"/>
    </font>
    <font>
      <b val="1"/>
      <i val="0"/>
      <strike val="0"/>
      <u val="none"/>
      <sz val="11"/>
      <color rgb="FF00B05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00B050"/>
        <bgColor rgb="FFFFFFFF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</border>
  </borders>
  <cellStyleXfs count="1">
    <xf numFmtId="0" fontId="0" fillId="0" borderId="0"/>
  </cellStyleXfs>
  <cellXfs count="2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1">
      <alignment horizontal="left" vertical="center" textRotation="0" wrapText="false" shrinkToFit="false"/>
    </xf>
    <xf xfId="0" fontId="2" numFmtId="0" fillId="2" borderId="3" applyFont="1" applyNumberFormat="0" applyFill="1" applyBorder="1" applyAlignment="1">
      <alignment horizontal="left" vertical="bottom" textRotation="0" wrapText="false" shrinkToFit="false"/>
    </xf>
    <xf xfId="0" fontId="1" numFmtId="0" fillId="2" borderId="4" applyFont="1" applyNumberFormat="0" applyFill="1" applyBorder="1" applyAlignment="1">
      <alignment horizontal="left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1" numFmtId="165" fillId="2" borderId="6" applyFont="1" applyNumberFormat="1" applyFill="1" applyBorder="1" applyAlignment="1">
      <alignment horizontal="left" vertical="bottom" textRotation="0" wrapText="false" shrinkToFit="false"/>
    </xf>
    <xf xfId="0" fontId="1" numFmtId="165" fillId="2" borderId="7" applyFont="1" applyNumberFormat="1" applyFill="1" applyBorder="1" applyAlignment="1">
      <alignment horizontal="left" vertical="bottom" textRotation="0" wrapText="false" shrinkToFit="false"/>
    </xf>
    <xf xfId="0" fontId="1" numFmtId="165" fillId="2" borderId="8" applyFont="1" applyNumberFormat="1" applyFill="1" applyBorder="1" applyAlignment="1">
      <alignment horizontal="left" vertical="bottom" textRotation="0" wrapText="true" shrinkToFit="false"/>
    </xf>
    <xf xfId="0" fontId="1" numFmtId="0" fillId="2" borderId="5" applyFont="1" applyNumberFormat="0" applyFill="1" applyBorder="1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165" fillId="2" borderId="9" applyFont="1" applyNumberFormat="1" applyFill="1" applyBorder="1" applyAlignment="1">
      <alignment horizontal="left" vertical="bottom" textRotation="0" wrapText="tru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1" applyBorder="1" applyAlignment="1">
      <alignment horizontal="left" vertical="top" textRotation="0" wrapText="false" shrinkToFit="false"/>
    </xf>
    <xf xfId="0" fontId="1" numFmtId="165" fillId="2" borderId="11" applyFont="1" applyNumberFormat="1" applyFill="1" applyBorder="1" applyAlignment="1">
      <alignment horizontal="left" vertical="top" textRotation="0" wrapText="false" shrinkToFit="false"/>
    </xf>
    <xf xfId="0" fontId="1" numFmtId="165" fillId="2" borderId="12" applyFont="1" applyNumberFormat="1" applyFill="1" applyBorder="1" applyAlignment="1">
      <alignment horizontal="left" vertical="top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9" applyFont="0" applyNumberFormat="1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166" fillId="0" borderId="14" applyFont="0" applyNumberFormat="1" applyFill="0" applyBorder="1" applyAlignment="0">
      <alignment horizontal="general" vertical="bottom" textRotation="0" wrapText="false" shrinkToFit="false"/>
    </xf>
    <xf xfId="0" fontId="0" numFmtId="166" fillId="0" borderId="15" applyFont="0" applyNumberFormat="1" applyFill="0" applyBorder="1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0" numFmtId="168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68" fillId="3" borderId="0" applyFont="0" applyNumberFormat="1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16" applyFont="1" applyNumberFormat="0" applyFill="0" applyBorder="1" applyAlignment="0">
      <alignment horizontal="general" vertical="bottom" textRotation="0" wrapText="false" shrinkToFit="false"/>
    </xf>
    <xf xfId="0" fontId="2" numFmtId="0" fillId="0" borderId="17" applyFont="1" applyNumberFormat="0" applyFill="0" applyBorder="1" applyAlignment="0">
      <alignment horizontal="general" vertical="bottom" textRotation="0" wrapText="false" shrinkToFit="false"/>
    </xf>
    <xf xfId="0" fontId="2" numFmtId="0" fillId="0" borderId="18" applyFont="1" applyNumberFormat="0" applyFill="0" applyBorder="1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right" vertical="bottom" textRotation="0" wrapText="tru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8" fillId="0" borderId="0" applyFont="0" applyNumberFormat="1" applyFill="0" applyBorder="0" applyAlignment="0">
      <alignment horizontal="general" vertical="bottom" textRotation="0" wrapText="false" shrinkToFit="false"/>
    </xf>
    <xf xfId="0" fontId="0" numFmtId="168" fillId="0" borderId="19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9" fillId="0" borderId="19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1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7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0" numFmtId="10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hidden="true"/>
    </xf>
    <xf xfId="0" fontId="0" numFmtId="0" fillId="0" borderId="20" applyFont="0" applyNumberFormat="0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168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169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169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168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bottom" textRotation="0" wrapText="true" shrinkToFit="false"/>
      <protection hidden="tru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0" numFmtId="9" fillId="0" borderId="0" applyFont="0" applyNumberFormat="1" applyFill="0" applyBorder="0" applyAlignment="1" applyProtection="true">
      <alignment horizontal="center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168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169" fillId="0" borderId="1" applyFont="0" applyNumberFormat="1" applyFill="0" applyBorder="1" applyAlignment="0" applyProtection="true">
      <alignment horizontal="general" vertical="bottom" textRotation="0" wrapText="false" shrinkToFit="false"/>
      <protection hidden="true"/>
    </xf>
    <xf xfId="0" fontId="0" numFmtId="168" fillId="0" borderId="1" applyFont="0" applyNumberFormat="1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8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4" numFmtId="0" fillId="0" borderId="0" applyFont="1" applyNumberFormat="0" applyFill="0" applyBorder="0" applyAlignment="1" applyProtection="true">
      <alignment horizontal="right" vertical="center" textRotation="0" wrapText="false" shrinkToFit="false"/>
      <protection hidden="true"/>
    </xf>
    <xf xfId="0" fontId="0" numFmtId="168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169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21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8" numFmtId="10" fillId="0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0" numFmtId="2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hidden="true"/>
    </xf>
    <xf xfId="0" fontId="9" numFmtId="169" fillId="0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2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168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8" numFmtId="169" fillId="0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4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8" numFmtId="168" fillId="0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9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8" numFmtId="169" fillId="0" borderId="0" applyFont="1" applyNumberFormat="1" applyFill="0" applyBorder="0" applyAlignment="1" applyProtection="true">
      <alignment horizontal="general" vertical="center" textRotation="0" wrapText="false" shrinkToFit="false"/>
      <protection hidden="true"/>
    </xf>
    <xf xfId="0" fontId="8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9" numFmtId="169" fillId="0" borderId="0" applyFont="1" applyNumberFormat="1" applyFill="0" applyBorder="0" applyAlignment="1" applyProtection="true">
      <alignment horizontal="general" vertical="center" textRotation="0" wrapText="false" shrinkToFit="false"/>
      <protection hidden="true"/>
    </xf>
    <xf xfId="0" fontId="0" numFmtId="1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2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168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9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169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10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10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1" numFmtId="2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hidden="tru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hidden="true"/>
    </xf>
    <xf xfId="0" fontId="0" numFmtId="169" fillId="0" borderId="22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8" numFmtId="168" fillId="0" borderId="2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8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1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10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4" applyFont="1" applyNumberFormat="0" applyFill="0" applyBorder="1" applyAlignment="1" applyProtection="true">
      <alignment horizontal="general" vertical="bottom" textRotation="0" wrapText="true" shrinkToFit="false"/>
      <protection hidden="true"/>
    </xf>
    <xf xfId="0" fontId="12" numFmtId="0" fillId="5" borderId="26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2" numFmtId="0" fillId="5" borderId="2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2" numFmtId="0" fillId="5" borderId="2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0" numFmtId="0" fillId="0" borderId="22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13" numFmtId="169" fillId="0" borderId="22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14" numFmtId="169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9" fillId="0" borderId="29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left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4" numFmtId="168" fillId="0" borderId="29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9" fillId="0" borderId="22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13" numFmtId="169" fillId="0" borderId="22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8" fillId="0" borderId="29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13" numFmtId="2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3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2" numFmtId="0" fillId="5" borderId="26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2" numFmtId="0" fillId="5" borderId="27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0" numFmtId="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14" numFmtId="169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0" numFmtId="16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13" numFmtId="169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bottom" textRotation="0" wrapText="true" shrinkToFit="false"/>
      <protection hidden="true"/>
    </xf>
    <xf xfId="0" fontId="0" numFmtId="0" fillId="0" borderId="25" applyFont="0" applyNumberFormat="0" applyFill="0" applyBorder="1" applyAlignment="1" applyProtection="true">
      <alignment horizontal="center" vertical="bottom" textRotation="0" wrapText="true" shrinkToFit="false"/>
      <protection hidden="true"/>
    </xf>
    <xf xfId="0" fontId="0" numFmtId="0" fillId="0" borderId="23" applyFont="0" applyNumberFormat="0" applyFill="0" applyBorder="1" applyAlignment="1" applyProtection="true">
      <alignment horizontal="center" vertical="bottom" textRotation="0" wrapText="true" shrinkToFit="false"/>
      <protection hidden="true"/>
    </xf>
    <xf xfId="0" fontId="0" numFmtId="0" fillId="0" borderId="29" applyFont="0" applyNumberFormat="0" applyFill="0" applyBorder="1" applyAlignment="1" applyProtection="true">
      <alignment horizontal="center" vertical="bottom" textRotation="0" wrapText="true" shrinkToFit="false"/>
      <protection hidden="true"/>
    </xf>
    <xf xfId="0" fontId="15" numFmtId="0" fillId="5" borderId="26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15" numFmtId="0" fillId="5" borderId="27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15" numFmtId="0" fillId="5" borderId="28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10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0" numFmtId="2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0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0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1" numFmtId="2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1" numFmtId="2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4" numFmtId="0" fillId="0" borderId="23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8" numFmtId="168" fillId="0" borderId="2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2" numFmtId="0" fillId="5" borderId="28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3" numFmtId="169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3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4" numFmtId="0" fillId="0" borderId="23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0" numFmtId="0" fillId="0" borderId="19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0" fillId="0" borderId="19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9" fillId="0" borderId="19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9" fillId="0" borderId="22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168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8" fillId="0" borderId="22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9" fillId="0" borderId="22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24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4" numFmtId="0" fillId="0" borderId="22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4" numFmtId="0" fillId="0" borderId="25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4" numFmtId="10" fillId="0" borderId="23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4" numFmtId="10" fillId="0" borderId="29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2" numFmtId="0" fillId="5" borderId="2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0" numFmtId="0" fillId="0" borderId="1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4" numFmtId="168" fillId="0" borderId="23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4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2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7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8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23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12" numFmtId="0" fillId="5" borderId="24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2" numFmtId="0" fillId="5" borderId="19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2" numFmtId="0" fillId="5" borderId="22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0" numFmtId="0" fillId="0" borderId="19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22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22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0" borderId="29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9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006100"/>
      </font>
      <fill>
        <patternFill patternType="solid">
          <bgColor rgb="FFC6EF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006100"/>
      </font>
      <fill>
        <patternFill patternType="solid">
          <bgColor rgb="FFC6EF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006100"/>
      </font>
      <fill>
        <patternFill patternType="solid">
          <bgColor rgb="FFC6EF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006100"/>
      </font>
      <fill>
        <patternFill patternType="solid">
          <bgColor rgb="FFC6EF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1066800</xdr:colOff>
          <xdr:row>0</xdr:row>
          <xdr:rowOff>30480</xdr:rowOff>
        </xdr:from>
        <xdr:to>
          <xdr:col>8</xdr:col>
          <xdr:colOff>800100</xdr:colOff>
          <xdr:row>1</xdr:row>
          <xdr:rowOff>114300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B8664F1A-AB17-47F9-8624-2462B1FB1D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I152"/>
  <sheetViews>
    <sheetView tabSelected="1" workbookViewId="0" showGridLines="false" showRowColHeaders="1">
      <selection activeCell="B13" sqref="B13:I17"/>
    </sheetView>
  </sheetViews>
  <sheetFormatPr defaultRowHeight="14.4" defaultColWidth="9.109375" outlineLevelRow="0" outlineLevelCol="0"/>
  <cols>
    <col min="1" max="1" width="25.6640625" customWidth="true" style="103"/>
    <col min="2" max="2" width="20.6640625" customWidth="true" style="49"/>
    <col min="3" max="3" width="20.6640625" customWidth="true" style="49"/>
    <col min="4" max="4" width="20.6640625" customWidth="true" style="49"/>
    <col min="5" max="5" width="20.6640625" customWidth="true" style="49"/>
    <col min="6" max="6" width="20.6640625" customWidth="true" style="49"/>
    <col min="7" max="7" width="20.6640625" customWidth="true" style="49"/>
    <col min="8" max="8" width="20.6640625" customWidth="true" style="49"/>
    <col min="9" max="9" width="20.6640625" customWidth="true" style="49"/>
    <col min="10" max="10" width="13.6640625" customWidth="true" style="48"/>
    <col min="11" max="11" width="13.6640625" customWidth="true" style="48"/>
    <col min="12" max="12" width="13.6640625" customWidth="true" style="48"/>
    <col min="13" max="13" width="13.6640625" customWidth="true" style="48"/>
    <col min="14" max="14" width="13.6640625" customWidth="true" style="48"/>
    <col min="15" max="15" width="13.6640625" customWidth="true" style="48"/>
    <col min="16" max="16" width="13.6640625" customWidth="true" style="48"/>
    <col min="17" max="17" width="13.6640625" customWidth="true" style="48"/>
    <col min="18" max="18" width="2.5546875" customWidth="true" style="48"/>
    <col min="19" max="19" width="20.88671875" customWidth="true" style="49"/>
    <col min="20" max="20" width="6.5546875" customWidth="true" style="49"/>
    <col min="21" max="21" width="2" customWidth="true" style="49"/>
    <col min="22" max="22" width="3" customWidth="true" style="49"/>
    <col min="23" max="23" width="17.44140625" customWidth="true" style="49"/>
    <col min="24" max="24" width="23.44140625" customWidth="true" style="49"/>
    <col min="25" max="25" width="10.88671875" customWidth="true" style="49"/>
    <col min="26" max="26" width="57" customWidth="true" style="48"/>
    <col min="27" max="27" width="12.109375" customWidth="true" style="48"/>
    <col min="28" max="28" width="12.109375" customWidth="true" style="48"/>
    <col min="29" max="29" width="12.109375" customWidth="true" style="48"/>
    <col min="30" max="30" width="12.109375" customWidth="true" style="48"/>
    <col min="31" max="31" width="12.109375" customWidth="true" style="48"/>
    <col min="32" max="32" width="12.109375" customWidth="true" style="48"/>
    <col min="33" max="33" width="12.109375" customWidth="true" style="48"/>
    <col min="34" max="34" width="12.109375" customWidth="true" style="48"/>
    <col min="35" max="35" width="12.109375" customWidth="true" style="48"/>
    <col min="36" max="36" width="12.109375" customWidth="true" style="48"/>
    <col min="37" max="37" width="12.109375" customWidth="true" style="48"/>
    <col min="38" max="38" width="12.109375" customWidth="true" style="48"/>
    <col min="39" max="39" width="12.109375" customWidth="true" style="48"/>
    <col min="40" max="40" width="12.109375" customWidth="true" style="48"/>
    <col min="41" max="41" width="17.6640625" customWidth="true" style="48"/>
    <col min="42" max="42" width="11.6640625" customWidth="true" style="50"/>
    <col min="43" max="43" width="12.109375" customWidth="true" style="48"/>
    <col min="44" max="44" width="12.109375" customWidth="true" style="48"/>
    <col min="45" max="45" width="12.109375" customWidth="true" style="48"/>
    <col min="46" max="46" width="12.109375" customWidth="true" style="48"/>
    <col min="47" max="47" width="12.109375" customWidth="true" style="48"/>
    <col min="48" max="48" width="12.109375" customWidth="true" style="48"/>
    <col min="49" max="49" width="12.109375" customWidth="true" style="48"/>
    <col min="50" max="50" width="12.109375" customWidth="true" style="48"/>
    <col min="51" max="51" width="12.109375" customWidth="true" style="48"/>
    <col min="52" max="52" width="12.109375" customWidth="true" style="48"/>
    <col min="53" max="53" width="12.109375" customWidth="true" style="48"/>
    <col min="54" max="54" width="12.109375" customWidth="true" style="48"/>
    <col min="55" max="55" width="12.109375" customWidth="true" style="48"/>
    <col min="56" max="56" width="12.109375" customWidth="true" style="48"/>
    <col min="57" max="57" width="15.6640625" customWidth="true" style="48"/>
    <col min="58" max="58" width="10.44140625" customWidth="true" style="50"/>
    <col min="59" max="59" width="12.109375" customWidth="true" style="48"/>
    <col min="60" max="60" width="12.109375" customWidth="true" style="48"/>
    <col min="61" max="61" width="12.109375" customWidth="true" style="48"/>
    <col min="62" max="62" width="12.109375" customWidth="true" style="48"/>
    <col min="63" max="63" width="12.109375" customWidth="true" style="48"/>
    <col min="64" max="64" width="12.109375" customWidth="true" style="48"/>
    <col min="65" max="65" width="12.109375" customWidth="true" style="48"/>
    <col min="66" max="66" width="12.109375" customWidth="true" style="48"/>
    <col min="67" max="67" width="12.109375" customWidth="true" style="48"/>
    <col min="68" max="68" width="12.109375" customWidth="true" style="48"/>
    <col min="69" max="69" width="12.109375" customWidth="true" style="48"/>
    <col min="70" max="70" width="12.109375" customWidth="true" style="48"/>
    <col min="71" max="71" width="12.109375" customWidth="true" style="48"/>
    <col min="72" max="72" width="12.109375" customWidth="true" style="48"/>
    <col min="73" max="73" width="13.6640625" customWidth="true" style="48"/>
    <col min="74" max="74" width="10.44140625" customWidth="true" style="50"/>
    <col min="75" max="75" width="12.109375" customWidth="true" style="48"/>
    <col min="76" max="76" width="12.109375" customWidth="true" style="48"/>
    <col min="77" max="77" width="12.109375" customWidth="true" style="48"/>
    <col min="78" max="78" width="12.109375" customWidth="true" style="48"/>
    <col min="79" max="79" width="12.109375" customWidth="true" style="48"/>
    <col min="80" max="80" width="12.109375" customWidth="true" style="48"/>
    <col min="81" max="81" width="12.109375" customWidth="true" style="48"/>
    <col min="82" max="82" width="12.109375" customWidth="true" style="48"/>
    <col min="83" max="83" width="12.109375" customWidth="true" style="48"/>
    <col min="84" max="84" width="12.109375" customWidth="true" style="48"/>
    <col min="85" max="85" width="12.109375" customWidth="true" style="48"/>
    <col min="86" max="86" width="12.109375" customWidth="true" style="48"/>
    <col min="87" max="87" width="12.109375" customWidth="true" style="48"/>
    <col min="88" max="88" width="12.109375" customWidth="true" style="48"/>
    <col min="89" max="89" width="13.6640625" customWidth="true" style="48"/>
    <col min="90" max="90" width="10.44140625" customWidth="true" style="50"/>
    <col min="91" max="91" width="12.109375" customWidth="true" style="48"/>
    <col min="92" max="92" width="12.109375" customWidth="true" style="48"/>
    <col min="93" max="93" width="12.109375" customWidth="true" style="48"/>
    <col min="94" max="94" width="12.109375" customWidth="true" style="48"/>
    <col min="95" max="95" width="12.109375" customWidth="true" style="48"/>
    <col min="96" max="96" width="12.109375" customWidth="true" style="48"/>
    <col min="97" max="97" width="12.109375" customWidth="true" style="48"/>
    <col min="98" max="98" width="12.109375" customWidth="true" style="48"/>
    <col min="99" max="99" width="12.109375" customWidth="true" style="48"/>
    <col min="100" max="100" width="12.109375" customWidth="true" style="48"/>
    <col min="101" max="101" width="12.109375" customWidth="true" style="48"/>
    <col min="102" max="102" width="12.109375" customWidth="true" style="48"/>
    <col min="103" max="103" width="12.109375" customWidth="true" style="48"/>
    <col min="104" max="104" width="12.109375" customWidth="true" style="48"/>
    <col min="105" max="105" width="13.6640625" customWidth="true" style="48"/>
    <col min="106" max="106" width="10.44140625" customWidth="true" style="50"/>
    <col min="107" max="107" width="12.109375" customWidth="true" style="48"/>
    <col min="108" max="108" width="12.109375" customWidth="true" style="48"/>
    <col min="109" max="109" width="12.109375" customWidth="true" style="48"/>
    <col min="110" max="110" width="12.109375" customWidth="true" style="48"/>
    <col min="111" max="111" width="12.109375" customWidth="true" style="48"/>
    <col min="112" max="112" width="12.109375" customWidth="true" style="48"/>
    <col min="113" max="113" width="12.109375" customWidth="true" style="48"/>
    <col min="114" max="114" width="12.109375" customWidth="true" style="48"/>
    <col min="115" max="115" width="12.109375" customWidth="true" style="48"/>
    <col min="116" max="116" width="12.109375" customWidth="true" style="48"/>
    <col min="117" max="117" width="12.109375" customWidth="true" style="48"/>
    <col min="118" max="118" width="12.109375" customWidth="true" style="48"/>
    <col min="119" max="119" width="12.109375" customWidth="true" style="48"/>
    <col min="120" max="120" width="12.109375" customWidth="true" style="48"/>
    <col min="121" max="121" width="13.6640625" customWidth="true" style="48"/>
    <col min="122" max="122" width="10.6640625" customWidth="true" style="49"/>
    <col min="123" max="123" width="9.109375" style="49"/>
  </cols>
  <sheetData>
    <row r="1" spans="1:217" customHeight="1" ht="22.2">
      <c r="A1" s="205" t="s">
        <v>0</v>
      </c>
      <c r="B1" s="206"/>
      <c r="C1" s="206"/>
      <c r="D1" s="206"/>
      <c r="E1" s="206"/>
      <c r="F1" s="206"/>
      <c r="G1" s="206"/>
      <c r="H1" s="206"/>
      <c r="I1" s="207"/>
      <c r="J1" s="47"/>
      <c r="K1" s="47"/>
      <c r="L1" s="47"/>
      <c r="M1" s="47"/>
      <c r="N1" s="47"/>
      <c r="O1" s="47"/>
      <c r="P1" s="47"/>
      <c r="Q1" s="47"/>
    </row>
    <row r="2" spans="1:217" customHeight="1" ht="22.8">
      <c r="A2" s="208"/>
      <c r="B2" s="209"/>
      <c r="C2" s="209"/>
      <c r="D2" s="209"/>
      <c r="E2" s="209"/>
      <c r="F2" s="209"/>
      <c r="G2" s="209"/>
      <c r="H2" s="209"/>
      <c r="I2" s="210"/>
      <c r="J2" s="47"/>
      <c r="K2" s="47"/>
      <c r="L2" s="47"/>
      <c r="M2" s="47"/>
      <c r="N2" s="47"/>
      <c r="O2" s="47"/>
      <c r="P2" s="47"/>
      <c r="Q2" s="47"/>
    </row>
    <row r="3" spans="1:217">
      <c r="A3" s="213" t="s">
        <v>1</v>
      </c>
      <c r="B3" s="214"/>
      <c r="C3" s="214"/>
      <c r="D3" s="214"/>
      <c r="E3" s="214" t="str">
        <f>IF(G27&gt;95%,"**LVR not to exceed 95%**","")</f>
        <v>0</v>
      </c>
      <c r="F3" s="214"/>
      <c r="G3" s="214"/>
      <c r="H3" s="214"/>
      <c r="I3" s="215"/>
      <c r="J3" s="51"/>
      <c r="K3" s="51"/>
      <c r="L3" s="51"/>
      <c r="M3" s="51"/>
      <c r="N3" s="51"/>
      <c r="O3" s="51"/>
      <c r="P3" s="51"/>
      <c r="Q3" s="51"/>
      <c r="S3" s="49" t="s">
        <v>2</v>
      </c>
      <c r="T3" s="52">
        <v>0.0505</v>
      </c>
      <c r="Z3" s="53"/>
      <c r="AA3" s="53"/>
      <c r="AB3" s="53"/>
      <c r="AC3" s="53"/>
      <c r="AD3" s="53"/>
      <c r="AE3" s="53" t="str">
        <f>IF(OR((AND($B$6="Individual (Couple)",$B$7="Non-loan party")),$B$6="Individual (Single)"),1,0)</f>
        <v>0</v>
      </c>
      <c r="AF3" s="53" t="str">
        <f>IF($D$6="Individual (Single)",1,0)</f>
        <v>0</v>
      </c>
      <c r="AG3" s="53" t="str">
        <f>IF($F$6="Individual (Single)",1,0)</f>
        <v>0</v>
      </c>
      <c r="AH3" s="53" t="str">
        <f>IF($H$6="Individual (Single)",1,0)</f>
        <v>0</v>
      </c>
      <c r="AI3" s="53" t="str">
        <f>IF(AND(($B$5=$D$7),($D$5=$B$7)),1,0)</f>
        <v>0</v>
      </c>
      <c r="AJ3" s="53" t="str">
        <f>IF(AND(($B$5=$F$7),($F$5=$B$7)),1,0)</f>
        <v>0</v>
      </c>
      <c r="AK3" s="53" t="str">
        <f>IF(AND(($B$5=$H$7),($H$5=$B$7)),1,0)</f>
        <v>0</v>
      </c>
      <c r="AL3" s="53" t="str">
        <f>IF(AND(($D$5=$F$7),($F$5=$D$7)),1,0)</f>
        <v>0</v>
      </c>
      <c r="AM3" s="53" t="str">
        <f>IF(AND(($D$5=$H$7),($H$5=$D$7)),1,0)</f>
        <v>0</v>
      </c>
      <c r="AN3" s="53" t="str">
        <f>IF(AND(($F$5=$H$7),($H$5=$F$7)),1,0)</f>
        <v>0</v>
      </c>
      <c r="AO3" s="53"/>
    </row>
    <row r="4" spans="1:217">
      <c r="A4" s="119" t="s">
        <v>3</v>
      </c>
      <c r="B4" s="216" t="s">
        <v>4</v>
      </c>
      <c r="C4" s="216"/>
      <c r="D4" s="216"/>
      <c r="E4" s="216"/>
      <c r="F4" s="216"/>
      <c r="G4" s="216"/>
      <c r="H4" s="216"/>
      <c r="I4" s="217"/>
      <c r="J4" s="54"/>
      <c r="K4" s="54"/>
      <c r="L4" s="54"/>
      <c r="M4" s="54"/>
      <c r="N4" s="54"/>
      <c r="O4" s="54"/>
      <c r="P4" s="54"/>
      <c r="Q4" s="54"/>
      <c r="S4" s="49" t="s">
        <v>5</v>
      </c>
      <c r="T4" s="52">
        <v>0.025</v>
      </c>
      <c r="Z4" s="55"/>
      <c r="AA4" s="56" t="s">
        <v>6</v>
      </c>
      <c r="AB4" s="56" t="s">
        <v>6</v>
      </c>
      <c r="AC4" s="56" t="s">
        <v>6</v>
      </c>
      <c r="AD4" s="56" t="s">
        <v>6</v>
      </c>
      <c r="AE4" s="56" t="s">
        <v>6</v>
      </c>
      <c r="AF4" s="56" t="s">
        <v>6</v>
      </c>
      <c r="AG4" s="56" t="s">
        <v>6</v>
      </c>
      <c r="AH4" s="56" t="s">
        <v>6</v>
      </c>
      <c r="AI4" s="56" t="s">
        <v>7</v>
      </c>
      <c r="AJ4" s="56" t="s">
        <v>7</v>
      </c>
      <c r="AK4" s="56" t="s">
        <v>7</v>
      </c>
      <c r="AL4" s="56" t="s">
        <v>8</v>
      </c>
      <c r="AM4" s="56" t="s">
        <v>8</v>
      </c>
      <c r="AN4" s="56" t="s">
        <v>9</v>
      </c>
      <c r="AO4" s="56"/>
      <c r="AQ4" s="56" t="s">
        <v>10</v>
      </c>
      <c r="AR4" s="56" t="s">
        <v>10</v>
      </c>
      <c r="AS4" s="56" t="s">
        <v>10</v>
      </c>
      <c r="AT4" s="56" t="s">
        <v>10</v>
      </c>
      <c r="AU4" s="56" t="s">
        <v>10</v>
      </c>
      <c r="AV4" s="56" t="s">
        <v>10</v>
      </c>
      <c r="AW4" s="56" t="s">
        <v>10</v>
      </c>
      <c r="AX4" s="56" t="s">
        <v>10</v>
      </c>
      <c r="AY4" s="56" t="s">
        <v>7</v>
      </c>
      <c r="AZ4" s="56" t="s">
        <v>7</v>
      </c>
      <c r="BA4" s="56" t="s">
        <v>7</v>
      </c>
      <c r="BB4" s="56" t="s">
        <v>8</v>
      </c>
      <c r="BC4" s="56" t="s">
        <v>8</v>
      </c>
      <c r="BD4" s="56" t="s">
        <v>9</v>
      </c>
      <c r="BE4" s="56"/>
      <c r="BG4" s="56" t="s">
        <v>11</v>
      </c>
      <c r="BH4" s="56" t="s">
        <v>11</v>
      </c>
      <c r="BI4" s="56" t="s">
        <v>11</v>
      </c>
      <c r="BJ4" s="56" t="s">
        <v>11</v>
      </c>
      <c r="BK4" s="56" t="s">
        <v>11</v>
      </c>
      <c r="BL4" s="56" t="s">
        <v>11</v>
      </c>
      <c r="BM4" s="56" t="s">
        <v>11</v>
      </c>
      <c r="BN4" s="56" t="s">
        <v>11</v>
      </c>
      <c r="BO4" s="56" t="s">
        <v>7</v>
      </c>
      <c r="BP4" s="56" t="s">
        <v>7</v>
      </c>
      <c r="BQ4" s="56" t="s">
        <v>7</v>
      </c>
      <c r="BR4" s="56" t="s">
        <v>8</v>
      </c>
      <c r="BS4" s="56" t="s">
        <v>8</v>
      </c>
      <c r="BT4" s="56" t="s">
        <v>9</v>
      </c>
      <c r="BU4" s="56"/>
      <c r="BW4" s="56" t="s">
        <v>12</v>
      </c>
      <c r="BX4" s="56" t="s">
        <v>12</v>
      </c>
      <c r="BY4" s="56" t="s">
        <v>12</v>
      </c>
      <c r="BZ4" s="56" t="s">
        <v>12</v>
      </c>
      <c r="CA4" s="56" t="s">
        <v>12</v>
      </c>
      <c r="CB4" s="56" t="s">
        <v>12</v>
      </c>
      <c r="CC4" s="56" t="s">
        <v>12</v>
      </c>
      <c r="CD4" s="56" t="s">
        <v>12</v>
      </c>
      <c r="CE4" s="56" t="s">
        <v>7</v>
      </c>
      <c r="CF4" s="56" t="s">
        <v>7</v>
      </c>
      <c r="CG4" s="56" t="s">
        <v>7</v>
      </c>
      <c r="CH4" s="56" t="s">
        <v>8</v>
      </c>
      <c r="CI4" s="56" t="s">
        <v>8</v>
      </c>
      <c r="CJ4" s="56" t="s">
        <v>9</v>
      </c>
      <c r="CK4" s="56"/>
      <c r="CM4" s="56" t="s">
        <v>13</v>
      </c>
      <c r="CN4" s="56" t="s">
        <v>13</v>
      </c>
      <c r="CO4" s="56" t="s">
        <v>13</v>
      </c>
      <c r="CP4" s="56" t="s">
        <v>13</v>
      </c>
      <c r="CQ4" s="56" t="s">
        <v>13</v>
      </c>
      <c r="CR4" s="56" t="s">
        <v>13</v>
      </c>
      <c r="CS4" s="56" t="s">
        <v>13</v>
      </c>
      <c r="CT4" s="56" t="s">
        <v>13</v>
      </c>
      <c r="CU4" s="56" t="s">
        <v>7</v>
      </c>
      <c r="CV4" s="56" t="s">
        <v>7</v>
      </c>
      <c r="CW4" s="56" t="s">
        <v>7</v>
      </c>
      <c r="CX4" s="56" t="s">
        <v>8</v>
      </c>
      <c r="CY4" s="56" t="s">
        <v>8</v>
      </c>
      <c r="CZ4" s="56" t="s">
        <v>9</v>
      </c>
      <c r="DA4" s="56"/>
      <c r="DC4" s="56" t="s">
        <v>14</v>
      </c>
      <c r="DD4" s="56" t="s">
        <v>14</v>
      </c>
      <c r="DE4" s="56" t="s">
        <v>14</v>
      </c>
      <c r="DF4" s="56" t="s">
        <v>14</v>
      </c>
      <c r="DG4" s="56" t="s">
        <v>14</v>
      </c>
      <c r="DH4" s="56" t="s">
        <v>14</v>
      </c>
      <c r="DI4" s="56" t="s">
        <v>14</v>
      </c>
      <c r="DJ4" s="56" t="s">
        <v>14</v>
      </c>
      <c r="DK4" s="56" t="s">
        <v>7</v>
      </c>
      <c r="DL4" s="56" t="s">
        <v>7</v>
      </c>
      <c r="DM4" s="56" t="s">
        <v>7</v>
      </c>
      <c r="DN4" s="56" t="s">
        <v>8</v>
      </c>
      <c r="DO4" s="56" t="s">
        <v>8</v>
      </c>
      <c r="DP4" s="56" t="s">
        <v>9</v>
      </c>
      <c r="DQ4" s="56"/>
    </row>
    <row r="5" spans="1:217">
      <c r="A5" s="119"/>
      <c r="B5" s="155" t="s">
        <v>7</v>
      </c>
      <c r="C5" s="155"/>
      <c r="D5" s="155" t="s">
        <v>8</v>
      </c>
      <c r="E5" s="155"/>
      <c r="F5" s="155" t="s">
        <v>9</v>
      </c>
      <c r="G5" s="155"/>
      <c r="H5" s="155" t="s">
        <v>15</v>
      </c>
      <c r="I5" s="211"/>
      <c r="J5" s="57"/>
      <c r="K5" s="57"/>
      <c r="L5" s="57"/>
      <c r="M5" s="57"/>
      <c r="N5" s="57"/>
      <c r="O5" s="57"/>
      <c r="P5" s="57"/>
      <c r="Q5" s="57"/>
      <c r="T5" s="52"/>
      <c r="Z5" s="55"/>
      <c r="AA5" s="56" t="s">
        <v>7</v>
      </c>
      <c r="AB5" s="56" t="s">
        <v>8</v>
      </c>
      <c r="AC5" s="56" t="s">
        <v>9</v>
      </c>
      <c r="AD5" s="56" t="s">
        <v>15</v>
      </c>
      <c r="AE5" s="56" t="s">
        <v>7</v>
      </c>
      <c r="AF5" s="56" t="s">
        <v>8</v>
      </c>
      <c r="AG5" s="56" t="s">
        <v>9</v>
      </c>
      <c r="AH5" s="56" t="s">
        <v>15</v>
      </c>
      <c r="AI5" s="56" t="s">
        <v>8</v>
      </c>
      <c r="AJ5" s="56" t="s">
        <v>9</v>
      </c>
      <c r="AK5" s="56" t="s">
        <v>15</v>
      </c>
      <c r="AL5" s="56" t="s">
        <v>9</v>
      </c>
      <c r="AM5" s="56" t="s">
        <v>15</v>
      </c>
      <c r="AN5" s="56" t="s">
        <v>15</v>
      </c>
      <c r="AO5" s="56" t="s">
        <v>16</v>
      </c>
      <c r="AQ5" s="56" t="s">
        <v>7</v>
      </c>
      <c r="AR5" s="56" t="s">
        <v>8</v>
      </c>
      <c r="AS5" s="56" t="s">
        <v>9</v>
      </c>
      <c r="AT5" s="56" t="s">
        <v>15</v>
      </c>
      <c r="AU5" s="56" t="s">
        <v>7</v>
      </c>
      <c r="AV5" s="56" t="s">
        <v>8</v>
      </c>
      <c r="AW5" s="56" t="s">
        <v>9</v>
      </c>
      <c r="AX5" s="56" t="s">
        <v>15</v>
      </c>
      <c r="AY5" s="56" t="s">
        <v>8</v>
      </c>
      <c r="AZ5" s="56" t="s">
        <v>9</v>
      </c>
      <c r="BA5" s="56" t="s">
        <v>15</v>
      </c>
      <c r="BB5" s="56" t="s">
        <v>9</v>
      </c>
      <c r="BC5" s="56" t="s">
        <v>15</v>
      </c>
      <c r="BD5" s="56" t="s">
        <v>15</v>
      </c>
      <c r="BE5" s="56" t="s">
        <v>16</v>
      </c>
      <c r="BG5" s="56" t="s">
        <v>7</v>
      </c>
      <c r="BH5" s="56" t="s">
        <v>8</v>
      </c>
      <c r="BI5" s="56" t="s">
        <v>9</v>
      </c>
      <c r="BJ5" s="56" t="s">
        <v>15</v>
      </c>
      <c r="BK5" s="56" t="s">
        <v>7</v>
      </c>
      <c r="BL5" s="56" t="s">
        <v>8</v>
      </c>
      <c r="BM5" s="56" t="s">
        <v>9</v>
      </c>
      <c r="BN5" s="56" t="s">
        <v>15</v>
      </c>
      <c r="BO5" s="56" t="s">
        <v>8</v>
      </c>
      <c r="BP5" s="56" t="s">
        <v>9</v>
      </c>
      <c r="BQ5" s="56" t="s">
        <v>15</v>
      </c>
      <c r="BR5" s="56" t="s">
        <v>9</v>
      </c>
      <c r="BS5" s="56" t="s">
        <v>15</v>
      </c>
      <c r="BT5" s="56" t="s">
        <v>15</v>
      </c>
      <c r="BU5" s="56" t="s">
        <v>16</v>
      </c>
      <c r="BW5" s="56" t="s">
        <v>7</v>
      </c>
      <c r="BX5" s="56" t="s">
        <v>8</v>
      </c>
      <c r="BY5" s="56" t="s">
        <v>9</v>
      </c>
      <c r="BZ5" s="56" t="s">
        <v>15</v>
      </c>
      <c r="CA5" s="56" t="s">
        <v>7</v>
      </c>
      <c r="CB5" s="56" t="s">
        <v>8</v>
      </c>
      <c r="CC5" s="56" t="s">
        <v>9</v>
      </c>
      <c r="CD5" s="56" t="s">
        <v>15</v>
      </c>
      <c r="CE5" s="56" t="s">
        <v>8</v>
      </c>
      <c r="CF5" s="56" t="s">
        <v>9</v>
      </c>
      <c r="CG5" s="56" t="s">
        <v>15</v>
      </c>
      <c r="CH5" s="56" t="s">
        <v>9</v>
      </c>
      <c r="CI5" s="56" t="s">
        <v>15</v>
      </c>
      <c r="CJ5" s="56" t="s">
        <v>15</v>
      </c>
      <c r="CK5" s="56" t="s">
        <v>16</v>
      </c>
      <c r="CM5" s="56" t="s">
        <v>7</v>
      </c>
      <c r="CN5" s="56" t="s">
        <v>8</v>
      </c>
      <c r="CO5" s="56" t="s">
        <v>9</v>
      </c>
      <c r="CP5" s="56" t="s">
        <v>15</v>
      </c>
      <c r="CQ5" s="56" t="s">
        <v>7</v>
      </c>
      <c r="CR5" s="56" t="s">
        <v>8</v>
      </c>
      <c r="CS5" s="56" t="s">
        <v>9</v>
      </c>
      <c r="CT5" s="56" t="s">
        <v>15</v>
      </c>
      <c r="CU5" s="56" t="s">
        <v>8</v>
      </c>
      <c r="CV5" s="56" t="s">
        <v>9</v>
      </c>
      <c r="CW5" s="56" t="s">
        <v>15</v>
      </c>
      <c r="CX5" s="56" t="s">
        <v>9</v>
      </c>
      <c r="CY5" s="56" t="s">
        <v>15</v>
      </c>
      <c r="CZ5" s="56" t="s">
        <v>15</v>
      </c>
      <c r="DA5" s="56" t="s">
        <v>16</v>
      </c>
      <c r="DC5" s="56" t="s">
        <v>7</v>
      </c>
      <c r="DD5" s="56" t="s">
        <v>8</v>
      </c>
      <c r="DE5" s="56" t="s">
        <v>9</v>
      </c>
      <c r="DF5" s="56" t="s">
        <v>15</v>
      </c>
      <c r="DG5" s="56" t="s">
        <v>7</v>
      </c>
      <c r="DH5" s="56" t="s">
        <v>8</v>
      </c>
      <c r="DI5" s="56" t="s">
        <v>9</v>
      </c>
      <c r="DJ5" s="56" t="s">
        <v>15</v>
      </c>
      <c r="DK5" s="56" t="s">
        <v>8</v>
      </c>
      <c r="DL5" s="56" t="s">
        <v>9</v>
      </c>
      <c r="DM5" s="56" t="s">
        <v>15</v>
      </c>
      <c r="DN5" s="56" t="s">
        <v>9</v>
      </c>
      <c r="DO5" s="56" t="s">
        <v>15</v>
      </c>
      <c r="DP5" s="56" t="s">
        <v>15</v>
      </c>
      <c r="DQ5" s="56" t="s">
        <v>16</v>
      </c>
    </row>
    <row r="6" spans="1:217">
      <c r="A6" s="119" t="s">
        <v>17</v>
      </c>
      <c r="B6" s="186" t="s">
        <v>18</v>
      </c>
      <c r="C6" s="186"/>
      <c r="D6" s="186" t="s">
        <v>19</v>
      </c>
      <c r="E6" s="186"/>
      <c r="F6" s="186" t="s">
        <v>19</v>
      </c>
      <c r="G6" s="186"/>
      <c r="H6" s="186" t="s">
        <v>20</v>
      </c>
      <c r="I6" s="218"/>
      <c r="J6" s="58"/>
      <c r="K6" s="58"/>
      <c r="L6" s="58"/>
      <c r="M6" s="58"/>
      <c r="N6" s="58"/>
      <c r="O6" s="58"/>
      <c r="P6" s="58"/>
      <c r="Q6" s="58"/>
      <c r="T6" s="48"/>
      <c r="Z6" s="59" t="s">
        <v>21</v>
      </c>
      <c r="AA6" s="60" t="str">
        <f>'Sample Calculator'!$B$31</f>
        <v>0</v>
      </c>
      <c r="AB6" s="60" t="str">
        <f>'Sample Calculator'!$C$31</f>
        <v>0</v>
      </c>
      <c r="AC6" s="60" t="str">
        <f>'Sample Calculator'!$E$31</f>
        <v>0</v>
      </c>
      <c r="AD6" s="60" t="str">
        <f>'Sample Calculator'!$G$31</f>
        <v>0</v>
      </c>
      <c r="AE6" s="60" t="str">
        <f>IF($AE$3=1,AA6,0)</f>
        <v>0</v>
      </c>
      <c r="AF6" s="60" t="str">
        <f>IF($AF$3=1,AB6,0)</f>
        <v>0</v>
      </c>
      <c r="AG6" s="60" t="str">
        <f>IF($AG$3=1,AC6,0)</f>
        <v>0</v>
      </c>
      <c r="AH6" s="60" t="str">
        <f>IF($AH$3=1,AD6,0)</f>
        <v>0</v>
      </c>
      <c r="AI6" s="60" t="str">
        <f>IF($AI$3=0,0,AA6+AB6)</f>
        <v>0</v>
      </c>
      <c r="AJ6" s="60" t="str">
        <f>IF($AJ$3=0,0,AA6+AC6)</f>
        <v>0</v>
      </c>
      <c r="AK6" s="60" t="str">
        <f>IF($AK$3=0,0,AA6+AD6)</f>
        <v>0</v>
      </c>
      <c r="AL6" s="60" t="str">
        <f>IF($AL$3=0,0,AB6+AC6)</f>
        <v>0</v>
      </c>
      <c r="AM6" s="60" t="str">
        <f>IF($AM$3=0,0,AB6+AD6)</f>
        <v>0</v>
      </c>
      <c r="AN6" s="60" t="str">
        <f>IF($AN$3=0,0,AC6+AD6)</f>
        <v>0</v>
      </c>
      <c r="AO6" s="61" t="str">
        <f>SUM(AE6:AN6)</f>
        <v>0</v>
      </c>
      <c r="AP6" s="62"/>
      <c r="AQ6" s="60" t="str">
        <f>'Sample Calculator'!$B$31</f>
        <v>0</v>
      </c>
      <c r="AR6" s="60" t="str">
        <f>'Sample Calculator'!$C$31</f>
        <v>0</v>
      </c>
      <c r="AS6" s="60" t="str">
        <f>'Sample Calculator'!$E$31</f>
        <v>0</v>
      </c>
      <c r="AT6" s="60" t="str">
        <f>'Sample Calculator'!$G$31</f>
        <v>0</v>
      </c>
      <c r="AU6" s="60" t="str">
        <f>IF($AE$3=1,AQ6,0)</f>
        <v>0</v>
      </c>
      <c r="AV6" s="60" t="str">
        <f>IF($AF$3=1,AR6,0)</f>
        <v>0</v>
      </c>
      <c r="AW6" s="60" t="str">
        <f>IF($AG$3=1,AS6,0)</f>
        <v>0</v>
      </c>
      <c r="AX6" s="60" t="str">
        <f>IF($AH$3=1,AT6,0)</f>
        <v>0</v>
      </c>
      <c r="AY6" s="60" t="str">
        <f>IF($AI$3=0,0,AQ6+AR6)</f>
        <v>0</v>
      </c>
      <c r="AZ6" s="60" t="str">
        <f>IF($AJ$3=0,0,AQ6+AS6)</f>
        <v>0</v>
      </c>
      <c r="BA6" s="60" t="str">
        <f>IF($AK$3=0,0,AQ6+AT6)</f>
        <v>0</v>
      </c>
      <c r="BB6" s="60" t="str">
        <f>IF($AL$3=0,0,AR6+AS6)</f>
        <v>0</v>
      </c>
      <c r="BC6" s="60" t="str">
        <f>IF($AM$3=0,0,AR6+AT6)</f>
        <v>0</v>
      </c>
      <c r="BD6" s="60" t="str">
        <f>IF($AN$3=0,0,AS6+AT6)</f>
        <v>0</v>
      </c>
      <c r="BE6" s="60" t="str">
        <f>SUM(AU6:BD6)</f>
        <v>0</v>
      </c>
      <c r="BG6" s="60" t="str">
        <f>'Sample Calculator'!$B$31</f>
        <v>0</v>
      </c>
      <c r="BH6" s="60" t="str">
        <f>'Sample Calculator'!$C$31</f>
        <v>0</v>
      </c>
      <c r="BI6" s="60" t="str">
        <f>'Sample Calculator'!$E$31</f>
        <v>0</v>
      </c>
      <c r="BJ6" s="60" t="str">
        <f>'Sample Calculator'!$G$31</f>
        <v>0</v>
      </c>
      <c r="BK6" s="60" t="str">
        <f>IF($AE$3=1,BG6,0)</f>
        <v>0</v>
      </c>
      <c r="BL6" s="60" t="str">
        <f>IF($AF$3=1,BH6,0)</f>
        <v>0</v>
      </c>
      <c r="BM6" s="60" t="str">
        <f>IF($AG$3=1,BI6,0)</f>
        <v>0</v>
      </c>
      <c r="BN6" s="60" t="str">
        <f>IF($AH$3=1,BJ6,0)</f>
        <v>0</v>
      </c>
      <c r="BO6" s="60" t="str">
        <f>IF($AI$3=0,0,BG6+BH6)</f>
        <v>0</v>
      </c>
      <c r="BP6" s="60" t="str">
        <f>IF($AJ$3=0,0,BG6+BI6)</f>
        <v>0</v>
      </c>
      <c r="BQ6" s="60" t="str">
        <f>IF($AK$3=0,0,BG6+BJ6)</f>
        <v>0</v>
      </c>
      <c r="BR6" s="60" t="str">
        <f>IF($AL$3=0,0,BH6+BI6)</f>
        <v>0</v>
      </c>
      <c r="BS6" s="60" t="str">
        <f>IF($AM$3=0,0,BH6+BJ6)</f>
        <v>0</v>
      </c>
      <c r="BT6" s="60" t="str">
        <f>IF($AN$3=0,0,BI6+BJ6)</f>
        <v>0</v>
      </c>
      <c r="BU6" s="60" t="str">
        <f>SUM(BK6:BT6)</f>
        <v>0</v>
      </c>
      <c r="BW6" s="60" t="str">
        <f>'Sample Calculator'!$B$31</f>
        <v>0</v>
      </c>
      <c r="BX6" s="60" t="str">
        <f>'Sample Calculator'!$C$31</f>
        <v>0</v>
      </c>
      <c r="BY6" s="60" t="str">
        <f>'Sample Calculator'!$E$31</f>
        <v>0</v>
      </c>
      <c r="BZ6" s="60" t="str">
        <f>'Sample Calculator'!$G$31</f>
        <v>0</v>
      </c>
      <c r="CA6" s="60" t="str">
        <f>IF($AE$3=1,BW6,0)</f>
        <v>0</v>
      </c>
      <c r="CB6" s="60" t="str">
        <f>IF($AF$3=1,BX6,0)</f>
        <v>0</v>
      </c>
      <c r="CC6" s="60" t="str">
        <f>IF($AG$3=1,BY6,0)</f>
        <v>0</v>
      </c>
      <c r="CD6" s="60" t="str">
        <f>IF($AH$3=1,BZ6,0)</f>
        <v>0</v>
      </c>
      <c r="CE6" s="60" t="str">
        <f>IF($AI$3=0,0,BW6+BX6)</f>
        <v>0</v>
      </c>
      <c r="CF6" s="60" t="str">
        <f>IF($AJ$3=0,0,BW6+BY6)</f>
        <v>0</v>
      </c>
      <c r="CG6" s="60" t="str">
        <f>IF($AK$3=0,0,BW6+BZ6)</f>
        <v>0</v>
      </c>
      <c r="CH6" s="60" t="str">
        <f>IF($AL$3=0,0,BX6+BY6)</f>
        <v>0</v>
      </c>
      <c r="CI6" s="60" t="str">
        <f>IF($AM$3=0,0,BX6+BZ6)</f>
        <v>0</v>
      </c>
      <c r="CJ6" s="60" t="str">
        <f>IF($AN$3=0,0,BY6+BZ6)</f>
        <v>0</v>
      </c>
      <c r="CK6" s="60" t="str">
        <f>SUM(CA6:CJ6)</f>
        <v>0</v>
      </c>
      <c r="CM6" s="60" t="str">
        <f>'Sample Calculator'!$B$31</f>
        <v>0</v>
      </c>
      <c r="CN6" s="60" t="str">
        <f>'Sample Calculator'!$C$31</f>
        <v>0</v>
      </c>
      <c r="CO6" s="60" t="str">
        <f>'Sample Calculator'!$E$31</f>
        <v>0</v>
      </c>
      <c r="CP6" s="60" t="str">
        <f>'Sample Calculator'!$G$31</f>
        <v>0</v>
      </c>
      <c r="CQ6" s="60" t="str">
        <f>IF($AE$3=1,CM6,0)</f>
        <v>0</v>
      </c>
      <c r="CR6" s="60" t="str">
        <f>IF($AF$3=1,CN6,0)</f>
        <v>0</v>
      </c>
      <c r="CS6" s="60" t="str">
        <f>IF($AG$3=1,CO6,0)</f>
        <v>0</v>
      </c>
      <c r="CT6" s="60" t="str">
        <f>IF($AH$3=1,CP6,0)</f>
        <v>0</v>
      </c>
      <c r="CU6" s="60" t="str">
        <f>IF($AI$3=0,0,CM6+CN6)</f>
        <v>0</v>
      </c>
      <c r="CV6" s="60" t="str">
        <f>IF($AJ$3=0,0,CM6+CO6)</f>
        <v>0</v>
      </c>
      <c r="CW6" s="60" t="str">
        <f>IF($AK$3=0,0,CM6+CP6)</f>
        <v>0</v>
      </c>
      <c r="CX6" s="60" t="str">
        <f>IF($AL$3=0,0,CN6+CO6)</f>
        <v>0</v>
      </c>
      <c r="CY6" s="60" t="str">
        <f>IF($AM$3=0,0,CN6+CP6)</f>
        <v>0</v>
      </c>
      <c r="CZ6" s="60" t="str">
        <f>IF($AN$3=0,0,CO6+CP6)</f>
        <v>0</v>
      </c>
      <c r="DA6" s="60" t="str">
        <f>SUM(CQ6:CZ6)</f>
        <v>0</v>
      </c>
      <c r="DC6" s="60" t="str">
        <f>'Sample Calculator'!$B$31</f>
        <v>0</v>
      </c>
      <c r="DD6" s="60" t="str">
        <f>'Sample Calculator'!$C$31</f>
        <v>0</v>
      </c>
      <c r="DE6" s="60" t="str">
        <f>'Sample Calculator'!$E$31</f>
        <v>0</v>
      </c>
      <c r="DF6" s="60" t="str">
        <f>'Sample Calculator'!$G$31</f>
        <v>0</v>
      </c>
      <c r="DG6" s="60" t="str">
        <f>IF($AE$3=1,DC6,0)</f>
        <v>0</v>
      </c>
      <c r="DH6" s="60" t="str">
        <f>IF($AF$3=1,DD6,0)</f>
        <v>0</v>
      </c>
      <c r="DI6" s="60" t="str">
        <f>IF($AG$3=1,DE6,0)</f>
        <v>0</v>
      </c>
      <c r="DJ6" s="60" t="str">
        <f>IF($AH$3=1,DF6,0)</f>
        <v>0</v>
      </c>
      <c r="DK6" s="60" t="str">
        <f>IF($AI$3=0,0,DC6+DD6)</f>
        <v>0</v>
      </c>
      <c r="DL6" s="60" t="str">
        <f>IF($AJ$3=0,0,DC6+DE6)</f>
        <v>0</v>
      </c>
      <c r="DM6" s="60" t="str">
        <f>IF($AK$3=0,0,DC6+DF6)</f>
        <v>0</v>
      </c>
      <c r="DN6" s="60" t="str">
        <f>IF($AL$3=0,0,DD6+DE6)</f>
        <v>0</v>
      </c>
      <c r="DO6" s="60" t="str">
        <f>IF($AM$3=0,0,DD6+DF6)</f>
        <v>0</v>
      </c>
      <c r="DP6" s="60" t="str">
        <f>IF($AN$3=0,0,DE6+DF6)</f>
        <v>0</v>
      </c>
      <c r="DQ6" s="60" t="str">
        <f>SUM(DG6:DP6)</f>
        <v>0</v>
      </c>
      <c r="DR6" s="63"/>
    </row>
    <row r="7" spans="1:217" customHeight="1" ht="28.8">
      <c r="A7" s="119" t="s">
        <v>22</v>
      </c>
      <c r="B7" s="186"/>
      <c r="C7" s="186"/>
      <c r="D7" s="186"/>
      <c r="E7" s="186"/>
      <c r="F7" s="186"/>
      <c r="G7" s="186"/>
      <c r="H7" s="186"/>
      <c r="I7" s="218"/>
      <c r="J7" s="58"/>
      <c r="K7" s="58"/>
      <c r="L7" s="58"/>
      <c r="M7" s="58"/>
      <c r="N7" s="58"/>
      <c r="O7" s="58"/>
      <c r="P7" s="58"/>
      <c r="Q7" s="58"/>
      <c r="S7" s="49" t="s">
        <v>6</v>
      </c>
      <c r="T7" s="48">
        <v>1.051</v>
      </c>
      <c r="Z7" s="59" t="s">
        <v>23</v>
      </c>
      <c r="AA7" s="60" t="str">
        <f>'Sample Calculator'!$B$32</f>
        <v>0</v>
      </c>
      <c r="AB7" s="60" t="str">
        <f>'Sample Calculator'!$C$32</f>
        <v>0</v>
      </c>
      <c r="AC7" s="60" t="str">
        <f>'Sample Calculator'!$E$32</f>
        <v>0</v>
      </c>
      <c r="AD7" s="60" t="str">
        <f>'Sample Calculator'!$G$32</f>
        <v>0</v>
      </c>
      <c r="AE7" s="60" t="str">
        <f>IF($AE$3=1,AA7,0)</f>
        <v>0</v>
      </c>
      <c r="AF7" s="60" t="str">
        <f>IF($AF$3=1,AB7,0)</f>
        <v>0</v>
      </c>
      <c r="AG7" s="60" t="str">
        <f>IF($AG$3=1,AC7,0)</f>
        <v>0</v>
      </c>
      <c r="AH7" s="60" t="str">
        <f>IF($AH$3=1,AD7,0)</f>
        <v>0</v>
      </c>
      <c r="AI7" s="60" t="str">
        <f>IF($AI$3=0,0,AA7+AB7)</f>
        <v>0</v>
      </c>
      <c r="AJ7" s="60" t="str">
        <f>IF($AJ$3=0,0,AA7+AC7)</f>
        <v>0</v>
      </c>
      <c r="AK7" s="60" t="str">
        <f>IF($AK$3=0,0,AA7+AD7)</f>
        <v>0</v>
      </c>
      <c r="AL7" s="60" t="str">
        <f>IF($AL$3=0,0,AB7+AC7)</f>
        <v>0</v>
      </c>
      <c r="AM7" s="60" t="str">
        <f>IF($AM$3=0,0,AB7+AD7)</f>
        <v>0</v>
      </c>
      <c r="AN7" s="60" t="str">
        <f>IF($AN$3=0,0,AC7+AD7)</f>
        <v>0</v>
      </c>
      <c r="AO7" s="61" t="str">
        <f>SUM(AE7:AN7)</f>
        <v>0</v>
      </c>
      <c r="AQ7" s="60" t="str">
        <f>'Sample Calculator'!$B$32</f>
        <v>0</v>
      </c>
      <c r="AR7" s="60" t="str">
        <f>'Sample Calculator'!$C$32</f>
        <v>0</v>
      </c>
      <c r="AS7" s="60" t="str">
        <f>'Sample Calculator'!$E$32</f>
        <v>0</v>
      </c>
      <c r="AT7" s="60" t="str">
        <f>'Sample Calculator'!$G$32</f>
        <v>0</v>
      </c>
      <c r="AU7" s="60" t="str">
        <f>IF($AE$3=1,AQ7,0)</f>
        <v>0</v>
      </c>
      <c r="AV7" s="60" t="str">
        <f>IF($AF$3=1,AR7,0)</f>
        <v>0</v>
      </c>
      <c r="AW7" s="60" t="str">
        <f>IF($AG$3=1,AS7,0)</f>
        <v>0</v>
      </c>
      <c r="AX7" s="60" t="str">
        <f>IF($AH$3=1,AT7,0)</f>
        <v>0</v>
      </c>
      <c r="AY7" s="60" t="str">
        <f>IF($AI$3=0,0,AQ7+AR7)</f>
        <v>0</v>
      </c>
      <c r="AZ7" s="60" t="str">
        <f>IF($AJ$3=0,0,AQ7+AS7)</f>
        <v>0</v>
      </c>
      <c r="BA7" s="60" t="str">
        <f>IF($AK$3=0,0,AQ7+AT7)</f>
        <v>0</v>
      </c>
      <c r="BB7" s="60" t="str">
        <f>IF($AL$3=0,0,AR7+AS7)</f>
        <v>0</v>
      </c>
      <c r="BC7" s="60" t="str">
        <f>IF($AM$3=0,0,AR7+AT7)</f>
        <v>0</v>
      </c>
      <c r="BD7" s="60" t="str">
        <f>IF($AN$3=0,0,AS7+AT7)</f>
        <v>0</v>
      </c>
      <c r="BE7" s="60" t="str">
        <f>SUM(AU7:BD7)</f>
        <v>0</v>
      </c>
      <c r="BG7" s="60" t="str">
        <f>'Sample Calculator'!$B$32</f>
        <v>0</v>
      </c>
      <c r="BH7" s="60" t="str">
        <f>'Sample Calculator'!$C$32</f>
        <v>0</v>
      </c>
      <c r="BI7" s="60" t="str">
        <f>'Sample Calculator'!$E$32</f>
        <v>0</v>
      </c>
      <c r="BJ7" s="60" t="str">
        <f>'Sample Calculator'!$G$32</f>
        <v>0</v>
      </c>
      <c r="BK7" s="60" t="str">
        <f>IF($AE$3=1,BG7,0)</f>
        <v>0</v>
      </c>
      <c r="BL7" s="60" t="str">
        <f>IF($AF$3=1,BH7,0)</f>
        <v>0</v>
      </c>
      <c r="BM7" s="60" t="str">
        <f>IF($AG$3=1,BI7,0)</f>
        <v>0</v>
      </c>
      <c r="BN7" s="60" t="str">
        <f>IF($AH$3=1,BJ7,0)</f>
        <v>0</v>
      </c>
      <c r="BO7" s="60" t="str">
        <f>IF($AI$3=0,0,BG7+BH7)</f>
        <v>0</v>
      </c>
      <c r="BP7" s="60" t="str">
        <f>IF($AJ$3=0,0,BG7+BI7)</f>
        <v>0</v>
      </c>
      <c r="BQ7" s="60" t="str">
        <f>IF($AK$3=0,0,BG7+BJ7)</f>
        <v>0</v>
      </c>
      <c r="BR7" s="60" t="str">
        <f>IF($AL$3=0,0,BH7+BI7)</f>
        <v>0</v>
      </c>
      <c r="BS7" s="60" t="str">
        <f>IF($AM$3=0,0,BH7+BJ7)</f>
        <v>0</v>
      </c>
      <c r="BT7" s="60" t="str">
        <f>IF($AN$3=0,0,BI7+BJ7)</f>
        <v>0</v>
      </c>
      <c r="BU7" s="60" t="str">
        <f>SUM(BK7:BT7)</f>
        <v>0</v>
      </c>
      <c r="BW7" s="60" t="str">
        <f>'Sample Calculator'!$B$32</f>
        <v>0</v>
      </c>
      <c r="BX7" s="60" t="str">
        <f>'Sample Calculator'!$C$32</f>
        <v>0</v>
      </c>
      <c r="BY7" s="60" t="str">
        <f>'Sample Calculator'!$E$32</f>
        <v>0</v>
      </c>
      <c r="BZ7" s="60" t="str">
        <f>'Sample Calculator'!$G$32</f>
        <v>0</v>
      </c>
      <c r="CA7" s="60" t="str">
        <f>IF($AE$3=1,BW7,0)</f>
        <v>0</v>
      </c>
      <c r="CB7" s="60" t="str">
        <f>IF($AF$3=1,BX7,0)</f>
        <v>0</v>
      </c>
      <c r="CC7" s="60" t="str">
        <f>IF($AG$3=1,BY7,0)</f>
        <v>0</v>
      </c>
      <c r="CD7" s="60" t="str">
        <f>IF($AH$3=1,BZ7,0)</f>
        <v>0</v>
      </c>
      <c r="CE7" s="60" t="str">
        <f>IF($AI$3=0,0,BW7+BX7)</f>
        <v>0</v>
      </c>
      <c r="CF7" s="60" t="str">
        <f>IF($AJ$3=0,0,BW7+BY7)</f>
        <v>0</v>
      </c>
      <c r="CG7" s="60" t="str">
        <f>IF($AK$3=0,0,BW7+BZ7)</f>
        <v>0</v>
      </c>
      <c r="CH7" s="60" t="str">
        <f>IF($AL$3=0,0,BX7+BY7)</f>
        <v>0</v>
      </c>
      <c r="CI7" s="60" t="str">
        <f>IF($AM$3=0,0,BX7+BZ7)</f>
        <v>0</v>
      </c>
      <c r="CJ7" s="60" t="str">
        <f>IF($AN$3=0,0,BY7+BZ7)</f>
        <v>0</v>
      </c>
      <c r="CK7" s="60" t="str">
        <f>SUM(CA7:CJ7)</f>
        <v>0</v>
      </c>
      <c r="CM7" s="60" t="str">
        <f>'Sample Calculator'!$B$32</f>
        <v>0</v>
      </c>
      <c r="CN7" s="60" t="str">
        <f>'Sample Calculator'!$C$32</f>
        <v>0</v>
      </c>
      <c r="CO7" s="60" t="str">
        <f>'Sample Calculator'!$E$32</f>
        <v>0</v>
      </c>
      <c r="CP7" s="60" t="str">
        <f>'Sample Calculator'!$G$32</f>
        <v>0</v>
      </c>
      <c r="CQ7" s="60" t="str">
        <f>IF($AE$3=1,CM7,0)</f>
        <v>0</v>
      </c>
      <c r="CR7" s="60" t="str">
        <f>IF($AF$3=1,CN7,0)</f>
        <v>0</v>
      </c>
      <c r="CS7" s="60" t="str">
        <f>IF($AG$3=1,CO7,0)</f>
        <v>0</v>
      </c>
      <c r="CT7" s="60" t="str">
        <f>IF($AH$3=1,CP7,0)</f>
        <v>0</v>
      </c>
      <c r="CU7" s="60" t="str">
        <f>IF($AI$3=0,0,CM7+CN7)</f>
        <v>0</v>
      </c>
      <c r="CV7" s="60" t="str">
        <f>IF($AJ$3=0,0,CM7+CO7)</f>
        <v>0</v>
      </c>
      <c r="CW7" s="60" t="str">
        <f>IF($AK$3=0,0,CM7+CP7)</f>
        <v>0</v>
      </c>
      <c r="CX7" s="60" t="str">
        <f>IF($AL$3=0,0,CN7+CO7)</f>
        <v>0</v>
      </c>
      <c r="CY7" s="60" t="str">
        <f>IF($AM$3=0,0,CN7+CP7)</f>
        <v>0</v>
      </c>
      <c r="CZ7" s="60" t="str">
        <f>IF($AN$3=0,0,CO7+CP7)</f>
        <v>0</v>
      </c>
      <c r="DA7" s="60" t="str">
        <f>SUM(CQ7:CZ7)</f>
        <v>0</v>
      </c>
      <c r="DC7" s="60" t="str">
        <f>'Sample Calculator'!$B$32</f>
        <v>0</v>
      </c>
      <c r="DD7" s="60" t="str">
        <f>'Sample Calculator'!$C$32</f>
        <v>0</v>
      </c>
      <c r="DE7" s="60" t="str">
        <f>'Sample Calculator'!$E$32</f>
        <v>0</v>
      </c>
      <c r="DF7" s="60" t="str">
        <f>'Sample Calculator'!$G$32</f>
        <v>0</v>
      </c>
      <c r="DG7" s="60" t="str">
        <f>IF($AE$3=1,DC7,0)</f>
        <v>0</v>
      </c>
      <c r="DH7" s="60" t="str">
        <f>IF($AF$3=1,DD7,0)</f>
        <v>0</v>
      </c>
      <c r="DI7" s="60" t="str">
        <f>IF($AG$3=1,DE7,0)</f>
        <v>0</v>
      </c>
      <c r="DJ7" s="60" t="str">
        <f>IF($AH$3=1,DF7,0)</f>
        <v>0</v>
      </c>
      <c r="DK7" s="60" t="str">
        <f>IF($AI$3=0,0,DC7+DD7)</f>
        <v>0</v>
      </c>
      <c r="DL7" s="60" t="str">
        <f>IF($AJ$3=0,0,DC7+DE7)</f>
        <v>0</v>
      </c>
      <c r="DM7" s="60" t="str">
        <f>IF($AK$3=0,0,DC7+DF7)</f>
        <v>0</v>
      </c>
      <c r="DN7" s="60" t="str">
        <f>IF($AL$3=0,0,DD7+DE7)</f>
        <v>0</v>
      </c>
      <c r="DO7" s="60" t="str">
        <f>IF($AM$3=0,0,DD7+DF7)</f>
        <v>0</v>
      </c>
      <c r="DP7" s="60" t="str">
        <f>IF($AN$3=0,0,DE7+DF7)</f>
        <v>0</v>
      </c>
      <c r="DQ7" s="60" t="str">
        <f>SUM(DG7:DP7)</f>
        <v>0</v>
      </c>
      <c r="DR7" s="63"/>
    </row>
    <row r="8" spans="1:217">
      <c r="A8" s="119" t="s">
        <v>24</v>
      </c>
      <c r="B8" s="186">
        <v>5</v>
      </c>
      <c r="C8" s="186"/>
      <c r="D8" s="186">
        <v>8</v>
      </c>
      <c r="E8" s="186"/>
      <c r="F8" s="186">
        <v>2</v>
      </c>
      <c r="G8" s="186"/>
      <c r="H8" s="186">
        <v>9</v>
      </c>
      <c r="I8" s="218"/>
      <c r="J8" s="58"/>
      <c r="K8" s="58"/>
      <c r="L8" s="58"/>
      <c r="M8" s="58"/>
      <c r="N8" s="58"/>
      <c r="O8" s="58"/>
      <c r="P8" s="58"/>
      <c r="Q8" s="58"/>
      <c r="S8" s="49" t="s">
        <v>10</v>
      </c>
      <c r="T8" s="48">
        <v>1.001</v>
      </c>
      <c r="Z8" s="64" t="s">
        <v>25</v>
      </c>
      <c r="AA8" s="60" t="str">
        <f>'Sample Calculator'!$B$33*0.8</f>
        <v>0</v>
      </c>
      <c r="AB8" s="60" t="str">
        <f>'Sample Calculator'!$C$33*0.8</f>
        <v>0</v>
      </c>
      <c r="AC8" s="60" t="str">
        <f>'Sample Calculator'!$E$33*0.8</f>
        <v>0</v>
      </c>
      <c r="AD8" s="60" t="str">
        <f>'Sample Calculator'!$G$33*0.8</f>
        <v>0</v>
      </c>
      <c r="AE8" s="60" t="str">
        <f>IF($AE$3=1,AA8,0)</f>
        <v>0</v>
      </c>
      <c r="AF8" s="60" t="str">
        <f>IF($AF$3=1,AB8,0)</f>
        <v>0</v>
      </c>
      <c r="AG8" s="60" t="str">
        <f>IF($AG$3=1,AC8,0)</f>
        <v>0</v>
      </c>
      <c r="AH8" s="60" t="str">
        <f>IF($AH$3=1,AD8,0)</f>
        <v>0</v>
      </c>
      <c r="AI8" s="60" t="str">
        <f>IF($AI$3=0,0,AA8+AB8)</f>
        <v>0</v>
      </c>
      <c r="AJ8" s="60" t="str">
        <f>IF($AJ$3=0,0,AA8+AC8)</f>
        <v>0</v>
      </c>
      <c r="AK8" s="60" t="str">
        <f>IF($AK$3=0,0,AA8+AD8)</f>
        <v>0</v>
      </c>
      <c r="AL8" s="60" t="str">
        <f>IF($AL$3=0,0,AB8+AC8)</f>
        <v>0</v>
      </c>
      <c r="AM8" s="60" t="str">
        <f>IF($AM$3=0,0,AB8+AD8)</f>
        <v>0</v>
      </c>
      <c r="AN8" s="60" t="str">
        <f>IF($AN$3=0,0,AC8+AD8)</f>
        <v>0</v>
      </c>
      <c r="AO8" s="61" t="str">
        <f>SUM(AE8:AN8)</f>
        <v>0</v>
      </c>
      <c r="AP8" s="65"/>
      <c r="AQ8" s="60" t="str">
        <f>'Sample Calculator'!$B$33*0.8</f>
        <v>0</v>
      </c>
      <c r="AR8" s="60" t="str">
        <f>'Sample Calculator'!$C$33*0.8</f>
        <v>0</v>
      </c>
      <c r="AS8" s="60" t="str">
        <f>'Sample Calculator'!$E$33*0.8</f>
        <v>0</v>
      </c>
      <c r="AT8" s="60" t="str">
        <f>'Sample Calculator'!$G$33*0.8</f>
        <v>0</v>
      </c>
      <c r="AU8" s="60" t="str">
        <f>IF($AE$3=1,AQ8,0)</f>
        <v>0</v>
      </c>
      <c r="AV8" s="60" t="str">
        <f>IF($AF$3=1,AR8,0)</f>
        <v>0</v>
      </c>
      <c r="AW8" s="60" t="str">
        <f>IF($AG$3=1,AS8,0)</f>
        <v>0</v>
      </c>
      <c r="AX8" s="60" t="str">
        <f>IF($AH$3=1,AT8,0)</f>
        <v>0</v>
      </c>
      <c r="AY8" s="60" t="str">
        <f>IF($AI$3=0,0,AQ8+AR8)</f>
        <v>0</v>
      </c>
      <c r="AZ8" s="60" t="str">
        <f>IF($AJ$3=0,0,AQ8+AS8)</f>
        <v>0</v>
      </c>
      <c r="BA8" s="60" t="str">
        <f>IF($AK$3=0,0,AQ8+AT8)</f>
        <v>0</v>
      </c>
      <c r="BB8" s="60" t="str">
        <f>IF($AL$3=0,0,AR8+AS8)</f>
        <v>0</v>
      </c>
      <c r="BC8" s="60" t="str">
        <f>IF($AM$3=0,0,AR8+AT8)</f>
        <v>0</v>
      </c>
      <c r="BD8" s="60" t="str">
        <f>IF($AN$3=0,0,AS8+AT8)</f>
        <v>0</v>
      </c>
      <c r="BE8" s="60" t="str">
        <f>SUM(AU8:BD8)</f>
        <v>0</v>
      </c>
      <c r="BF8" s="65"/>
      <c r="BG8" s="60" t="str">
        <f>'Sample Calculator'!$B$33*0.8</f>
        <v>0</v>
      </c>
      <c r="BH8" s="60" t="str">
        <f>'Sample Calculator'!$C$33*0.8</f>
        <v>0</v>
      </c>
      <c r="BI8" s="60" t="str">
        <f>'Sample Calculator'!$E$33*0.8</f>
        <v>0</v>
      </c>
      <c r="BJ8" s="60" t="str">
        <f>'Sample Calculator'!$G$33*0.8</f>
        <v>0</v>
      </c>
      <c r="BK8" s="60" t="str">
        <f>IF($AE$3=1,BG8,0)</f>
        <v>0</v>
      </c>
      <c r="BL8" s="60" t="str">
        <f>IF($AF$3=1,BH8,0)</f>
        <v>0</v>
      </c>
      <c r="BM8" s="60" t="str">
        <f>IF($AG$3=1,BI8,0)</f>
        <v>0</v>
      </c>
      <c r="BN8" s="60" t="str">
        <f>IF($AH$3=1,BJ8,0)</f>
        <v>0</v>
      </c>
      <c r="BO8" s="60" t="str">
        <f>IF($AI$3=0,0,BG8+BH8)</f>
        <v>0</v>
      </c>
      <c r="BP8" s="60" t="str">
        <f>IF($AJ$3=0,0,BG8+BI8)</f>
        <v>0</v>
      </c>
      <c r="BQ8" s="60" t="str">
        <f>IF($AK$3=0,0,BG8+BJ8)</f>
        <v>0</v>
      </c>
      <c r="BR8" s="60" t="str">
        <f>IF($AL$3=0,0,BH8+BI8)</f>
        <v>0</v>
      </c>
      <c r="BS8" s="60" t="str">
        <f>IF($AM$3=0,0,BH8+BJ8)</f>
        <v>0</v>
      </c>
      <c r="BT8" s="60" t="str">
        <f>IF($AN$3=0,0,BI8+BJ8)</f>
        <v>0</v>
      </c>
      <c r="BU8" s="60" t="str">
        <f>SUM(BK8:BT8)</f>
        <v>0</v>
      </c>
      <c r="BV8" s="65"/>
      <c r="BW8" s="60" t="str">
        <f>'Sample Calculator'!$B$33*0.8</f>
        <v>0</v>
      </c>
      <c r="BX8" s="60" t="str">
        <f>'Sample Calculator'!$C$33*0.8</f>
        <v>0</v>
      </c>
      <c r="BY8" s="60" t="str">
        <f>'Sample Calculator'!$E$33*0.8</f>
        <v>0</v>
      </c>
      <c r="BZ8" s="60" t="str">
        <f>'Sample Calculator'!$G$33*0.8</f>
        <v>0</v>
      </c>
      <c r="CA8" s="60" t="str">
        <f>IF($AE$3=1,BW8,0)</f>
        <v>0</v>
      </c>
      <c r="CB8" s="60" t="str">
        <f>IF($AF$3=1,BX8,0)</f>
        <v>0</v>
      </c>
      <c r="CC8" s="60" t="str">
        <f>IF($AG$3=1,BY8,0)</f>
        <v>0</v>
      </c>
      <c r="CD8" s="60" t="str">
        <f>IF($AH$3=1,BZ8,0)</f>
        <v>0</v>
      </c>
      <c r="CE8" s="60" t="str">
        <f>IF($AI$3=0,0,BW8+BX8)</f>
        <v>0</v>
      </c>
      <c r="CF8" s="60" t="str">
        <f>IF($AJ$3=0,0,BW8+BY8)</f>
        <v>0</v>
      </c>
      <c r="CG8" s="60" t="str">
        <f>IF($AK$3=0,0,BW8+BZ8)</f>
        <v>0</v>
      </c>
      <c r="CH8" s="60" t="str">
        <f>IF($AL$3=0,0,BX8+BY8)</f>
        <v>0</v>
      </c>
      <c r="CI8" s="60" t="str">
        <f>IF($AM$3=0,0,BX8+BZ8)</f>
        <v>0</v>
      </c>
      <c r="CJ8" s="60" t="str">
        <f>IF($AN$3=0,0,BY8+BZ8)</f>
        <v>0</v>
      </c>
      <c r="CK8" s="60" t="str">
        <f>SUM(CA8:CJ8)</f>
        <v>0</v>
      </c>
      <c r="CL8" s="65"/>
      <c r="CM8" s="60" t="str">
        <f>'Sample Calculator'!$B$33</f>
        <v>0</v>
      </c>
      <c r="CN8" s="60" t="str">
        <f>'Sample Calculator'!$C$33</f>
        <v>0</v>
      </c>
      <c r="CO8" s="60" t="str">
        <f>'Sample Calculator'!$E$33</f>
        <v>0</v>
      </c>
      <c r="CP8" s="60" t="str">
        <f>'Sample Calculator'!$G$33</f>
        <v>0</v>
      </c>
      <c r="CQ8" s="60" t="str">
        <f>IF($AE$3=1,CM8,0)</f>
        <v>0</v>
      </c>
      <c r="CR8" s="60" t="str">
        <f>IF($AF$3=1,CN8,0)</f>
        <v>0</v>
      </c>
      <c r="CS8" s="60" t="str">
        <f>IF($AG$3=1,CO8,0)</f>
        <v>0</v>
      </c>
      <c r="CT8" s="60" t="str">
        <f>IF($AH$3=1,CP8,0)</f>
        <v>0</v>
      </c>
      <c r="CU8" s="60" t="str">
        <f>IF($AI$3=0,0,CM8+CN8)</f>
        <v>0</v>
      </c>
      <c r="CV8" s="60" t="str">
        <f>IF($AJ$3=0,0,CM8+CO8)</f>
        <v>0</v>
      </c>
      <c r="CW8" s="60" t="str">
        <f>IF($AK$3=0,0,CM8+CP8)</f>
        <v>0</v>
      </c>
      <c r="CX8" s="60" t="str">
        <f>IF($AL$3=0,0,CN8+CO8)</f>
        <v>0</v>
      </c>
      <c r="CY8" s="60" t="str">
        <f>IF($AM$3=0,0,CN8+CP8)</f>
        <v>0</v>
      </c>
      <c r="CZ8" s="60" t="str">
        <f>IF($AN$3=0,0,CO8+CP8)</f>
        <v>0</v>
      </c>
      <c r="DA8" s="60" t="str">
        <f>SUM(CQ8:CZ8)</f>
        <v>0</v>
      </c>
      <c r="DB8" s="65"/>
      <c r="DC8" s="60" t="str">
        <f>'Sample Calculator'!$B$33*0.8</f>
        <v>0</v>
      </c>
      <c r="DD8" s="60" t="str">
        <f>'Sample Calculator'!$C$33*0.8</f>
        <v>0</v>
      </c>
      <c r="DE8" s="60" t="str">
        <f>'Sample Calculator'!$E$33*0.8</f>
        <v>0</v>
      </c>
      <c r="DF8" s="60" t="str">
        <f>'Sample Calculator'!$G$33*0.8</f>
        <v>0</v>
      </c>
      <c r="DG8" s="60" t="str">
        <f>IF($AE$3=1,DC8,0)</f>
        <v>0</v>
      </c>
      <c r="DH8" s="60" t="str">
        <f>IF($AF$3=1,DD8,0)</f>
        <v>0</v>
      </c>
      <c r="DI8" s="60" t="str">
        <f>IF($AG$3=1,DE8,0)</f>
        <v>0</v>
      </c>
      <c r="DJ8" s="60" t="str">
        <f>IF($AH$3=1,DF8,0)</f>
        <v>0</v>
      </c>
      <c r="DK8" s="60" t="str">
        <f>IF($AI$3=0,0,DC8+DD8)</f>
        <v>0</v>
      </c>
      <c r="DL8" s="60" t="str">
        <f>IF($AJ$3=0,0,DC8+DE8)</f>
        <v>0</v>
      </c>
      <c r="DM8" s="60" t="str">
        <f>IF($AK$3=0,0,DC8+DF8)</f>
        <v>0</v>
      </c>
      <c r="DN8" s="60" t="str">
        <f>IF($AL$3=0,0,DD8+DE8)</f>
        <v>0</v>
      </c>
      <c r="DO8" s="60" t="str">
        <f>IF($AM$3=0,0,DD8+DF8)</f>
        <v>0</v>
      </c>
      <c r="DP8" s="60" t="str">
        <f>IF($AN$3=0,0,DE8+DF8)</f>
        <v>0</v>
      </c>
      <c r="DQ8" s="60" t="str">
        <f>SUM(DG8:DP8)</f>
        <v>0</v>
      </c>
      <c r="DR8" s="63"/>
    </row>
    <row r="9" spans="1:217" customHeight="1" ht="15">
      <c r="A9" s="120" t="s">
        <v>26</v>
      </c>
      <c r="B9" s="212" t="s">
        <v>27</v>
      </c>
      <c r="C9" s="212"/>
      <c r="D9" s="212" t="s">
        <v>28</v>
      </c>
      <c r="E9" s="212"/>
      <c r="F9" s="212" t="s">
        <v>27</v>
      </c>
      <c r="G9" s="212"/>
      <c r="H9" s="212" t="s">
        <v>29</v>
      </c>
      <c r="I9" s="219"/>
      <c r="J9" s="58"/>
      <c r="K9" s="58"/>
      <c r="L9" s="58"/>
      <c r="M9" s="58"/>
      <c r="N9" s="58"/>
      <c r="O9" s="58"/>
      <c r="P9" s="58"/>
      <c r="Q9" s="58"/>
      <c r="S9" s="49" t="s">
        <v>30</v>
      </c>
      <c r="T9" s="48">
        <v>1</v>
      </c>
      <c r="Z9" s="64" t="s">
        <v>31</v>
      </c>
      <c r="AA9" s="60" t="str">
        <f>'Sample Calculator'!$B$34*0.9</f>
        <v>0</v>
      </c>
      <c r="AB9" s="60" t="str">
        <f>'Sample Calculator'!$C$34*0.9</f>
        <v>0</v>
      </c>
      <c r="AC9" s="60" t="str">
        <f>'Sample Calculator'!$E$34*0.9</f>
        <v>0</v>
      </c>
      <c r="AD9" s="60" t="str">
        <f>'Sample Calculator'!$G$34*0.9</f>
        <v>0</v>
      </c>
      <c r="AE9" s="60" t="str">
        <f>IF($AE$3=1,AA9,0)</f>
        <v>0</v>
      </c>
      <c r="AF9" s="60" t="str">
        <f>IF($AF$3=1,AB9,0)</f>
        <v>0</v>
      </c>
      <c r="AG9" s="60" t="str">
        <f>IF($AG$3=1,AC9,0)</f>
        <v>0</v>
      </c>
      <c r="AH9" s="60" t="str">
        <f>IF($AH$3=1,AD9,0)</f>
        <v>0</v>
      </c>
      <c r="AI9" s="60" t="str">
        <f>IF($AI$3=0,0,AA9+AB9)</f>
        <v>0</v>
      </c>
      <c r="AJ9" s="60" t="str">
        <f>IF($AJ$3=0,0,AA9+AC9)</f>
        <v>0</v>
      </c>
      <c r="AK9" s="60" t="str">
        <f>IF($AK$3=0,0,AA9+AD9)</f>
        <v>0</v>
      </c>
      <c r="AL9" s="60" t="str">
        <f>IF($AL$3=0,0,AB9+AC9)</f>
        <v>0</v>
      </c>
      <c r="AM9" s="60" t="str">
        <f>IF($AM$3=0,0,AB9+AD9)</f>
        <v>0</v>
      </c>
      <c r="AN9" s="60" t="str">
        <f>IF($AN$3=0,0,AC9+AD9)</f>
        <v>0</v>
      </c>
      <c r="AO9" s="61" t="str">
        <f>SUM(AE9:AN9)</f>
        <v>0</v>
      </c>
      <c r="AP9" s="65"/>
      <c r="AQ9" s="60" t="str">
        <f>'Sample Calculator'!$B$34*0.9</f>
        <v>0</v>
      </c>
      <c r="AR9" s="60" t="str">
        <f>'Sample Calculator'!$C$34*0.9</f>
        <v>0</v>
      </c>
      <c r="AS9" s="60" t="str">
        <f>'Sample Calculator'!$E$34*0.9</f>
        <v>0</v>
      </c>
      <c r="AT9" s="60" t="str">
        <f>'Sample Calculator'!$G$34*0.9</f>
        <v>0</v>
      </c>
      <c r="AU9" s="60" t="str">
        <f>IF($AE$3=1,AQ9,0)</f>
        <v>0</v>
      </c>
      <c r="AV9" s="60" t="str">
        <f>IF($AF$3=1,AR9,0)</f>
        <v>0</v>
      </c>
      <c r="AW9" s="60" t="str">
        <f>IF($AG$3=1,AS9,0)</f>
        <v>0</v>
      </c>
      <c r="AX9" s="60" t="str">
        <f>IF($AH$3=1,AT9,0)</f>
        <v>0</v>
      </c>
      <c r="AY9" s="60" t="str">
        <f>IF($AI$3=0,0,AQ9+AR9)</f>
        <v>0</v>
      </c>
      <c r="AZ9" s="60" t="str">
        <f>IF($AJ$3=0,0,AQ9+AS9)</f>
        <v>0</v>
      </c>
      <c r="BA9" s="60" t="str">
        <f>IF($AK$3=0,0,AQ9+AT9)</f>
        <v>0</v>
      </c>
      <c r="BB9" s="60" t="str">
        <f>IF($AL$3=0,0,AR9+AS9)</f>
        <v>0</v>
      </c>
      <c r="BC9" s="60" t="str">
        <f>IF($AM$3=0,0,AR9+AT9)</f>
        <v>0</v>
      </c>
      <c r="BD9" s="60" t="str">
        <f>IF($AN$3=0,0,AS9+AT9)</f>
        <v>0</v>
      </c>
      <c r="BE9" s="60" t="str">
        <f>SUM(AU9:BD9)</f>
        <v>0</v>
      </c>
      <c r="BF9" s="65"/>
      <c r="BG9" s="60" t="str">
        <f>'Sample Calculator'!$B$34*0.9</f>
        <v>0</v>
      </c>
      <c r="BH9" s="60" t="str">
        <f>'Sample Calculator'!$C$34*0.9</f>
        <v>0</v>
      </c>
      <c r="BI9" s="60" t="str">
        <f>'Sample Calculator'!$E$34*0.9</f>
        <v>0</v>
      </c>
      <c r="BJ9" s="60" t="str">
        <f>'Sample Calculator'!$G$34*0.9</f>
        <v>0</v>
      </c>
      <c r="BK9" s="60" t="str">
        <f>IF($AE$3=1,BG9,0)</f>
        <v>0</v>
      </c>
      <c r="BL9" s="60" t="str">
        <f>IF($AF$3=1,BH9,0)</f>
        <v>0</v>
      </c>
      <c r="BM9" s="60" t="str">
        <f>IF($AG$3=1,BI9,0)</f>
        <v>0</v>
      </c>
      <c r="BN9" s="60" t="str">
        <f>IF($AH$3=1,BJ9,0)</f>
        <v>0</v>
      </c>
      <c r="BO9" s="60" t="str">
        <f>IF($AI$3=0,0,BG9+BH9)</f>
        <v>0</v>
      </c>
      <c r="BP9" s="60" t="str">
        <f>IF($AJ$3=0,0,BG9+BI9)</f>
        <v>0</v>
      </c>
      <c r="BQ9" s="60" t="str">
        <f>IF($AK$3=0,0,BG9+BJ9)</f>
        <v>0</v>
      </c>
      <c r="BR9" s="60" t="str">
        <f>IF($AL$3=0,0,BH9+BI9)</f>
        <v>0</v>
      </c>
      <c r="BS9" s="60" t="str">
        <f>IF($AM$3=0,0,BH9+BJ9)</f>
        <v>0</v>
      </c>
      <c r="BT9" s="60" t="str">
        <f>IF($AN$3=0,0,BI9+BJ9)</f>
        <v>0</v>
      </c>
      <c r="BU9" s="60" t="str">
        <f>SUM(BK9:BT9)</f>
        <v>0</v>
      </c>
      <c r="BV9" s="65"/>
      <c r="BW9" s="60" t="str">
        <f>'Sample Calculator'!$B$34*0.9</f>
        <v>0</v>
      </c>
      <c r="BX9" s="60" t="str">
        <f>'Sample Calculator'!$C$34*0.9</f>
        <v>0</v>
      </c>
      <c r="BY9" s="60" t="str">
        <f>'Sample Calculator'!$E$34*0.9</f>
        <v>0</v>
      </c>
      <c r="BZ9" s="60" t="str">
        <f>'Sample Calculator'!$G$34*0.9</f>
        <v>0</v>
      </c>
      <c r="CA9" s="60" t="str">
        <f>IF($AE$3=1,BW9,0)</f>
        <v>0</v>
      </c>
      <c r="CB9" s="60" t="str">
        <f>IF($AF$3=1,BX9,0)</f>
        <v>0</v>
      </c>
      <c r="CC9" s="60" t="str">
        <f>IF($AG$3=1,BY9,0)</f>
        <v>0</v>
      </c>
      <c r="CD9" s="60" t="str">
        <f>IF($AH$3=1,BZ9,0)</f>
        <v>0</v>
      </c>
      <c r="CE9" s="60" t="str">
        <f>IF($AI$3=0,0,BW9+BX9)</f>
        <v>0</v>
      </c>
      <c r="CF9" s="60" t="str">
        <f>IF($AJ$3=0,0,BW9+BY9)</f>
        <v>0</v>
      </c>
      <c r="CG9" s="60" t="str">
        <f>IF($AK$3=0,0,BW9+BZ9)</f>
        <v>0</v>
      </c>
      <c r="CH9" s="60" t="str">
        <f>IF($AL$3=0,0,BX9+BY9)</f>
        <v>0</v>
      </c>
      <c r="CI9" s="60" t="str">
        <f>IF($AM$3=0,0,BX9+BZ9)</f>
        <v>0</v>
      </c>
      <c r="CJ9" s="60" t="str">
        <f>IF($AN$3=0,0,BY9+BZ9)</f>
        <v>0</v>
      </c>
      <c r="CK9" s="60" t="str">
        <f>SUM(CA9:CJ9)</f>
        <v>0</v>
      </c>
      <c r="CL9" s="65"/>
      <c r="CM9" s="60" t="str">
        <f>'Sample Calculator'!$B$34</f>
        <v>0</v>
      </c>
      <c r="CN9" s="60" t="str">
        <f>'Sample Calculator'!$C$34</f>
        <v>0</v>
      </c>
      <c r="CO9" s="60" t="str">
        <f>'Sample Calculator'!$E$34</f>
        <v>0</v>
      </c>
      <c r="CP9" s="60" t="str">
        <f>'Sample Calculator'!$G$34</f>
        <v>0</v>
      </c>
      <c r="CQ9" s="60" t="str">
        <f>IF($AE$3=1,CM9,0)</f>
        <v>0</v>
      </c>
      <c r="CR9" s="60" t="str">
        <f>IF($AF$3=1,CN9,0)</f>
        <v>0</v>
      </c>
      <c r="CS9" s="60" t="str">
        <f>IF($AG$3=1,CO9,0)</f>
        <v>0</v>
      </c>
      <c r="CT9" s="60" t="str">
        <f>IF($AH$3=1,CP9,0)</f>
        <v>0</v>
      </c>
      <c r="CU9" s="60" t="str">
        <f>IF($AI$3=0,0,CM9+CN9)</f>
        <v>0</v>
      </c>
      <c r="CV9" s="60" t="str">
        <f>IF($AJ$3=0,0,CM9+CO9)</f>
        <v>0</v>
      </c>
      <c r="CW9" s="60" t="str">
        <f>IF($AK$3=0,0,CM9+CP9)</f>
        <v>0</v>
      </c>
      <c r="CX9" s="60" t="str">
        <f>IF($AL$3=0,0,CN9+CO9)</f>
        <v>0</v>
      </c>
      <c r="CY9" s="60" t="str">
        <f>IF($AM$3=0,0,CN9+CP9)</f>
        <v>0</v>
      </c>
      <c r="CZ9" s="60" t="str">
        <f>IF($AN$3=0,0,CO9+CP9)</f>
        <v>0</v>
      </c>
      <c r="DA9" s="60" t="str">
        <f>SUM(CQ9:CZ9)</f>
        <v>0</v>
      </c>
      <c r="DB9" s="65"/>
      <c r="DC9" s="60" t="str">
        <f>'Sample Calculator'!$B$34*0.9</f>
        <v>0</v>
      </c>
      <c r="DD9" s="60" t="str">
        <f>'Sample Calculator'!$C$34*0.9</f>
        <v>0</v>
      </c>
      <c r="DE9" s="60" t="str">
        <f>'Sample Calculator'!$E$34*0.9</f>
        <v>0</v>
      </c>
      <c r="DF9" s="60" t="str">
        <f>'Sample Calculator'!$G$34*0.9</f>
        <v>0</v>
      </c>
      <c r="DG9" s="60" t="str">
        <f>IF($AE$3=1,DC9,0)</f>
        <v>0</v>
      </c>
      <c r="DH9" s="60" t="str">
        <f>IF($AF$3=1,DD9,0)</f>
        <v>0</v>
      </c>
      <c r="DI9" s="60" t="str">
        <f>IF($AG$3=1,DE9,0)</f>
        <v>0</v>
      </c>
      <c r="DJ9" s="60" t="str">
        <f>IF($AH$3=1,DF9,0)</f>
        <v>0</v>
      </c>
      <c r="DK9" s="60" t="str">
        <f>IF($AI$3=0,0,DC9+DD9)</f>
        <v>0</v>
      </c>
      <c r="DL9" s="60" t="str">
        <f>IF($AJ$3=0,0,DC9+DE9)</f>
        <v>0</v>
      </c>
      <c r="DM9" s="60" t="str">
        <f>IF($AK$3=0,0,DC9+DF9)</f>
        <v>0</v>
      </c>
      <c r="DN9" s="60" t="str">
        <f>IF($AL$3=0,0,DD9+DE9)</f>
        <v>0</v>
      </c>
      <c r="DO9" s="60" t="str">
        <f>IF($AM$3=0,0,DD9+DF9)</f>
        <v>0</v>
      </c>
      <c r="DP9" s="60" t="str">
        <f>IF($AN$3=0,0,DE9+DF9)</f>
        <v>0</v>
      </c>
      <c r="DQ9" s="60" t="str">
        <f>SUM(DG9:DP9)</f>
        <v>0</v>
      </c>
      <c r="DR9" s="63"/>
    </row>
    <row r="10" spans="1:217" customHeight="1" ht="15">
      <c r="A10" s="158"/>
      <c r="B10" s="158"/>
      <c r="C10" s="158"/>
      <c r="D10" s="158"/>
      <c r="E10" s="158"/>
      <c r="F10" s="158"/>
      <c r="G10" s="158"/>
      <c r="H10" s="158"/>
      <c r="I10" s="158"/>
      <c r="J10" s="66"/>
      <c r="K10" s="66"/>
      <c r="L10" s="66"/>
      <c r="M10" s="66"/>
      <c r="N10" s="66"/>
      <c r="O10" s="66"/>
      <c r="P10" s="66"/>
      <c r="Q10" s="66"/>
      <c r="S10" s="49" t="s">
        <v>32</v>
      </c>
      <c r="T10" s="48">
        <v>1</v>
      </c>
      <c r="Z10" s="64" t="s">
        <v>33</v>
      </c>
      <c r="AA10" s="60" t="str">
        <f>'Sample Calculator'!$B$35*0.9</f>
        <v>0</v>
      </c>
      <c r="AB10" s="60" t="str">
        <f>'Sample Calculator'!$C$35*0.9</f>
        <v>0</v>
      </c>
      <c r="AC10" s="60" t="str">
        <f>'Sample Calculator'!$E$35*0.9</f>
        <v>0</v>
      </c>
      <c r="AD10" s="60" t="str">
        <f>'Sample Calculator'!$G$35*0.9</f>
        <v>0</v>
      </c>
      <c r="AE10" s="60" t="str">
        <f>IF($AE$3=1,AA10,0)</f>
        <v>0</v>
      </c>
      <c r="AF10" s="60" t="str">
        <f>IF($AF$3=1,AB10,0)</f>
        <v>0</v>
      </c>
      <c r="AG10" s="60" t="str">
        <f>IF($AG$3=1,AC10,0)</f>
        <v>0</v>
      </c>
      <c r="AH10" s="60" t="str">
        <f>IF($AH$3=1,AD10,0)</f>
        <v>0</v>
      </c>
      <c r="AI10" s="60" t="str">
        <f>IF($AI$3=0,0,AA10+AB10)</f>
        <v>0</v>
      </c>
      <c r="AJ10" s="60" t="str">
        <f>IF($AJ$3=0,0,AA10+AC10)</f>
        <v>0</v>
      </c>
      <c r="AK10" s="60" t="str">
        <f>IF($AK$3=0,0,AA10+AD10)</f>
        <v>0</v>
      </c>
      <c r="AL10" s="60" t="str">
        <f>IF($AL$3=0,0,AB10+AC10)</f>
        <v>0</v>
      </c>
      <c r="AM10" s="60" t="str">
        <f>IF($AM$3=0,0,AB10+AD10)</f>
        <v>0</v>
      </c>
      <c r="AN10" s="60" t="str">
        <f>IF($AN$3=0,0,AC10+AD10)</f>
        <v>0</v>
      </c>
      <c r="AO10" s="61" t="str">
        <f>SUM(AE10:AN10)</f>
        <v>0</v>
      </c>
      <c r="AP10" s="65"/>
      <c r="AQ10" s="60" t="str">
        <f>'Sample Calculator'!$B$35*0.9</f>
        <v>0</v>
      </c>
      <c r="AR10" s="60" t="str">
        <f>'Sample Calculator'!$C$35*0.9</f>
        <v>0</v>
      </c>
      <c r="AS10" s="60" t="str">
        <f>'Sample Calculator'!$E$35*0.9</f>
        <v>0</v>
      </c>
      <c r="AT10" s="60" t="str">
        <f>'Sample Calculator'!$G$35*0.9</f>
        <v>0</v>
      </c>
      <c r="AU10" s="60" t="str">
        <f>IF($AE$3=1,AQ10,0)</f>
        <v>0</v>
      </c>
      <c r="AV10" s="60" t="str">
        <f>IF($AF$3=1,AR10,0)</f>
        <v>0</v>
      </c>
      <c r="AW10" s="60" t="str">
        <f>IF($AG$3=1,AS10,0)</f>
        <v>0</v>
      </c>
      <c r="AX10" s="60" t="str">
        <f>IF($AH$3=1,AT10,0)</f>
        <v>0</v>
      </c>
      <c r="AY10" s="60" t="str">
        <f>IF($AI$3=0,0,AQ10+AR10)</f>
        <v>0</v>
      </c>
      <c r="AZ10" s="60" t="str">
        <f>IF($AJ$3=0,0,AQ10+AS10)</f>
        <v>0</v>
      </c>
      <c r="BA10" s="60" t="str">
        <f>IF($AK$3=0,0,AQ10+AT10)</f>
        <v>0</v>
      </c>
      <c r="BB10" s="60" t="str">
        <f>IF($AL$3=0,0,AR10+AS10)</f>
        <v>0</v>
      </c>
      <c r="BC10" s="60" t="str">
        <f>IF($AM$3=0,0,AR10+AT10)</f>
        <v>0</v>
      </c>
      <c r="BD10" s="60" t="str">
        <f>IF($AN$3=0,0,AS10+AT10)</f>
        <v>0</v>
      </c>
      <c r="BE10" s="60" t="str">
        <f>SUM(AU10:BD10)</f>
        <v>0</v>
      </c>
      <c r="BF10" s="65"/>
      <c r="BG10" s="60" t="str">
        <f>'Sample Calculator'!$B$35*0.9</f>
        <v>0</v>
      </c>
      <c r="BH10" s="60" t="str">
        <f>'Sample Calculator'!$C$35*0.9</f>
        <v>0</v>
      </c>
      <c r="BI10" s="60" t="str">
        <f>'Sample Calculator'!$E$35*0.9</f>
        <v>0</v>
      </c>
      <c r="BJ10" s="60" t="str">
        <f>'Sample Calculator'!$G$35*0.9</f>
        <v>0</v>
      </c>
      <c r="BK10" s="60" t="str">
        <f>IF($AE$3=1,BG10,0)</f>
        <v>0</v>
      </c>
      <c r="BL10" s="60" t="str">
        <f>IF($AF$3=1,BH10,0)</f>
        <v>0</v>
      </c>
      <c r="BM10" s="60" t="str">
        <f>IF($AG$3=1,BI10,0)</f>
        <v>0</v>
      </c>
      <c r="BN10" s="60" t="str">
        <f>IF($AH$3=1,BJ10,0)</f>
        <v>0</v>
      </c>
      <c r="BO10" s="60" t="str">
        <f>IF($AI$3=0,0,BG10+BH10)</f>
        <v>0</v>
      </c>
      <c r="BP10" s="60" t="str">
        <f>IF($AJ$3=0,0,BG10+BI10)</f>
        <v>0</v>
      </c>
      <c r="BQ10" s="60" t="str">
        <f>IF($AK$3=0,0,BG10+BJ10)</f>
        <v>0</v>
      </c>
      <c r="BR10" s="60" t="str">
        <f>IF($AL$3=0,0,BH10+BI10)</f>
        <v>0</v>
      </c>
      <c r="BS10" s="60" t="str">
        <f>IF($AM$3=0,0,BH10+BJ10)</f>
        <v>0</v>
      </c>
      <c r="BT10" s="60" t="str">
        <f>IF($AN$3=0,0,BI10+BJ10)</f>
        <v>0</v>
      </c>
      <c r="BU10" s="60" t="str">
        <f>SUM(BK10:BT10)</f>
        <v>0</v>
      </c>
      <c r="BV10" s="65"/>
      <c r="BW10" s="60" t="str">
        <f>'Sample Calculator'!$B$35*0.9</f>
        <v>0</v>
      </c>
      <c r="BX10" s="60" t="str">
        <f>'Sample Calculator'!$C$35*0.9</f>
        <v>0</v>
      </c>
      <c r="BY10" s="60" t="str">
        <f>'Sample Calculator'!$E$35*0.9</f>
        <v>0</v>
      </c>
      <c r="BZ10" s="60" t="str">
        <f>'Sample Calculator'!$G$35*0.9</f>
        <v>0</v>
      </c>
      <c r="CA10" s="60" t="str">
        <f>IF($AE$3=1,BW10,0)</f>
        <v>0</v>
      </c>
      <c r="CB10" s="60" t="str">
        <f>IF($AF$3=1,BX10,0)</f>
        <v>0</v>
      </c>
      <c r="CC10" s="60" t="str">
        <f>IF($AG$3=1,BY10,0)</f>
        <v>0</v>
      </c>
      <c r="CD10" s="60" t="str">
        <f>IF($AH$3=1,BZ10,0)</f>
        <v>0</v>
      </c>
      <c r="CE10" s="60" t="str">
        <f>IF($AI$3=0,0,BW10+BX10)</f>
        <v>0</v>
      </c>
      <c r="CF10" s="60" t="str">
        <f>IF($AJ$3=0,0,BW10+BY10)</f>
        <v>0</v>
      </c>
      <c r="CG10" s="60" t="str">
        <f>IF($AK$3=0,0,BW10+BZ10)</f>
        <v>0</v>
      </c>
      <c r="CH10" s="60" t="str">
        <f>IF($AL$3=0,0,BX10+BY10)</f>
        <v>0</v>
      </c>
      <c r="CI10" s="60" t="str">
        <f>IF($AM$3=0,0,BX10+BZ10)</f>
        <v>0</v>
      </c>
      <c r="CJ10" s="60" t="str">
        <f>IF($AN$3=0,0,BY10+BZ10)</f>
        <v>0</v>
      </c>
      <c r="CK10" s="60" t="str">
        <f>SUM(CA10:CJ10)</f>
        <v>0</v>
      </c>
      <c r="CL10" s="65"/>
      <c r="CM10" s="60" t="str">
        <f>'Sample Calculator'!$B$35*0.9</f>
        <v>0</v>
      </c>
      <c r="CN10" s="60" t="str">
        <f>'Sample Calculator'!$C$35*0.9</f>
        <v>0</v>
      </c>
      <c r="CO10" s="60" t="str">
        <f>'Sample Calculator'!$E$35*0.9</f>
        <v>0</v>
      </c>
      <c r="CP10" s="60" t="str">
        <f>'Sample Calculator'!$G$35*0.9</f>
        <v>0</v>
      </c>
      <c r="CQ10" s="60" t="str">
        <f>IF($AE$3=1,CM10,0)</f>
        <v>0</v>
      </c>
      <c r="CR10" s="60" t="str">
        <f>IF($AF$3=1,CN10,0)</f>
        <v>0</v>
      </c>
      <c r="CS10" s="60" t="str">
        <f>IF($AG$3=1,CO10,0)</f>
        <v>0</v>
      </c>
      <c r="CT10" s="60" t="str">
        <f>IF($AH$3=1,CP10,0)</f>
        <v>0</v>
      </c>
      <c r="CU10" s="60" t="str">
        <f>IF($AI$3=0,0,CM10+CN10)</f>
        <v>0</v>
      </c>
      <c r="CV10" s="60" t="str">
        <f>IF($AJ$3=0,0,CM10+CO10)</f>
        <v>0</v>
      </c>
      <c r="CW10" s="60" t="str">
        <f>IF($AK$3=0,0,CM10+CP10)</f>
        <v>0</v>
      </c>
      <c r="CX10" s="60" t="str">
        <f>IF($AL$3=0,0,CN10+CO10)</f>
        <v>0</v>
      </c>
      <c r="CY10" s="60" t="str">
        <f>IF($AM$3=0,0,CN10+CP10)</f>
        <v>0</v>
      </c>
      <c r="CZ10" s="60" t="str">
        <f>IF($AN$3=0,0,CO10+CP10)</f>
        <v>0</v>
      </c>
      <c r="DA10" s="60" t="str">
        <f>SUM(CQ10:CZ10)</f>
        <v>0</v>
      </c>
      <c r="DB10" s="65"/>
      <c r="DC10" s="60" t="str">
        <f>'Sample Calculator'!$B$35*0.9</f>
        <v>0</v>
      </c>
      <c r="DD10" s="60" t="str">
        <f>'Sample Calculator'!$C$35*0.9</f>
        <v>0</v>
      </c>
      <c r="DE10" s="60" t="str">
        <f>'Sample Calculator'!$E$35*0.9</f>
        <v>0</v>
      </c>
      <c r="DF10" s="60" t="str">
        <f>'Sample Calculator'!$G$35*0.9</f>
        <v>0</v>
      </c>
      <c r="DG10" s="60" t="str">
        <f>IF($AE$3=1,DC10,0)</f>
        <v>0</v>
      </c>
      <c r="DH10" s="60" t="str">
        <f>IF($AF$3=1,DD10,0)</f>
        <v>0</v>
      </c>
      <c r="DI10" s="60" t="str">
        <f>IF($AG$3=1,DE10,0)</f>
        <v>0</v>
      </c>
      <c r="DJ10" s="60" t="str">
        <f>IF($AH$3=1,DF10,0)</f>
        <v>0</v>
      </c>
      <c r="DK10" s="60" t="str">
        <f>IF($AI$3=0,0,DC10+DD10)</f>
        <v>0</v>
      </c>
      <c r="DL10" s="60" t="str">
        <f>IF($AJ$3=0,0,DC10+DE10)</f>
        <v>0</v>
      </c>
      <c r="DM10" s="60" t="str">
        <f>IF($AK$3=0,0,DC10+DF10)</f>
        <v>0</v>
      </c>
      <c r="DN10" s="60" t="str">
        <f>IF($AL$3=0,0,DD10+DE10)</f>
        <v>0</v>
      </c>
      <c r="DO10" s="60" t="str">
        <f>IF($AM$3=0,0,DD10+DF10)</f>
        <v>0</v>
      </c>
      <c r="DP10" s="60" t="str">
        <f>IF($AN$3=0,0,DE10+DF10)</f>
        <v>0</v>
      </c>
      <c r="DQ10" s="60" t="str">
        <f>SUM(DG10:DP10)</f>
        <v>0</v>
      </c>
      <c r="DR10" s="63"/>
    </row>
    <row r="11" spans="1:217">
      <c r="A11" s="150" t="s">
        <v>34</v>
      </c>
      <c r="B11" s="151"/>
      <c r="C11" s="151"/>
      <c r="D11" s="151"/>
      <c r="E11" s="151"/>
      <c r="F11" s="151"/>
      <c r="G11" s="151"/>
      <c r="H11" s="151"/>
      <c r="I11" s="177"/>
      <c r="J11" s="67"/>
      <c r="K11" s="67"/>
      <c r="L11" s="67"/>
      <c r="M11" s="67"/>
      <c r="N11" s="67"/>
      <c r="O11" s="67"/>
      <c r="P11" s="67"/>
      <c r="Q11" s="67"/>
      <c r="Z11" s="59" t="s">
        <v>35</v>
      </c>
      <c r="AA11" s="60" t="str">
        <f>('Sample Calculator'!$B$41+'Sample Calculator'!$B$71)*0.8</f>
        <v>0</v>
      </c>
      <c r="AB11" s="60" t="str">
        <f>('Sample Calculator'!$C$41+'Sample Calculator'!$C$71)*0.8</f>
        <v>0</v>
      </c>
      <c r="AC11" s="60" t="str">
        <f>('Sample Calculator'!$E$41+'Sample Calculator'!$E$71)*0.8</f>
        <v>0</v>
      </c>
      <c r="AD11" s="60" t="str">
        <f>('Sample Calculator'!$G$41+'Sample Calculator'!$G$71)*0.8</f>
        <v>0</v>
      </c>
      <c r="AE11" s="60" t="str">
        <f>IF($AE$3=1,AA11,0)</f>
        <v>0</v>
      </c>
      <c r="AF11" s="60" t="str">
        <f>IF($AF$3=1,AB11,0)</f>
        <v>0</v>
      </c>
      <c r="AG11" s="60" t="str">
        <f>IF($AG$3=1,AC11,0)</f>
        <v>0</v>
      </c>
      <c r="AH11" s="60" t="str">
        <f>IF($AH$3=1,AD11,0)</f>
        <v>0</v>
      </c>
      <c r="AI11" s="60" t="str">
        <f>IF($AI$3=0,0,AA11+AB11)</f>
        <v>0</v>
      </c>
      <c r="AJ11" s="60" t="str">
        <f>IF($AJ$3=0,0,AA11+AC11)</f>
        <v>0</v>
      </c>
      <c r="AK11" s="60" t="str">
        <f>IF($AK$3=0,0,AA11+AD11)</f>
        <v>0</v>
      </c>
      <c r="AL11" s="60" t="str">
        <f>IF($AL$3=0,0,AB11+AC11)</f>
        <v>0</v>
      </c>
      <c r="AM11" s="60" t="str">
        <f>IF($AM$3=0,0,AB11+AD11)</f>
        <v>0</v>
      </c>
      <c r="AN11" s="60" t="str">
        <f>IF($AN$3=0,0,AC11+AD11)</f>
        <v>0</v>
      </c>
      <c r="AO11" s="61" t="str">
        <f>SUM(AE11:AN11)</f>
        <v>0</v>
      </c>
      <c r="AP11" s="62"/>
      <c r="AQ11" s="60" t="str">
        <f>('Sample Calculator'!$B$41+'Sample Calculator'!$B$71)*0.8</f>
        <v>0</v>
      </c>
      <c r="AR11" s="60" t="str">
        <f>('Sample Calculator'!$C$41+'Sample Calculator'!$C$71)*0.8</f>
        <v>0</v>
      </c>
      <c r="AS11" s="60" t="str">
        <f>('Sample Calculator'!$E$41+'Sample Calculator'!$E$71)*0.8</f>
        <v>0</v>
      </c>
      <c r="AT11" s="60" t="str">
        <f>('Sample Calculator'!$G$41+'Sample Calculator'!$G$71)*0.8</f>
        <v>0</v>
      </c>
      <c r="AU11" s="60" t="str">
        <f>IF($AE$3=1,AQ11,0)</f>
        <v>0</v>
      </c>
      <c r="AV11" s="60" t="str">
        <f>IF($AF$3=1,AR11,0)</f>
        <v>0</v>
      </c>
      <c r="AW11" s="60" t="str">
        <f>IF($AG$3=1,AS11,0)</f>
        <v>0</v>
      </c>
      <c r="AX11" s="60" t="str">
        <f>IF($AH$3=1,AT11,0)</f>
        <v>0</v>
      </c>
      <c r="AY11" s="60" t="str">
        <f>IF($AI$3=0,0,AQ11+AR11)</f>
        <v>0</v>
      </c>
      <c r="AZ11" s="60" t="str">
        <f>IF($AJ$3=0,0,AQ11+AS11)</f>
        <v>0</v>
      </c>
      <c r="BA11" s="60" t="str">
        <f>IF($AK$3=0,0,AQ11+AT11)</f>
        <v>0</v>
      </c>
      <c r="BB11" s="60" t="str">
        <f>IF($AL$3=0,0,AR11+AS11)</f>
        <v>0</v>
      </c>
      <c r="BC11" s="60" t="str">
        <f>IF($AM$3=0,0,AR11+AT11)</f>
        <v>0</v>
      </c>
      <c r="BD11" s="60" t="str">
        <f>IF($AN$3=0,0,AS11+AT11)</f>
        <v>0</v>
      </c>
      <c r="BE11" s="60" t="str">
        <f>SUM(AU11:BD11)</f>
        <v>0</v>
      </c>
      <c r="BG11" s="60" t="str">
        <f>('Sample Calculator'!$B$41+'Sample Calculator'!$B$71)*0.9</f>
        <v>0</v>
      </c>
      <c r="BH11" s="60" t="str">
        <f>('Sample Calculator'!$C$41+'Sample Calculator'!$C$71)*0.9</f>
        <v>0</v>
      </c>
      <c r="BI11" s="60" t="str">
        <f>('Sample Calculator'!$E$41+'Sample Calculator'!$E$71)*0.9</f>
        <v>0</v>
      </c>
      <c r="BJ11" s="60" t="str">
        <f>('Sample Calculator'!$G$41+'Sample Calculator'!$G$71)*0.9</f>
        <v>0</v>
      </c>
      <c r="BK11" s="60" t="str">
        <f>IF($AE$3=1,BG11,0)</f>
        <v>0</v>
      </c>
      <c r="BL11" s="60" t="str">
        <f>IF($AF$3=1,BH11,0)</f>
        <v>0</v>
      </c>
      <c r="BM11" s="60" t="str">
        <f>IF($AG$3=1,BI11,0)</f>
        <v>0</v>
      </c>
      <c r="BN11" s="60" t="str">
        <f>IF($AH$3=1,BJ11,0)</f>
        <v>0</v>
      </c>
      <c r="BO11" s="60" t="str">
        <f>IF($AI$3=0,0,BG11+BH11)</f>
        <v>0</v>
      </c>
      <c r="BP11" s="60" t="str">
        <f>IF($AJ$3=0,0,BG11+BI11)</f>
        <v>0</v>
      </c>
      <c r="BQ11" s="60" t="str">
        <f>IF($AK$3=0,0,BG11+BJ11)</f>
        <v>0</v>
      </c>
      <c r="BR11" s="60" t="str">
        <f>IF($AL$3=0,0,BH11+BI11)</f>
        <v>0</v>
      </c>
      <c r="BS11" s="60" t="str">
        <f>IF($AM$3=0,0,BH11+BJ11)</f>
        <v>0</v>
      </c>
      <c r="BT11" s="60" t="str">
        <f>IF($AN$3=0,0,BI11+BJ11)</f>
        <v>0</v>
      </c>
      <c r="BU11" s="60" t="str">
        <f>SUM(BK11:BT11)</f>
        <v>0</v>
      </c>
      <c r="BW11" s="60" t="str">
        <f>('Sample Calculator'!$B$41+'Sample Calculator'!$B$71)*0.8</f>
        <v>0</v>
      </c>
      <c r="BX11" s="60" t="str">
        <f>('Sample Calculator'!$C$41+'Sample Calculator'!$C$71)*0.8</f>
        <v>0</v>
      </c>
      <c r="BY11" s="60" t="str">
        <f>('Sample Calculator'!$E$41+'Sample Calculator'!$E$71)*0.8</f>
        <v>0</v>
      </c>
      <c r="BZ11" s="60" t="str">
        <f>('Sample Calculator'!$G$41+'Sample Calculator'!$G$71)*0.8</f>
        <v>0</v>
      </c>
      <c r="CA11" s="60" t="str">
        <f>IF($AE$3=1,BW11,0)</f>
        <v>0</v>
      </c>
      <c r="CB11" s="60" t="str">
        <f>IF($AF$3=1,BX11,0)</f>
        <v>0</v>
      </c>
      <c r="CC11" s="60" t="str">
        <f>IF($AG$3=1,BY11,0)</f>
        <v>0</v>
      </c>
      <c r="CD11" s="60" t="str">
        <f>IF($AH$3=1,BZ11,0)</f>
        <v>0</v>
      </c>
      <c r="CE11" s="60" t="str">
        <f>IF($AI$3=0,0,BW11+BX11)</f>
        <v>0</v>
      </c>
      <c r="CF11" s="60" t="str">
        <f>IF($AJ$3=0,0,BW11+BY11)</f>
        <v>0</v>
      </c>
      <c r="CG11" s="60" t="str">
        <f>IF($AK$3=0,0,BW11+BZ11)</f>
        <v>0</v>
      </c>
      <c r="CH11" s="60" t="str">
        <f>IF($AL$3=0,0,BX11+BY11)</f>
        <v>0</v>
      </c>
      <c r="CI11" s="60" t="str">
        <f>IF($AM$3=0,0,BX11+BZ11)</f>
        <v>0</v>
      </c>
      <c r="CJ11" s="60" t="str">
        <f>IF($AN$3=0,0,BY11+BZ11)</f>
        <v>0</v>
      </c>
      <c r="CK11" s="60" t="str">
        <f>SUM(CA11:CJ11)</f>
        <v>0</v>
      </c>
      <c r="CM11" s="60" t="str">
        <f>('Sample Calculator'!$B$41+'Sample Calculator'!$B$71)*0.95</f>
        <v>0</v>
      </c>
      <c r="CN11" s="60" t="str">
        <f>('Sample Calculator'!$C$41+'Sample Calculator'!$C$71)*0.95</f>
        <v>0</v>
      </c>
      <c r="CO11" s="60" t="str">
        <f>('Sample Calculator'!$E$41+'Sample Calculator'!$E$71)*0.95</f>
        <v>0</v>
      </c>
      <c r="CP11" s="60" t="str">
        <f>('Sample Calculator'!$G$41+'Sample Calculator'!$G$71)*0.95</f>
        <v>0</v>
      </c>
      <c r="CQ11" s="60" t="str">
        <f>IF($AE$3=1,CM11,0)</f>
        <v>0</v>
      </c>
      <c r="CR11" s="60" t="str">
        <f>IF($AF$3=1,CN11,0)</f>
        <v>0</v>
      </c>
      <c r="CS11" s="60" t="str">
        <f>IF($AG$3=1,CO11,0)</f>
        <v>0</v>
      </c>
      <c r="CT11" s="60" t="str">
        <f>IF($AH$3=1,CP11,0)</f>
        <v>0</v>
      </c>
      <c r="CU11" s="60" t="str">
        <f>IF($AI$3=0,0,CM11+CN11)</f>
        <v>0</v>
      </c>
      <c r="CV11" s="60" t="str">
        <f>IF($AJ$3=0,0,CM11+CO11)</f>
        <v>0</v>
      </c>
      <c r="CW11" s="60" t="str">
        <f>IF($AK$3=0,0,CM11+CP11)</f>
        <v>0</v>
      </c>
      <c r="CX11" s="60" t="str">
        <f>IF($AL$3=0,0,CN11+CO11)</f>
        <v>0</v>
      </c>
      <c r="CY11" s="60" t="str">
        <f>IF($AM$3=0,0,CN11+CP11)</f>
        <v>0</v>
      </c>
      <c r="CZ11" s="60" t="str">
        <f>IF($AN$3=0,0,CO11+CP11)</f>
        <v>0</v>
      </c>
      <c r="DA11" s="60" t="str">
        <f>SUM(CQ11:CZ11)</f>
        <v>0</v>
      </c>
      <c r="DC11" s="60" t="str">
        <f>('Sample Calculator'!$B$41+'Sample Calculator'!$B$71)*0.8</f>
        <v>0</v>
      </c>
      <c r="DD11" s="60" t="str">
        <f>('Sample Calculator'!$C$41+'Sample Calculator'!$C$71)*0.8</f>
        <v>0</v>
      </c>
      <c r="DE11" s="60" t="str">
        <f>('Sample Calculator'!$E$41+'Sample Calculator'!$E$71)*0.8</f>
        <v>0</v>
      </c>
      <c r="DF11" s="60" t="str">
        <f>('Sample Calculator'!$G$41+'Sample Calculator'!$G$71)*0.8</f>
        <v>0</v>
      </c>
      <c r="DG11" s="60" t="str">
        <f>IF($AE$3=1,DC11,0)</f>
        <v>0</v>
      </c>
      <c r="DH11" s="60" t="str">
        <f>IF($AF$3=1,DD11,0)</f>
        <v>0</v>
      </c>
      <c r="DI11" s="60" t="str">
        <f>IF($AG$3=1,DE11,0)</f>
        <v>0</v>
      </c>
      <c r="DJ11" s="60" t="str">
        <f>IF($AH$3=1,DF11,0)</f>
        <v>0</v>
      </c>
      <c r="DK11" s="60" t="str">
        <f>IF($AI$3=0,0,DC11+DD11)</f>
        <v>0</v>
      </c>
      <c r="DL11" s="60" t="str">
        <f>IF($AJ$3=0,0,DC11+DE11)</f>
        <v>0</v>
      </c>
      <c r="DM11" s="60" t="str">
        <f>IF($AK$3=0,0,DC11+DF11)</f>
        <v>0</v>
      </c>
      <c r="DN11" s="60" t="str">
        <f>IF($AL$3=0,0,DD11+DE11)</f>
        <v>0</v>
      </c>
      <c r="DO11" s="60" t="str">
        <f>IF($AM$3=0,0,DD11+DF11)</f>
        <v>0</v>
      </c>
      <c r="DP11" s="60" t="str">
        <f>IF($AN$3=0,0,DE11+DF11)</f>
        <v>0</v>
      </c>
      <c r="DQ11" s="60" t="str">
        <f>SUM(DG11:DP11)</f>
        <v>0</v>
      </c>
      <c r="DR11" s="63"/>
    </row>
    <row r="12" spans="1:217">
      <c r="A12" s="121"/>
      <c r="B12" s="113" t="s">
        <v>36</v>
      </c>
      <c r="C12" s="113" t="s">
        <v>37</v>
      </c>
      <c r="D12" s="155" t="s">
        <v>38</v>
      </c>
      <c r="E12" s="155"/>
      <c r="F12" s="155" t="s">
        <v>39</v>
      </c>
      <c r="G12" s="155"/>
      <c r="H12" s="155" t="s">
        <v>40</v>
      </c>
      <c r="I12" s="211"/>
      <c r="J12" s="57"/>
      <c r="K12" s="57"/>
      <c r="L12" s="57"/>
      <c r="M12" s="57"/>
      <c r="N12" s="57"/>
      <c r="O12" s="57"/>
      <c r="P12" s="57"/>
      <c r="Q12" s="57"/>
      <c r="Z12" s="59" t="s">
        <v>41</v>
      </c>
      <c r="AA12" s="60" t="str">
        <f>SUM(AA$6:AA$11)</f>
        <v>0</v>
      </c>
      <c r="AB12" s="60" t="str">
        <f>SUM(AB$6:AB$11)</f>
        <v>0</v>
      </c>
      <c r="AC12" s="60" t="str">
        <f>SUM(AC$6:AC$11)</f>
        <v>0</v>
      </c>
      <c r="AD12" s="60" t="str">
        <f>SUM(AD$6:AD$11)</f>
        <v>0</v>
      </c>
      <c r="AE12" s="60" t="str">
        <f>SUM(AE$6:AE$11)</f>
        <v>0</v>
      </c>
      <c r="AF12" s="60" t="str">
        <f>SUM(AF$6:AF$11)</f>
        <v>0</v>
      </c>
      <c r="AG12" s="60" t="str">
        <f>SUM(AG$6:AG$11)</f>
        <v>0</v>
      </c>
      <c r="AH12" s="60" t="str">
        <f>SUM(AH$6:AH$11)</f>
        <v>0</v>
      </c>
      <c r="AI12" s="60" t="str">
        <f>SUM(AI$6:AI$11)</f>
        <v>0</v>
      </c>
      <c r="AJ12" s="60" t="str">
        <f>SUM(AJ$6:AJ$11)</f>
        <v>0</v>
      </c>
      <c r="AK12" s="60" t="str">
        <f>SUM(AK$6:AK$11)</f>
        <v>0</v>
      </c>
      <c r="AL12" s="60" t="str">
        <f>SUM(AL$6:AL$11)</f>
        <v>0</v>
      </c>
      <c r="AM12" s="60" t="str">
        <f>SUM(AM$6:AM$11)</f>
        <v>0</v>
      </c>
      <c r="AN12" s="60" t="str">
        <f>SUM(AN$6:AN$11)</f>
        <v>0</v>
      </c>
      <c r="AO12" s="61" t="str">
        <f>SUM($AO$6:$AO$11)</f>
        <v>0</v>
      </c>
      <c r="AP12" s="62"/>
      <c r="AQ12" s="60" t="str">
        <f>SUM(AQ$6:AQ$11)</f>
        <v>0</v>
      </c>
      <c r="AR12" s="60" t="str">
        <f>SUM(AR$6:AR$11)</f>
        <v>0</v>
      </c>
      <c r="AS12" s="60" t="str">
        <f>SUM(AS$6:AS$11)</f>
        <v>0</v>
      </c>
      <c r="AT12" s="60" t="str">
        <f>SUM(AT$6:AT$11)</f>
        <v>0</v>
      </c>
      <c r="AU12" s="60" t="str">
        <f>SUM(AU$6:AU$11)</f>
        <v>0</v>
      </c>
      <c r="AV12" s="60" t="str">
        <f>SUM(AV$6:AV$11)</f>
        <v>0</v>
      </c>
      <c r="AW12" s="60" t="str">
        <f>SUM(AW$6:AW$11)</f>
        <v>0</v>
      </c>
      <c r="AX12" s="60" t="str">
        <f>SUM(AX$6:AX$11)</f>
        <v>0</v>
      </c>
      <c r="AY12" s="60" t="str">
        <f>SUM(AY$6:AY$11)</f>
        <v>0</v>
      </c>
      <c r="AZ12" s="60" t="str">
        <f>SUM(AZ$6:AZ$11)</f>
        <v>0</v>
      </c>
      <c r="BA12" s="60" t="str">
        <f>SUM(BA$6:BA$11)</f>
        <v>0</v>
      </c>
      <c r="BB12" s="60" t="str">
        <f>SUM(BB$6:BB$11)</f>
        <v>0</v>
      </c>
      <c r="BC12" s="60" t="str">
        <f>SUM(BC$6:BC$11)</f>
        <v>0</v>
      </c>
      <c r="BD12" s="60" t="str">
        <f>SUM(BD$6:BD$11)</f>
        <v>0</v>
      </c>
      <c r="BE12" s="60" t="str">
        <f>SUM($AO$6:$AO$11)</f>
        <v>0</v>
      </c>
      <c r="BG12" s="60" t="str">
        <f>SUM(BG$6:BG$11)</f>
        <v>0</v>
      </c>
      <c r="BH12" s="60" t="str">
        <f>SUM(BH$6:BH$11)</f>
        <v>0</v>
      </c>
      <c r="BI12" s="60" t="str">
        <f>SUM(BI$6:BI$11)</f>
        <v>0</v>
      </c>
      <c r="BJ12" s="60" t="str">
        <f>SUM(BJ$6:BJ$11)</f>
        <v>0</v>
      </c>
      <c r="BK12" s="60" t="str">
        <f>SUM(BK$6:BK$11)</f>
        <v>0</v>
      </c>
      <c r="BL12" s="60" t="str">
        <f>SUM(BL$6:BL$11)</f>
        <v>0</v>
      </c>
      <c r="BM12" s="60" t="str">
        <f>SUM(BM$6:BM$11)</f>
        <v>0</v>
      </c>
      <c r="BN12" s="60" t="str">
        <f>SUM(BN$6:BN$11)</f>
        <v>0</v>
      </c>
      <c r="BO12" s="60" t="str">
        <f>SUM(BO$6:BO$11)</f>
        <v>0</v>
      </c>
      <c r="BP12" s="60" t="str">
        <f>SUM(BP$6:BP$11)</f>
        <v>0</v>
      </c>
      <c r="BQ12" s="60" t="str">
        <f>SUM(BQ$6:BQ$11)</f>
        <v>0</v>
      </c>
      <c r="BR12" s="60" t="str">
        <f>SUM(BR$6:BR$11)</f>
        <v>0</v>
      </c>
      <c r="BS12" s="60" t="str">
        <f>SUM(BS$6:BS$11)</f>
        <v>0</v>
      </c>
      <c r="BT12" s="60" t="str">
        <f>SUM(BT$6:BT$11)</f>
        <v>0</v>
      </c>
      <c r="BU12" s="60" t="str">
        <f>SUM(BU$6:BU$11)</f>
        <v>0</v>
      </c>
      <c r="BW12" s="60" t="str">
        <f>SUM(BW$6:BW$11)</f>
        <v>0</v>
      </c>
      <c r="BX12" s="60" t="str">
        <f>SUM(BX$6:BX$11)</f>
        <v>0</v>
      </c>
      <c r="BY12" s="60" t="str">
        <f>SUM(BY$6:BY$11)</f>
        <v>0</v>
      </c>
      <c r="BZ12" s="60" t="str">
        <f>SUM(BZ$6:BZ$11)</f>
        <v>0</v>
      </c>
      <c r="CA12" s="60" t="str">
        <f>SUM(CA$6:CA$11)</f>
        <v>0</v>
      </c>
      <c r="CB12" s="60" t="str">
        <f>SUM(CB$6:CB$11)</f>
        <v>0</v>
      </c>
      <c r="CC12" s="60" t="str">
        <f>SUM(CC$6:CC$11)</f>
        <v>0</v>
      </c>
      <c r="CD12" s="60" t="str">
        <f>SUM(CD$6:CD$11)</f>
        <v>0</v>
      </c>
      <c r="CE12" s="60" t="str">
        <f>SUM(CE$6:CE$11)</f>
        <v>0</v>
      </c>
      <c r="CF12" s="60" t="str">
        <f>SUM(CF$6:CF$11)</f>
        <v>0</v>
      </c>
      <c r="CG12" s="60" t="str">
        <f>SUM(CG$6:CG$11)</f>
        <v>0</v>
      </c>
      <c r="CH12" s="60" t="str">
        <f>SUM(CH$6:CH$11)</f>
        <v>0</v>
      </c>
      <c r="CI12" s="60" t="str">
        <f>SUM(CI$6:CI$11)</f>
        <v>0</v>
      </c>
      <c r="CJ12" s="60" t="str">
        <f>SUM(CJ$6:CJ$11)</f>
        <v>0</v>
      </c>
      <c r="CK12" s="60" t="str">
        <f>SUM(CK$6:CK$11)</f>
        <v>0</v>
      </c>
      <c r="CM12" s="60" t="str">
        <f>SUM(CM$6:CM$11)</f>
        <v>0</v>
      </c>
      <c r="CN12" s="60" t="str">
        <f>SUM(CN$6:CN$11)</f>
        <v>0</v>
      </c>
      <c r="CO12" s="60" t="str">
        <f>SUM(CO$6:CO$11)</f>
        <v>0</v>
      </c>
      <c r="CP12" s="60" t="str">
        <f>SUM(CP$6:CP$11)</f>
        <v>0</v>
      </c>
      <c r="CQ12" s="60" t="str">
        <f>SUM(CQ$6:CQ$11)</f>
        <v>0</v>
      </c>
      <c r="CR12" s="60" t="str">
        <f>SUM(CR$6:CR$11)</f>
        <v>0</v>
      </c>
      <c r="CS12" s="60" t="str">
        <f>SUM(CS$6:CS$11)</f>
        <v>0</v>
      </c>
      <c r="CT12" s="60" t="str">
        <f>SUM(CT$6:CT$11)</f>
        <v>0</v>
      </c>
      <c r="CU12" s="60" t="str">
        <f>SUM(CU$6:CU$11)</f>
        <v>0</v>
      </c>
      <c r="CV12" s="60" t="str">
        <f>SUM(CV$6:CV$11)</f>
        <v>0</v>
      </c>
      <c r="CW12" s="60" t="str">
        <f>SUM(CW$6:CW$11)</f>
        <v>0</v>
      </c>
      <c r="CX12" s="60" t="str">
        <f>SUM(CX$6:CX$11)</f>
        <v>0</v>
      </c>
      <c r="CY12" s="60" t="str">
        <f>SUM(CY$6:CY$11)</f>
        <v>0</v>
      </c>
      <c r="CZ12" s="60" t="str">
        <f>SUM(CZ$6:CZ$11)</f>
        <v>0</v>
      </c>
      <c r="DA12" s="60" t="str">
        <f>SUM(DA$6:DA$11)</f>
        <v>0</v>
      </c>
      <c r="DC12" s="60" t="str">
        <f>SUM(DC$6:DC$11)</f>
        <v>0</v>
      </c>
      <c r="DD12" s="60" t="str">
        <f>SUM(DD$6:DD$11)</f>
        <v>0</v>
      </c>
      <c r="DE12" s="60" t="str">
        <f>SUM(DE$6:DE$11)</f>
        <v>0</v>
      </c>
      <c r="DF12" s="60" t="str">
        <f>SUM(DF$6:DF$11)</f>
        <v>0</v>
      </c>
      <c r="DG12" s="60" t="str">
        <f>SUM(DG$6:DG$11)</f>
        <v>0</v>
      </c>
      <c r="DH12" s="60" t="str">
        <f>SUM(DH$6:DH$11)</f>
        <v>0</v>
      </c>
      <c r="DI12" s="60" t="str">
        <f>SUM(DI$6:DI$11)</f>
        <v>0</v>
      </c>
      <c r="DJ12" s="60" t="str">
        <f>SUM(DJ$6:DJ$11)</f>
        <v>0</v>
      </c>
      <c r="DK12" s="60" t="str">
        <f>SUM(DK$6:DK$11)</f>
        <v>0</v>
      </c>
      <c r="DL12" s="60" t="str">
        <f>SUM(DL$6:DL$11)</f>
        <v>0</v>
      </c>
      <c r="DM12" s="60" t="str">
        <f>SUM(DM$6:DM$11)</f>
        <v>0</v>
      </c>
      <c r="DN12" s="60" t="str">
        <f>SUM(DN$6:DN$11)</f>
        <v>0</v>
      </c>
      <c r="DO12" s="60" t="str">
        <f>SUM(DO$6:DO$11)</f>
        <v>0</v>
      </c>
      <c r="DP12" s="60" t="str">
        <f>SUM(DP$6:DP$11)</f>
        <v>0</v>
      </c>
      <c r="DQ12" s="60" t="str">
        <f>SUM(DQ$6:DQ$11)</f>
        <v>0</v>
      </c>
      <c r="DR12" s="63"/>
    </row>
    <row r="13" spans="1:217">
      <c r="A13" s="119" t="s">
        <v>42</v>
      </c>
      <c r="B13" s="43">
        <v>84</v>
      </c>
      <c r="C13" s="112">
        <v>2005</v>
      </c>
      <c r="D13" s="186"/>
      <c r="E13" s="186"/>
      <c r="F13" s="187"/>
      <c r="G13" s="187"/>
      <c r="H13" s="188"/>
      <c r="I13" s="189"/>
      <c r="J13" s="68"/>
      <c r="K13" s="68"/>
      <c r="L13" s="68"/>
      <c r="M13" s="68"/>
      <c r="N13" s="68"/>
      <c r="O13" s="68"/>
      <c r="P13" s="68"/>
      <c r="Q13" s="68"/>
      <c r="Z13" s="69" t="s">
        <v>43</v>
      </c>
      <c r="AA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AB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AC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AD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AE13" s="60" t="str">
        <f>IF($AE$3=1,AA13,0)</f>
        <v>0</v>
      </c>
      <c r="AF13" s="60" t="str">
        <f>IF($AF$3=1,AB13,0)</f>
        <v>0</v>
      </c>
      <c r="AG13" s="60" t="str">
        <f>IF($AG$3=1,AC13,0)</f>
        <v>0</v>
      </c>
      <c r="AH13" s="60" t="str">
        <f>IF($AH$3=1,AD13,0)</f>
        <v>0</v>
      </c>
      <c r="AI13" s="60" t="str">
        <f>IF($AI$3=0,0,AA13+AB13)</f>
        <v>0</v>
      </c>
      <c r="AJ13" s="60" t="str">
        <f>IF($AJ$3=0,0,AA13+AC13)</f>
        <v>0</v>
      </c>
      <c r="AK13" s="60" t="str">
        <f>IF($AK$3=0,0,AA13+AD13)</f>
        <v>0</v>
      </c>
      <c r="AL13" s="60" t="str">
        <f>IF($AL$3=0,0,AB13+AC13)</f>
        <v>0</v>
      </c>
      <c r="AM13" s="60" t="str">
        <f>IF($AM$3=0,0,AB13+AD13)</f>
        <v>0</v>
      </c>
      <c r="AN13" s="60" t="str">
        <f>IF($AN$3=0,0,AC13+AD13)</f>
        <v>0</v>
      </c>
      <c r="AO13" s="61" t="str">
        <f>SUM(AE13:AN13)</f>
        <v>0</v>
      </c>
      <c r="AP13" s="70"/>
      <c r="AQ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AR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AS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AT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AU13" s="60" t="str">
        <f>IF($AE$3=1,AQ13,0)</f>
        <v>0</v>
      </c>
      <c r="AV13" s="60" t="str">
        <f>IF($AF$3=1,AR13,0)</f>
        <v>0</v>
      </c>
      <c r="AW13" s="60" t="str">
        <f>IF($AG$3=1,AS13,0)</f>
        <v>0</v>
      </c>
      <c r="AX13" s="60" t="str">
        <f>IF($AH$3=1,AT13,0)</f>
        <v>0</v>
      </c>
      <c r="AY13" s="60" t="str">
        <f>IF($AI$3=0,0,AQ13+AR13)</f>
        <v>0</v>
      </c>
      <c r="AZ13" s="60" t="str">
        <f>IF($AJ$3=0,0,AQ13+AS13)</f>
        <v>0</v>
      </c>
      <c r="BA13" s="60" t="str">
        <f>IF($AK$3=0,0,AQ13+AT13)</f>
        <v>0</v>
      </c>
      <c r="BB13" s="60" t="str">
        <f>IF($AL$3=0,0,AR13+AS13)</f>
        <v>0</v>
      </c>
      <c r="BC13" s="60" t="str">
        <f>IF($AM$3=0,0,AR13+AT13)</f>
        <v>0</v>
      </c>
      <c r="BD13" s="60" t="str">
        <f>IF($AN$3=0,0,AS13+AT13)</f>
        <v>0</v>
      </c>
      <c r="BE13" s="61" t="str">
        <f>SUM(AU13:BD13)</f>
        <v>0</v>
      </c>
      <c r="BF13" s="70"/>
      <c r="BG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BH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BI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BJ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BK13" s="60" t="str">
        <f>IF($AE$3=1,BG13,0)</f>
        <v>0</v>
      </c>
      <c r="BL13" s="60" t="str">
        <f>IF($AF$3=1,BH13,0)</f>
        <v>0</v>
      </c>
      <c r="BM13" s="60" t="str">
        <f>IF($AG$3=1,BI13,0)</f>
        <v>0</v>
      </c>
      <c r="BN13" s="60" t="str">
        <f>IF($AH$3=1,BJ13,0)</f>
        <v>0</v>
      </c>
      <c r="BO13" s="60" t="str">
        <f>IF($AI$3=0,0,BG13+BH13)</f>
        <v>0</v>
      </c>
      <c r="BP13" s="60" t="str">
        <f>IF($AJ$3=0,0,BG13+BI13)</f>
        <v>0</v>
      </c>
      <c r="BQ13" s="60" t="str">
        <f>IF($AK$3=0,0,BG13+BJ13)</f>
        <v>0</v>
      </c>
      <c r="BR13" s="60" t="str">
        <f>IF($AL$3=0,0,BH13+BI13)</f>
        <v>0</v>
      </c>
      <c r="BS13" s="60" t="str">
        <f>IF($AM$3=0,0,BH13+BJ13)</f>
        <v>0</v>
      </c>
      <c r="BT13" s="60" t="str">
        <f>IF($AN$3=0,0,BI13+BJ13)</f>
        <v>0</v>
      </c>
      <c r="BU13" s="61" t="str">
        <f>SUM(BK13:BT13)</f>
        <v>0</v>
      </c>
      <c r="BV13" s="70"/>
      <c r="BW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BX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BY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BZ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CA13" s="60" t="str">
        <f>IF($AE$3=1,BW13,0)</f>
        <v>0</v>
      </c>
      <c r="CB13" s="60" t="str">
        <f>IF($AF$3=1,BX13,0)</f>
        <v>0</v>
      </c>
      <c r="CC13" s="60" t="str">
        <f>IF($AG$3=1,BY13,0)</f>
        <v>0</v>
      </c>
      <c r="CD13" s="60" t="str">
        <f>IF($AH$3=1,BZ13,0)</f>
        <v>0</v>
      </c>
      <c r="CE13" s="60" t="str">
        <f>IF($AI$3=0,0,BW13+BX13)</f>
        <v>0</v>
      </c>
      <c r="CF13" s="60" t="str">
        <f>IF($AJ$3=0,0,BW13+BY13)</f>
        <v>0</v>
      </c>
      <c r="CG13" s="60" t="str">
        <f>IF($AK$3=0,0,BW13+BZ13)</f>
        <v>0</v>
      </c>
      <c r="CH13" s="60" t="str">
        <f>IF($AL$3=0,0,BX13+BY13)</f>
        <v>0</v>
      </c>
      <c r="CI13" s="60" t="str">
        <f>IF($AM$3=0,0,BX13+BZ13)</f>
        <v>0</v>
      </c>
      <c r="CJ13" s="60" t="str">
        <f>IF($AN$3=0,0,BY13+BZ13)</f>
        <v>0</v>
      </c>
      <c r="CK13" s="61" t="str">
        <f>SUM(CA13:CJ13)</f>
        <v>0</v>
      </c>
      <c r="CL13" s="70"/>
      <c r="CM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CN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CO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CP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CQ13" s="60" t="str">
        <f>IF($AE$3=1,CM13,0)</f>
        <v>0</v>
      </c>
      <c r="CR13" s="60" t="str">
        <f>IF($AF$3=1,CN13,0)</f>
        <v>0</v>
      </c>
      <c r="CS13" s="60" t="str">
        <f>IF($AG$3=1,CO13,0)</f>
        <v>0</v>
      </c>
      <c r="CT13" s="60" t="str">
        <f>IF($AH$3=1,CP13,0)</f>
        <v>0</v>
      </c>
      <c r="CU13" s="60" t="str">
        <f>IF($AI$3=0,0,CM13+CN13)</f>
        <v>0</v>
      </c>
      <c r="CV13" s="60" t="str">
        <f>IF($AJ$3=0,0,CM13+CO13)</f>
        <v>0</v>
      </c>
      <c r="CW13" s="60" t="str">
        <f>IF($AK$3=0,0,CM13+CP13)</f>
        <v>0</v>
      </c>
      <c r="CX13" s="60" t="str">
        <f>IF($AL$3=0,0,CN13+CO13)</f>
        <v>0</v>
      </c>
      <c r="CY13" s="60" t="str">
        <f>IF($AM$3=0,0,CN13+CP13)</f>
        <v>0</v>
      </c>
      <c r="CZ13" s="60" t="str">
        <f>IF($AN$3=0,0,CO13+CP13)</f>
        <v>0</v>
      </c>
      <c r="DA13" s="61" t="str">
        <f>SUM(CQ13:CZ13)</f>
        <v>0</v>
      </c>
      <c r="DB13" s="70"/>
      <c r="DC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DD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DE13" s="60">
        <v>5</v>
      </c>
      <c r="DF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DG13" s="60" t="str">
        <f>IF($AE$3=1,DC13,0)</f>
        <v>0</v>
      </c>
      <c r="DH13" s="60" t="str">
        <f>IF($AF$3=1,DD13,0)</f>
        <v>0</v>
      </c>
      <c r="DI13" s="60" t="str">
        <f>IF($AG$3=1,DE13,0)</f>
        <v>0</v>
      </c>
      <c r="DJ13" s="60" t="str">
        <f>IF($AH$3=1,DF13,0)</f>
        <v>0</v>
      </c>
      <c r="DK13" s="60" t="str">
        <f>IF($AI$3=0,0,DC13+DD13)</f>
        <v>0</v>
      </c>
      <c r="DL13" s="60" t="str">
        <f>IF($AJ$3=0,0,DC13+DE13)</f>
        <v>0</v>
      </c>
      <c r="DM13" s="60" t="str">
        <f>IF($AK$3=0,0,DC13+DF13)</f>
        <v>0</v>
      </c>
      <c r="DN13" s="60" t="str">
        <f>IF($AL$3=0,0,DD13+DE13)</f>
        <v>0</v>
      </c>
      <c r="DO13" s="60" t="str">
        <f>IF($AM$3=0,0,DD13+DF13)</f>
        <v>0</v>
      </c>
      <c r="DP13" s="60" t="str">
        <f>IF($AN$3=0,0,DE13+DF13)</f>
        <v>0</v>
      </c>
      <c r="DQ13" s="61" t="str">
        <f>SUM(DG13:DP13)</f>
        <v>0</v>
      </c>
      <c r="DR13" s="63"/>
      <c r="FG13">
        <v>0.76</v>
      </c>
      <c r="HI13" t="s">
        <v>44</v>
      </c>
    </row>
    <row r="14" spans="1:217">
      <c r="A14" s="119" t="s">
        <v>45</v>
      </c>
      <c r="B14" s="43">
        <v>84</v>
      </c>
      <c r="C14" s="112">
        <v>1988</v>
      </c>
      <c r="D14" s="186"/>
      <c r="E14" s="186"/>
      <c r="F14" s="187"/>
      <c r="G14" s="187"/>
      <c r="H14" s="188"/>
      <c r="I14" s="189"/>
      <c r="J14" s="68"/>
      <c r="K14" s="68"/>
      <c r="L14" s="68"/>
      <c r="M14" s="68"/>
      <c r="N14" s="68"/>
      <c r="O14" s="68"/>
      <c r="P14" s="68"/>
      <c r="Q14" s="68"/>
      <c r="Z14" s="69" t="s">
        <v>46</v>
      </c>
      <c r="AA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AB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AC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AD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AE14" s="60" t="str">
        <f>IF($AE$3=1,AA14,0)</f>
        <v>0</v>
      </c>
      <c r="AF14" s="60" t="str">
        <f>IF($AF$3=1,AB14,0)</f>
        <v>0</v>
      </c>
      <c r="AG14" s="60" t="str">
        <f>IF($AG$3=1,AC14,0)</f>
        <v>0</v>
      </c>
      <c r="AH14" s="60" t="str">
        <f>IF($AH$3=1,AD14,0)</f>
        <v>0</v>
      </c>
      <c r="AI14" s="60" t="str">
        <f>IF($AI$3=0,0,AA14+AB14)</f>
        <v>0</v>
      </c>
      <c r="AJ14" s="60" t="str">
        <f>IF($AJ$3=0,0,AA14+AC14)</f>
        <v>0</v>
      </c>
      <c r="AK14" s="60" t="str">
        <f>IF($AK$3=0,0,AA14+AD14)</f>
        <v>0</v>
      </c>
      <c r="AL14" s="60" t="str">
        <f>IF($AL$3=0,0,AB14+AC14)</f>
        <v>0</v>
      </c>
      <c r="AM14" s="60" t="str">
        <f>IF($AM$3=0,0,AB14+AD14)</f>
        <v>0</v>
      </c>
      <c r="AN14" s="60" t="str">
        <f>IF($AN$3=0,0,AC14+AD14)</f>
        <v>0</v>
      </c>
      <c r="AO14" s="61" t="str">
        <f>SUM(AE14:AN14)</f>
        <v>0</v>
      </c>
      <c r="AP14" s="70"/>
      <c r="AQ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AR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AS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AT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AU14" s="60" t="str">
        <f>IF($AE$3=1,AQ14,0)</f>
        <v>0</v>
      </c>
      <c r="AV14" s="60" t="str">
        <f>IF($AF$3=1,AR14,0)</f>
        <v>0</v>
      </c>
      <c r="AW14" s="60" t="str">
        <f>IF($AG$3=1,AS14,0)</f>
        <v>0</v>
      </c>
      <c r="AX14" s="60" t="str">
        <f>IF($AH$3=1,AT14,0)</f>
        <v>0</v>
      </c>
      <c r="AY14" s="60" t="str">
        <f>IF($AI$3=0,0,AQ14+AR14)</f>
        <v>0</v>
      </c>
      <c r="AZ14" s="60" t="str">
        <f>IF($AJ$3=0,0,AQ14+AS14)</f>
        <v>0</v>
      </c>
      <c r="BA14" s="60" t="str">
        <f>IF($AK$3=0,0,AQ14+AT14)</f>
        <v>0</v>
      </c>
      <c r="BB14" s="60" t="str">
        <f>IF($AL$3=0,0,AR14+AS14)</f>
        <v>0</v>
      </c>
      <c r="BC14" s="60" t="str">
        <f>IF($AM$3=0,0,AR14+AT14)</f>
        <v>0</v>
      </c>
      <c r="BD14" s="60" t="str">
        <f>IF($AN$3=0,0,AS14+AT14)</f>
        <v>0</v>
      </c>
      <c r="BE14" s="61" t="str">
        <f>SUM(AU14:BD14)</f>
        <v>0</v>
      </c>
      <c r="BF14" s="70"/>
      <c r="BG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BH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BI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BJ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BK14" s="60" t="str">
        <f>IF($AE$3=1,BG14,0)</f>
        <v>0</v>
      </c>
      <c r="BL14" s="60" t="str">
        <f>IF($AF$3=1,BH14,0)</f>
        <v>0</v>
      </c>
      <c r="BM14" s="60" t="str">
        <f>IF($AG$3=1,BI14,0)</f>
        <v>0</v>
      </c>
      <c r="BN14" s="60" t="str">
        <f>IF($AH$3=1,BJ14,0)</f>
        <v>0</v>
      </c>
      <c r="BO14" s="60" t="str">
        <f>IF($AI$3=0,0,BG14+BH14)</f>
        <v>0</v>
      </c>
      <c r="BP14" s="60" t="str">
        <f>IF($AJ$3=0,0,BG14+BI14)</f>
        <v>0</v>
      </c>
      <c r="BQ14" s="60" t="str">
        <f>IF($AK$3=0,0,BG14+BJ14)</f>
        <v>0</v>
      </c>
      <c r="BR14" s="60" t="str">
        <f>IF($AL$3=0,0,BH14+BI14)</f>
        <v>0</v>
      </c>
      <c r="BS14" s="60" t="str">
        <f>IF($AM$3=0,0,BH14+BJ14)</f>
        <v>0</v>
      </c>
      <c r="BT14" s="60" t="str">
        <f>IF($AN$3=0,0,BI14+BJ14)</f>
        <v>0</v>
      </c>
      <c r="BU14" s="61" t="str">
        <f>SUM(BK14:BT14)</f>
        <v>0</v>
      </c>
      <c r="BV14" s="70"/>
      <c r="BW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BX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BY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BZ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CA14" s="60" t="str">
        <f>IF($AE$3=1,BW14,0)</f>
        <v>0</v>
      </c>
      <c r="CB14" s="60" t="str">
        <f>IF($AF$3=1,BX14,0)</f>
        <v>0</v>
      </c>
      <c r="CC14" s="60" t="str">
        <f>IF($AG$3=1,BY14,0)</f>
        <v>0</v>
      </c>
      <c r="CD14" s="60" t="str">
        <f>IF($AH$3=1,BZ14,0)</f>
        <v>0</v>
      </c>
      <c r="CE14" s="60" t="str">
        <f>IF($AI$3=0,0,BW14+BX14)</f>
        <v>0</v>
      </c>
      <c r="CF14" s="60" t="str">
        <f>IF($AJ$3=0,0,BW14+BY14)</f>
        <v>0</v>
      </c>
      <c r="CG14" s="60" t="str">
        <f>IF($AK$3=0,0,BW14+BZ14)</f>
        <v>0</v>
      </c>
      <c r="CH14" s="60" t="str">
        <f>IF($AL$3=0,0,BX14+BY14)</f>
        <v>0</v>
      </c>
      <c r="CI14" s="60" t="str">
        <f>IF($AM$3=0,0,BX14+BZ14)</f>
        <v>0</v>
      </c>
      <c r="CJ14" s="60" t="str">
        <f>IF($AN$3=0,0,BY14+BZ14)</f>
        <v>0</v>
      </c>
      <c r="CK14" s="61" t="str">
        <f>SUM(CA14:CJ14)</f>
        <v>0</v>
      </c>
      <c r="CL14" s="70"/>
      <c r="CM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CN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CO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CP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CQ14" s="60" t="str">
        <f>IF($AE$3=1,CM14,0)</f>
        <v>0</v>
      </c>
      <c r="CR14" s="60" t="str">
        <f>IF($AF$3=1,CN14,0)</f>
        <v>0</v>
      </c>
      <c r="CS14" s="60" t="str">
        <f>IF($AG$3=1,CO14,0)</f>
        <v>0</v>
      </c>
      <c r="CT14" s="60" t="str">
        <f>IF($AH$3=1,CP14,0)</f>
        <v>0</v>
      </c>
      <c r="CU14" s="60" t="str">
        <f>IF($AI$3=0,0,CM14+CN14)</f>
        <v>0</v>
      </c>
      <c r="CV14" s="60" t="str">
        <f>IF($AJ$3=0,0,CM14+CO14)</f>
        <v>0</v>
      </c>
      <c r="CW14" s="60" t="str">
        <f>IF($AK$3=0,0,CM14+CP14)</f>
        <v>0</v>
      </c>
      <c r="CX14" s="60" t="str">
        <f>IF($AL$3=0,0,CN14+CO14)</f>
        <v>0</v>
      </c>
      <c r="CY14" s="60" t="str">
        <f>IF($AM$3=0,0,CN14+CP14)</f>
        <v>0</v>
      </c>
      <c r="CZ14" s="60" t="str">
        <f>IF($AN$3=0,0,CO14+CP14)</f>
        <v>0</v>
      </c>
      <c r="DA14" s="61" t="str">
        <f>SUM(CQ14:CZ14)</f>
        <v>0</v>
      </c>
      <c r="DB14" s="70"/>
      <c r="DC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DD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DE14" s="71">
        <v>3</v>
      </c>
      <c r="DF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DG14" s="60" t="str">
        <f>IF($AE$3=1,DC14,0)</f>
        <v>0</v>
      </c>
      <c r="DH14" s="60" t="str">
        <f>IF($AF$3=1,DD14,0)</f>
        <v>0</v>
      </c>
      <c r="DI14" s="60" t="str">
        <f>IF($AG$3=1,DE14,0)</f>
        <v>0</v>
      </c>
      <c r="DJ14" s="60" t="str">
        <f>IF($AH$3=1,DF14,0)</f>
        <v>0</v>
      </c>
      <c r="DK14" s="60" t="str">
        <f>IF($AI$3=0,0,DC14+DD14)</f>
        <v>0</v>
      </c>
      <c r="DL14" s="60" t="str">
        <f>IF($AJ$3=0,0,DC14+DE14)</f>
        <v>0</v>
      </c>
      <c r="DM14" s="60" t="str">
        <f>IF($AK$3=0,0,DC14+DF14)</f>
        <v>0</v>
      </c>
      <c r="DN14" s="60" t="str">
        <f>IF($AL$3=0,0,DD14+DE14)</f>
        <v>0</v>
      </c>
      <c r="DO14" s="60" t="str">
        <f>IF($AM$3=0,0,DD14+DF14)</f>
        <v>0</v>
      </c>
      <c r="DP14" s="60" t="str">
        <f>IF($AN$3=0,0,DE14+DF14)</f>
        <v>0</v>
      </c>
      <c r="DQ14" s="61" t="str">
        <f>SUM(DG14:DP14)</f>
        <v>0</v>
      </c>
      <c r="DR14" s="63"/>
      <c r="FG14">
        <v>0.16</v>
      </c>
      <c r="HI14" t="s">
        <v>47</v>
      </c>
    </row>
    <row r="15" spans="1:217">
      <c r="A15" s="119" t="s">
        <v>48</v>
      </c>
      <c r="B15" s="43">
        <v>45</v>
      </c>
      <c r="C15" s="112">
        <v>1987</v>
      </c>
      <c r="D15" s="186"/>
      <c r="E15" s="186"/>
      <c r="F15" s="187"/>
      <c r="G15" s="187"/>
      <c r="H15" s="188"/>
      <c r="I15" s="189"/>
      <c r="J15" s="68"/>
      <c r="K15" s="68"/>
      <c r="L15" s="68"/>
      <c r="M15" s="68"/>
      <c r="N15" s="68"/>
      <c r="O15" s="68"/>
      <c r="P15" s="68"/>
      <c r="Q15" s="68"/>
      <c r="Z15" s="69" t="s">
        <v>49</v>
      </c>
      <c r="AA15" s="71" t="str">
        <f>AA$13+AA$14</f>
        <v>0</v>
      </c>
      <c r="AB15" s="71" t="str">
        <f>AB$13+AB$14</f>
        <v>0</v>
      </c>
      <c r="AC15" s="71" t="str">
        <f>AC$13+AC$14</f>
        <v>0</v>
      </c>
      <c r="AD15" s="71" t="str">
        <f>AD$13+AD$14</f>
        <v>0</v>
      </c>
      <c r="AE15" s="71" t="str">
        <f>AE$13+AE$14</f>
        <v>0</v>
      </c>
      <c r="AF15" s="71" t="str">
        <f>AF$13+AF$14</f>
        <v>0</v>
      </c>
      <c r="AG15" s="71" t="str">
        <f>AG$13+AG$14</f>
        <v>0</v>
      </c>
      <c r="AH15" s="71" t="str">
        <f>AH$13+AH$14</f>
        <v>0</v>
      </c>
      <c r="AI15" s="71" t="str">
        <f>AI$13+AI$14</f>
        <v>0</v>
      </c>
      <c r="AJ15" s="71" t="str">
        <f>AJ$13+AJ$14</f>
        <v>0</v>
      </c>
      <c r="AK15" s="71" t="str">
        <f>AK$13+AK$14</f>
        <v>0</v>
      </c>
      <c r="AL15" s="71" t="str">
        <f>AL$13+AL$14</f>
        <v>0</v>
      </c>
      <c r="AM15" s="71" t="str">
        <f>AM$13+AM$14</f>
        <v>0</v>
      </c>
      <c r="AN15" s="71" t="str">
        <f>AN$13+AN$14</f>
        <v>0</v>
      </c>
      <c r="AO15" s="61" t="str">
        <f>SUM(AE15:AN15)</f>
        <v>0</v>
      </c>
      <c r="AP15" s="70"/>
      <c r="AQ15" s="71" t="str">
        <f>AQ$13+AQ$14</f>
        <v>0</v>
      </c>
      <c r="AR15" s="71" t="str">
        <f>AR$13+AR$14</f>
        <v>0</v>
      </c>
      <c r="AS15" s="71" t="str">
        <f>AS$13+AS$14</f>
        <v>0</v>
      </c>
      <c r="AT15" s="71" t="str">
        <f>AT$13+AT$14</f>
        <v>0</v>
      </c>
      <c r="AU15" s="71" t="str">
        <f>AU$13+AU$14</f>
        <v>0</v>
      </c>
      <c r="AV15" s="71" t="str">
        <f>AV$13+AV$14</f>
        <v>0</v>
      </c>
      <c r="AW15" s="71" t="str">
        <f>AW$13+AW$14</f>
        <v>0</v>
      </c>
      <c r="AX15" s="71" t="str">
        <f>AX$13+AX$14</f>
        <v>0</v>
      </c>
      <c r="AY15" s="71" t="str">
        <f>AY$13+AY$14</f>
        <v>0</v>
      </c>
      <c r="AZ15" s="71" t="str">
        <f>AZ$13+AZ$14</f>
        <v>0</v>
      </c>
      <c r="BA15" s="71" t="str">
        <f>BA$13+BA$14</f>
        <v>0</v>
      </c>
      <c r="BB15" s="71" t="str">
        <f>BB$13+BB$14</f>
        <v>0</v>
      </c>
      <c r="BC15" s="71" t="str">
        <f>BC$13+BC$14</f>
        <v>0</v>
      </c>
      <c r="BD15" s="71" t="str">
        <f>BD$13+BD$14</f>
        <v>0</v>
      </c>
      <c r="BE15" s="61" t="str">
        <f>SUM(AU15:BD15)</f>
        <v>0</v>
      </c>
      <c r="BF15" s="70"/>
      <c r="BG15" s="71" t="str">
        <f>BG$13+BG$14</f>
        <v>0</v>
      </c>
      <c r="BH15" s="71" t="str">
        <f>BH$13+BH$14</f>
        <v>0</v>
      </c>
      <c r="BI15" s="71" t="str">
        <f>BI$13+BI$14</f>
        <v>0</v>
      </c>
      <c r="BJ15" s="71" t="str">
        <f>BJ$13+BJ$14</f>
        <v>0</v>
      </c>
      <c r="BK15" s="71" t="str">
        <f>BK$13+BK$14</f>
        <v>0</v>
      </c>
      <c r="BL15" s="71" t="str">
        <f>BL$13+BL$14</f>
        <v>0</v>
      </c>
      <c r="BM15" s="71" t="str">
        <f>BM$13+BM$14</f>
        <v>0</v>
      </c>
      <c r="BN15" s="71" t="str">
        <f>BN$13+BN$14</f>
        <v>0</v>
      </c>
      <c r="BO15" s="71" t="str">
        <f>BO$13+BO$14</f>
        <v>0</v>
      </c>
      <c r="BP15" s="71" t="str">
        <f>BP$13+BP$14</f>
        <v>0</v>
      </c>
      <c r="BQ15" s="71" t="str">
        <f>BQ$13+BQ$14</f>
        <v>0</v>
      </c>
      <c r="BR15" s="71" t="str">
        <f>BR$13+BR$14</f>
        <v>0</v>
      </c>
      <c r="BS15" s="71" t="str">
        <f>BS$13+BS$14</f>
        <v>0</v>
      </c>
      <c r="BT15" s="71" t="str">
        <f>BT$13+BT$14</f>
        <v>0</v>
      </c>
      <c r="BU15" s="61" t="str">
        <f>SUM(BK15:BT15)</f>
        <v>0</v>
      </c>
      <c r="BV15" s="70"/>
      <c r="BW15" s="71" t="str">
        <f>BW$13+BW$14</f>
        <v>0</v>
      </c>
      <c r="BX15" s="71" t="str">
        <f>BX$13+BX$14</f>
        <v>0</v>
      </c>
      <c r="BY15" s="71" t="str">
        <f>BY$13+BY$14</f>
        <v>0</v>
      </c>
      <c r="BZ15" s="71" t="str">
        <f>BZ$13+BZ$14</f>
        <v>0</v>
      </c>
      <c r="CA15" s="71" t="str">
        <f>CA$13+CA$14</f>
        <v>0</v>
      </c>
      <c r="CB15" s="71" t="str">
        <f>CB$13+CB$14</f>
        <v>0</v>
      </c>
      <c r="CC15" s="71" t="str">
        <f>CC$13+CC$14</f>
        <v>0</v>
      </c>
      <c r="CD15" s="71" t="str">
        <f>CD$13+CD$14</f>
        <v>0</v>
      </c>
      <c r="CE15" s="71" t="str">
        <f>CE$13+CE$14</f>
        <v>0</v>
      </c>
      <c r="CF15" s="71" t="str">
        <f>CF$13+CF$14</f>
        <v>0</v>
      </c>
      <c r="CG15" s="71" t="str">
        <f>CG$13+CG$14</f>
        <v>0</v>
      </c>
      <c r="CH15" s="71" t="str">
        <f>CH$13+CH$14</f>
        <v>0</v>
      </c>
      <c r="CI15" s="71" t="str">
        <f>CI$13+CI$14</f>
        <v>0</v>
      </c>
      <c r="CJ15" s="71" t="str">
        <f>CJ$13+CJ$14</f>
        <v>0</v>
      </c>
      <c r="CK15" s="61" t="str">
        <f>SUM(CA15:CJ15)</f>
        <v>0</v>
      </c>
      <c r="CL15" s="70"/>
      <c r="CM15" s="71" t="str">
        <f>CM$13+CM$14</f>
        <v>0</v>
      </c>
      <c r="CN15" s="71" t="str">
        <f>CN$13+CN$14</f>
        <v>0</v>
      </c>
      <c r="CO15" s="71" t="str">
        <f>CO$13+CO$14</f>
        <v>0</v>
      </c>
      <c r="CP15" s="71" t="str">
        <f>CP$13+CP$14</f>
        <v>0</v>
      </c>
      <c r="CQ15" s="71" t="str">
        <f>CQ$13+CQ$14</f>
        <v>0</v>
      </c>
      <c r="CR15" s="71" t="str">
        <f>CR$13+CR$14</f>
        <v>0</v>
      </c>
      <c r="CS15" s="71" t="str">
        <f>CS$13+CS$14</f>
        <v>0</v>
      </c>
      <c r="CT15" s="71" t="str">
        <f>CT$13+CT$14</f>
        <v>0</v>
      </c>
      <c r="CU15" s="71" t="str">
        <f>CU$13+CU$14</f>
        <v>0</v>
      </c>
      <c r="CV15" s="71" t="str">
        <f>CV$13+CV$14</f>
        <v>0</v>
      </c>
      <c r="CW15" s="71" t="str">
        <f>CW$13+CW$14</f>
        <v>0</v>
      </c>
      <c r="CX15" s="71" t="str">
        <f>CX$13+CX$14</f>
        <v>0</v>
      </c>
      <c r="CY15" s="71" t="str">
        <f>CY$13+CY$14</f>
        <v>0</v>
      </c>
      <c r="CZ15" s="71" t="str">
        <f>CZ$13+CZ$14</f>
        <v>0</v>
      </c>
      <c r="DA15" s="61" t="str">
        <f>SUM(CQ15:CZ15)</f>
        <v>0</v>
      </c>
      <c r="DB15" s="70"/>
      <c r="DC15" s="71" t="str">
        <f>DC$13+DC$14</f>
        <v>0</v>
      </c>
      <c r="DD15" s="71" t="str">
        <f>DD$13+DD$14</f>
        <v>0</v>
      </c>
      <c r="DE15" s="71">
        <v>3</v>
      </c>
      <c r="DF15" s="71" t="str">
        <f>DF$13+DF$14</f>
        <v>0</v>
      </c>
      <c r="DG15" s="71" t="str">
        <f>DG$13+DG$14</f>
        <v>0</v>
      </c>
      <c r="DH15" s="71" t="str">
        <f>DH$13+DH$14</f>
        <v>0</v>
      </c>
      <c r="DI15" s="71" t="str">
        <f>DI$13+DI$14</f>
        <v>0</v>
      </c>
      <c r="DJ15" s="71" t="str">
        <f>DJ$13+DJ$14</f>
        <v>0</v>
      </c>
      <c r="DK15" s="71" t="str">
        <f>DK$13+DK$14</f>
        <v>0</v>
      </c>
      <c r="DL15" s="71" t="str">
        <f>DL$13+DL$14</f>
        <v>0</v>
      </c>
      <c r="DM15" s="71" t="str">
        <f>DM$13+DM$14</f>
        <v>0</v>
      </c>
      <c r="DN15" s="71" t="str">
        <f>DN$13+DN$14</f>
        <v>0</v>
      </c>
      <c r="DO15" s="71" t="str">
        <f>DO$13+DO$14</f>
        <v>0</v>
      </c>
      <c r="DP15" s="71" t="str">
        <f>DP$13+DP$14</f>
        <v>0</v>
      </c>
      <c r="DQ15" s="61" t="str">
        <f>SUM(DG15:DP15)</f>
        <v>0</v>
      </c>
      <c r="DR15" s="63"/>
      <c r="FG15">
        <v>0.3</v>
      </c>
      <c r="HI15" t="s">
        <v>44</v>
      </c>
    </row>
    <row r="16" spans="1:217">
      <c r="A16" s="119" t="s">
        <v>50</v>
      </c>
      <c r="B16" s="44">
        <v>68</v>
      </c>
      <c r="C16" s="112">
        <v>2002</v>
      </c>
      <c r="D16" s="186"/>
      <c r="E16" s="186"/>
      <c r="F16" s="187"/>
      <c r="G16" s="187"/>
      <c r="H16" s="188"/>
      <c r="I16" s="189"/>
      <c r="J16" s="68"/>
      <c r="K16" s="68"/>
      <c r="L16" s="68"/>
      <c r="M16" s="68"/>
      <c r="N16" s="68"/>
      <c r="O16" s="68"/>
      <c r="P16" s="68"/>
      <c r="Q16" s="68"/>
      <c r="Z16" s="72" t="s">
        <v>51</v>
      </c>
      <c r="AA16" s="73" t="str">
        <f>$B$36</f>
        <v>0</v>
      </c>
      <c r="AB16" s="73" t="str">
        <f>$C$36</f>
        <v>0</v>
      </c>
      <c r="AC16" s="73" t="str">
        <f>$D$36</f>
        <v>0</v>
      </c>
      <c r="AD16" s="73" t="str">
        <f>$E$36</f>
        <v>0</v>
      </c>
      <c r="AE16" s="60" t="str">
        <f>IF($AE$3=1,AA16,0)</f>
        <v>0</v>
      </c>
      <c r="AF16" s="60" t="str">
        <f>IF($AF$3=1,AB16,0)</f>
        <v>0</v>
      </c>
      <c r="AG16" s="60" t="str">
        <f>IF($AG$3=1,AC16,0)</f>
        <v>0</v>
      </c>
      <c r="AH16" s="60" t="str">
        <f>IF($AH$3=1,AD16,0)</f>
        <v>0</v>
      </c>
      <c r="AI16" s="60" t="str">
        <f>IF($AI$3=0,0,AA16+AB16)</f>
        <v>0</v>
      </c>
      <c r="AJ16" s="60" t="str">
        <f>IF($AJ$3=0,0,AA16+AC16)</f>
        <v>0</v>
      </c>
      <c r="AK16" s="60" t="str">
        <f>IF($AK$3=0,0,AA16+AD16)</f>
        <v>0</v>
      </c>
      <c r="AL16" s="60" t="str">
        <f>IF($AL$3=0,0,AB16+AC16)</f>
        <v>0</v>
      </c>
      <c r="AM16" s="60" t="str">
        <f>IF($AM$3=0,0,AB16+AD16)</f>
        <v>0</v>
      </c>
      <c r="AN16" s="60" t="str">
        <f>IF($AN$3=0,0,AC16+AD16)</f>
        <v>0</v>
      </c>
      <c r="AO16" s="61" t="str">
        <f>SUM(AE16:AN16)</f>
        <v>0</v>
      </c>
      <c r="AP16" s="70"/>
      <c r="AQ16" s="73" t="str">
        <f>$B$36</f>
        <v>0</v>
      </c>
      <c r="AR16" s="73" t="str">
        <f>$C$36</f>
        <v>0</v>
      </c>
      <c r="AS16" s="73" t="str">
        <f>$D$36</f>
        <v>0</v>
      </c>
      <c r="AT16" s="73" t="str">
        <f>$E$36</f>
        <v>0</v>
      </c>
      <c r="AU16" s="60" t="str">
        <f>IF($AE$3=1,AQ16,0)</f>
        <v>0</v>
      </c>
      <c r="AV16" s="60" t="str">
        <f>IF($AF$3=1,AR16,0)</f>
        <v>0</v>
      </c>
      <c r="AW16" s="60" t="str">
        <f>IF($AG$3=1,AS16,0)</f>
        <v>0</v>
      </c>
      <c r="AX16" s="60" t="str">
        <f>IF($AH$3=1,AT16,0)</f>
        <v>0</v>
      </c>
      <c r="AY16" s="60" t="str">
        <f>IF($AI$3=0,0,AQ16+AR16)</f>
        <v>0</v>
      </c>
      <c r="AZ16" s="60" t="str">
        <f>IF($AJ$3=0,0,AQ16+AS16)</f>
        <v>0</v>
      </c>
      <c r="BA16" s="60" t="str">
        <f>IF($AK$3=0,0,AQ16+AT16)</f>
        <v>0</v>
      </c>
      <c r="BB16" s="60" t="str">
        <f>IF($AL$3=0,0,AR16+AS16)</f>
        <v>0</v>
      </c>
      <c r="BC16" s="60" t="str">
        <f>IF($AM$3=0,0,AR16+AT16)</f>
        <v>0</v>
      </c>
      <c r="BD16" s="60" t="str">
        <f>IF($AN$3=0,0,AS16+AT16)</f>
        <v>0</v>
      </c>
      <c r="BE16" s="61" t="str">
        <f>SUM(AU16:BD16)</f>
        <v>0</v>
      </c>
      <c r="BG16" s="73" t="str">
        <f>$B$36</f>
        <v>0</v>
      </c>
      <c r="BH16" s="73" t="str">
        <f>$C$36</f>
        <v>0</v>
      </c>
      <c r="BI16" s="73" t="str">
        <f>$D$36</f>
        <v>0</v>
      </c>
      <c r="BJ16" s="73" t="str">
        <f>$E$36</f>
        <v>0</v>
      </c>
      <c r="BK16" s="60" t="str">
        <f>IF($AE$3=1,BG16,0)</f>
        <v>0</v>
      </c>
      <c r="BL16" s="60" t="str">
        <f>IF($AF$3=1,BH16,0)</f>
        <v>0</v>
      </c>
      <c r="BM16" s="60" t="str">
        <f>IF($AG$3=1,BI16,0)</f>
        <v>0</v>
      </c>
      <c r="BN16" s="60" t="str">
        <f>IF($AH$3=1,BJ16,0)</f>
        <v>0</v>
      </c>
      <c r="BO16" s="60" t="str">
        <f>IF($AI$3=0,0,BG16+BH16)</f>
        <v>0</v>
      </c>
      <c r="BP16" s="60" t="str">
        <f>IF($AJ$3=0,0,BG16+BI16)</f>
        <v>0</v>
      </c>
      <c r="BQ16" s="60" t="str">
        <f>IF($AK$3=0,0,BG16+BJ16)</f>
        <v>0</v>
      </c>
      <c r="BR16" s="60" t="str">
        <f>IF($AL$3=0,0,BH16+BI16)</f>
        <v>0</v>
      </c>
      <c r="BS16" s="60" t="str">
        <f>IF($AM$3=0,0,BH16+BJ16)</f>
        <v>0</v>
      </c>
      <c r="BT16" s="60" t="str">
        <f>IF($AN$3=0,0,BI16+BJ16)</f>
        <v>0</v>
      </c>
      <c r="BU16" s="61" t="str">
        <f>SUM(BK16:BT16)</f>
        <v>0</v>
      </c>
      <c r="BW16" s="73" t="str">
        <f>$B$36</f>
        <v>0</v>
      </c>
      <c r="BX16" s="73" t="str">
        <f>$C$36</f>
        <v>0</v>
      </c>
      <c r="BY16" s="73" t="str">
        <f>$D$36</f>
        <v>0</v>
      </c>
      <c r="BZ16" s="73" t="str">
        <f>$E$36</f>
        <v>0</v>
      </c>
      <c r="CA16" s="60" t="str">
        <f>IF($AE$3=1,BW16,0)</f>
        <v>0</v>
      </c>
      <c r="CB16" s="60" t="str">
        <f>IF($AF$3=1,BX16,0)</f>
        <v>0</v>
      </c>
      <c r="CC16" s="60" t="str">
        <f>IF($AG$3=1,BY16,0)</f>
        <v>0</v>
      </c>
      <c r="CD16" s="60" t="str">
        <f>IF($AH$3=1,BZ16,0)</f>
        <v>0</v>
      </c>
      <c r="CE16" s="60" t="str">
        <f>IF($AI$3=0,0,BW16+BX16)</f>
        <v>0</v>
      </c>
      <c r="CF16" s="60" t="str">
        <f>IF($AJ$3=0,0,BW16+BY16)</f>
        <v>0</v>
      </c>
      <c r="CG16" s="60" t="str">
        <f>IF($AK$3=0,0,BW16+BZ16)</f>
        <v>0</v>
      </c>
      <c r="CH16" s="60" t="str">
        <f>IF($AL$3=0,0,BX16+BY16)</f>
        <v>0</v>
      </c>
      <c r="CI16" s="60" t="str">
        <f>IF($AM$3=0,0,BX16+BZ16)</f>
        <v>0</v>
      </c>
      <c r="CJ16" s="60" t="str">
        <f>IF($AN$3=0,0,BY16+BZ16)</f>
        <v>0</v>
      </c>
      <c r="CK16" s="61" t="str">
        <f>SUM(CA16:CJ16)</f>
        <v>0</v>
      </c>
      <c r="CM16" s="73" t="str">
        <f>$B$36</f>
        <v>0</v>
      </c>
      <c r="CN16" s="73" t="str">
        <f>$C$36</f>
        <v>0</v>
      </c>
      <c r="CO16" s="73" t="str">
        <f>$D$36</f>
        <v>0</v>
      </c>
      <c r="CP16" s="73" t="str">
        <f>$E$36</f>
        <v>0</v>
      </c>
      <c r="CQ16" s="60" t="str">
        <f>IF($AE$3=1,CM16,0)</f>
        <v>0</v>
      </c>
      <c r="CR16" s="60" t="str">
        <f>IF($AF$3=1,CN16,0)</f>
        <v>0</v>
      </c>
      <c r="CS16" s="60" t="str">
        <f>IF($AG$3=1,CO16,0)</f>
        <v>0</v>
      </c>
      <c r="CT16" s="60" t="str">
        <f>IF($AH$3=1,CP16,0)</f>
        <v>0</v>
      </c>
      <c r="CU16" s="60" t="str">
        <f>IF($AI$3=0,0,CM16+CN16)</f>
        <v>0</v>
      </c>
      <c r="CV16" s="60" t="str">
        <f>IF($AJ$3=0,0,CM16+CO16)</f>
        <v>0</v>
      </c>
      <c r="CW16" s="60" t="str">
        <f>IF($AK$3=0,0,CM16+CP16)</f>
        <v>0</v>
      </c>
      <c r="CX16" s="60" t="str">
        <f>IF($AL$3=0,0,CN16+CO16)</f>
        <v>0</v>
      </c>
      <c r="CY16" s="60" t="str">
        <f>IF($AM$3=0,0,CN16+CP16)</f>
        <v>0</v>
      </c>
      <c r="CZ16" s="60" t="str">
        <f>IF($AN$3=0,0,CO16+CP16)</f>
        <v>0</v>
      </c>
      <c r="DA16" s="61" t="str">
        <f>SUM(CQ16:CZ16)</f>
        <v>0</v>
      </c>
      <c r="DC16" s="73" t="str">
        <f>$B$36</f>
        <v>0</v>
      </c>
      <c r="DD16" s="73" t="str">
        <f>$C$36</f>
        <v>0</v>
      </c>
      <c r="DE16" s="73">
        <v>7</v>
      </c>
      <c r="DF16" s="73" t="str">
        <f>$E$36</f>
        <v>0</v>
      </c>
      <c r="DG16" s="60" t="str">
        <f>IF($AE$3=1,DC16,0)</f>
        <v>0</v>
      </c>
      <c r="DH16" s="60" t="str">
        <f>IF($AF$3=1,DD16,0)</f>
        <v>0</v>
      </c>
      <c r="DI16" s="60" t="str">
        <f>IF($AG$3=1,DE16,0)</f>
        <v>0</v>
      </c>
      <c r="DJ16" s="60" t="str">
        <f>IF($AH$3=1,DF16,0)</f>
        <v>0</v>
      </c>
      <c r="DK16" s="60" t="str">
        <f>IF($AI$3=0,0,DC16+DD16)</f>
        <v>0</v>
      </c>
      <c r="DL16" s="60" t="str">
        <f>IF($AJ$3=0,0,DC16+DE16)</f>
        <v>0</v>
      </c>
      <c r="DM16" s="60" t="str">
        <f>IF($AK$3=0,0,DC16+DF16)</f>
        <v>0</v>
      </c>
      <c r="DN16" s="60" t="str">
        <f>IF($AL$3=0,0,DD16+DE16)</f>
        <v>0</v>
      </c>
      <c r="DO16" s="60" t="str">
        <f>IF($AM$3=0,0,DD16+DF16)</f>
        <v>0</v>
      </c>
      <c r="DP16" s="60" t="str">
        <f>IF($AN$3=0,0,DE16+DF16)</f>
        <v>0</v>
      </c>
      <c r="DQ16" s="61" t="str">
        <f>SUM(DG16:DP16)</f>
        <v>0</v>
      </c>
      <c r="DR16" s="63"/>
      <c r="FG16">
        <v>0.22</v>
      </c>
      <c r="HI16" t="s">
        <v>47</v>
      </c>
    </row>
    <row r="17" spans="1:217">
      <c r="A17" s="119" t="s">
        <v>52</v>
      </c>
      <c r="B17" s="44">
        <v>89</v>
      </c>
      <c r="C17" s="112">
        <v>2010</v>
      </c>
      <c r="D17" s="186"/>
      <c r="E17" s="186"/>
      <c r="F17" s="187"/>
      <c r="G17" s="187"/>
      <c r="H17" s="188"/>
      <c r="I17" s="189"/>
      <c r="J17" s="68"/>
      <c r="K17" s="68"/>
      <c r="L17" s="68"/>
      <c r="M17" s="68"/>
      <c r="N17" s="68"/>
      <c r="O17" s="68"/>
      <c r="P17" s="68"/>
      <c r="Q17" s="68"/>
      <c r="Z17" s="72" t="s">
        <v>53</v>
      </c>
      <c r="AA17" s="74" t="str">
        <f>AA$12-AA$15</f>
        <v>0</v>
      </c>
      <c r="AB17" s="74" t="str">
        <f>AB$12-AB$15</f>
        <v>0</v>
      </c>
      <c r="AC17" s="74" t="str">
        <f>AC$12-AC$15</f>
        <v>0</v>
      </c>
      <c r="AD17" s="74" t="str">
        <f>AD$12-AD$15</f>
        <v>0</v>
      </c>
      <c r="AE17" s="60" t="str">
        <f>IF($AE$3=1,AA17,0)</f>
        <v>0</v>
      </c>
      <c r="AF17" s="60" t="str">
        <f>IF($AF$3=1,AB17,0)</f>
        <v>0</v>
      </c>
      <c r="AG17" s="60" t="str">
        <f>IF($AG$3=1,AC17,0)</f>
        <v>0</v>
      </c>
      <c r="AH17" s="60" t="str">
        <f>IF($AH$3=1,AD17,0)</f>
        <v>0</v>
      </c>
      <c r="AI17" s="60" t="str">
        <f>IF($AI$3=0,0,AA17+AB17)</f>
        <v>0</v>
      </c>
      <c r="AJ17" s="60" t="str">
        <f>IF($AJ$3=0,0,AA17+AC17)</f>
        <v>0</v>
      </c>
      <c r="AK17" s="60" t="str">
        <f>IF($AK$3=0,0,AA17+AD17)</f>
        <v>0</v>
      </c>
      <c r="AL17" s="60" t="str">
        <f>IF($AL$3=0,0,AB17+AC17)</f>
        <v>0</v>
      </c>
      <c r="AM17" s="60" t="str">
        <f>IF($AM$3=0,0,AB17+AD17)</f>
        <v>0</v>
      </c>
      <c r="AN17" s="60" t="str">
        <f>IF($AN$3=0,0,AC17+AD17)</f>
        <v>0</v>
      </c>
      <c r="AO17" s="61" t="str">
        <f>SUM(AE17:AN17)</f>
        <v>0</v>
      </c>
      <c r="AQ17" s="74" t="str">
        <f>AQ$12-AQ$15</f>
        <v>0</v>
      </c>
      <c r="AR17" s="74" t="str">
        <f>AR$12-AR$15</f>
        <v>0</v>
      </c>
      <c r="AS17" s="74" t="str">
        <f>AS$12-AS$15</f>
        <v>0</v>
      </c>
      <c r="AT17" s="74" t="str">
        <f>AT$12-AT$15</f>
        <v>0</v>
      </c>
      <c r="AU17" s="60" t="str">
        <f>IF($AE$3=1,AQ17,0)</f>
        <v>0</v>
      </c>
      <c r="AV17" s="60" t="str">
        <f>IF($AF$3=1,AR17,0)</f>
        <v>0</v>
      </c>
      <c r="AW17" s="60" t="str">
        <f>IF($AG$3=1,AS17,0)</f>
        <v>0</v>
      </c>
      <c r="AX17" s="60" t="str">
        <f>IF($AH$3=1,AT17,0)</f>
        <v>0</v>
      </c>
      <c r="AY17" s="60" t="str">
        <f>IF($AI$3=0,0,AQ17+AR17)</f>
        <v>0</v>
      </c>
      <c r="AZ17" s="60" t="str">
        <f>IF($AJ$3=0,0,AQ17+AS17)</f>
        <v>0</v>
      </c>
      <c r="BA17" s="60" t="str">
        <f>IF($AK$3=0,0,AQ17+AT17)</f>
        <v>0</v>
      </c>
      <c r="BB17" s="60" t="str">
        <f>IF($AL$3=0,0,AR17+AS17)</f>
        <v>0</v>
      </c>
      <c r="BC17" s="60" t="str">
        <f>IF($AM$3=0,0,AR17+AT17)</f>
        <v>0</v>
      </c>
      <c r="BD17" s="60" t="str">
        <f>IF($AN$3=0,0,AS17+AT17)</f>
        <v>0</v>
      </c>
      <c r="BE17" s="61" t="str">
        <f>SUM(AU17:BD17)</f>
        <v>0</v>
      </c>
      <c r="BG17" s="74" t="str">
        <f>BG$12-BG$15</f>
        <v>0</v>
      </c>
      <c r="BH17" s="74" t="str">
        <f>BH$12-BH$15</f>
        <v>0</v>
      </c>
      <c r="BI17" s="74" t="str">
        <f>BI$12-BI$15</f>
        <v>0</v>
      </c>
      <c r="BJ17" s="74" t="str">
        <f>BJ$12-BJ$15</f>
        <v>0</v>
      </c>
      <c r="BK17" s="60" t="str">
        <f>IF($AE$3=1,BG17,0)</f>
        <v>0</v>
      </c>
      <c r="BL17" s="60" t="str">
        <f>IF($AF$3=1,BH17,0)</f>
        <v>0</v>
      </c>
      <c r="BM17" s="60" t="str">
        <f>IF($AG$3=1,BI17,0)</f>
        <v>0</v>
      </c>
      <c r="BN17" s="60" t="str">
        <f>IF($AH$3=1,BJ17,0)</f>
        <v>0</v>
      </c>
      <c r="BO17" s="60" t="str">
        <f>IF($AI$3=0,0,BG17+BH17)</f>
        <v>0</v>
      </c>
      <c r="BP17" s="60" t="str">
        <f>IF($AJ$3=0,0,BG17+BI17)</f>
        <v>0</v>
      </c>
      <c r="BQ17" s="60" t="str">
        <f>IF($AK$3=0,0,BG17+BJ17)</f>
        <v>0</v>
      </c>
      <c r="BR17" s="60" t="str">
        <f>IF($AL$3=0,0,BH17+BI17)</f>
        <v>0</v>
      </c>
      <c r="BS17" s="60" t="str">
        <f>IF($AM$3=0,0,BH17+BJ17)</f>
        <v>0</v>
      </c>
      <c r="BT17" s="60" t="str">
        <f>IF($AN$3=0,0,BI17+BJ17)</f>
        <v>0</v>
      </c>
      <c r="BU17" s="61" t="str">
        <f>SUM(BK17:BT17)</f>
        <v>0</v>
      </c>
      <c r="BW17" s="74" t="str">
        <f>BW$12-BW$15</f>
        <v>0</v>
      </c>
      <c r="BX17" s="74" t="str">
        <f>BX$12-BX$15</f>
        <v>0</v>
      </c>
      <c r="BY17" s="74" t="str">
        <f>BY$12-BY$15</f>
        <v>0</v>
      </c>
      <c r="BZ17" s="74" t="str">
        <f>BZ$12-BZ$15</f>
        <v>0</v>
      </c>
      <c r="CA17" s="60" t="str">
        <f>IF($AE$3=1,BW17,0)</f>
        <v>0</v>
      </c>
      <c r="CB17" s="60" t="str">
        <f>IF($AF$3=1,BX17,0)</f>
        <v>0</v>
      </c>
      <c r="CC17" s="60" t="str">
        <f>IF($AG$3=1,BY17,0)</f>
        <v>0</v>
      </c>
      <c r="CD17" s="60" t="str">
        <f>IF($AH$3=1,BZ17,0)</f>
        <v>0</v>
      </c>
      <c r="CE17" s="60" t="str">
        <f>IF($AI$3=0,0,BW17+BX17)</f>
        <v>0</v>
      </c>
      <c r="CF17" s="60" t="str">
        <f>IF($AJ$3=0,0,BW17+BY17)</f>
        <v>0</v>
      </c>
      <c r="CG17" s="60" t="str">
        <f>IF($AK$3=0,0,BW17+BZ17)</f>
        <v>0</v>
      </c>
      <c r="CH17" s="60" t="str">
        <f>IF($AL$3=0,0,BX17+BY17)</f>
        <v>0</v>
      </c>
      <c r="CI17" s="60" t="str">
        <f>IF($AM$3=0,0,BX17+BZ17)</f>
        <v>0</v>
      </c>
      <c r="CJ17" s="60" t="str">
        <f>IF($AN$3=0,0,BY17+BZ17)</f>
        <v>0</v>
      </c>
      <c r="CK17" s="61" t="str">
        <f>SUM(CA17:CJ17)</f>
        <v>0</v>
      </c>
      <c r="CM17" s="74" t="str">
        <f>CM$12-CM$15</f>
        <v>0</v>
      </c>
      <c r="CN17" s="74" t="str">
        <f>CN$12-CN$15</f>
        <v>0</v>
      </c>
      <c r="CO17" s="74" t="str">
        <f>CO$12-CO$15</f>
        <v>0</v>
      </c>
      <c r="CP17" s="74" t="str">
        <f>CP$12-CP$15</f>
        <v>0</v>
      </c>
      <c r="CQ17" s="60" t="str">
        <f>IF($AE$3=1,CM17,0)</f>
        <v>0</v>
      </c>
      <c r="CR17" s="60" t="str">
        <f>IF($AF$3=1,CN17,0)</f>
        <v>0</v>
      </c>
      <c r="CS17" s="60" t="str">
        <f>IF($AG$3=1,CO17,0)</f>
        <v>0</v>
      </c>
      <c r="CT17" s="60" t="str">
        <f>IF($AH$3=1,CP17,0)</f>
        <v>0</v>
      </c>
      <c r="CU17" s="74" t="str">
        <f>IF($AI$3=0,0,SUM(CM17:CN17))</f>
        <v>0</v>
      </c>
      <c r="CV17" s="60" t="str">
        <f>IF($AJ$3=0,0,CM17+CO17)</f>
        <v>0</v>
      </c>
      <c r="CW17" s="60" t="str">
        <f>IF($AK$3=0,0,CM17+CP17)</f>
        <v>0</v>
      </c>
      <c r="CX17" s="60" t="str">
        <f>IF($AL$3=0,0,CN17+CO17)</f>
        <v>0</v>
      </c>
      <c r="CY17" s="60" t="str">
        <f>IF($AM$3=0,0,CN17+CP17)</f>
        <v>0</v>
      </c>
      <c r="CZ17" s="60" t="str">
        <f>IF($AN$3=0,0,CO17+CP17)</f>
        <v>0</v>
      </c>
      <c r="DA17" s="61" t="str">
        <f>SUM(CQ17:CZ17)</f>
        <v>0</v>
      </c>
      <c r="DC17" s="74" t="str">
        <f>DC$12-DC$15</f>
        <v>0</v>
      </c>
      <c r="DD17" s="74" t="str">
        <f>DD$12-DD$15</f>
        <v>0</v>
      </c>
      <c r="DE17" s="74">
        <v>96</v>
      </c>
      <c r="DF17" s="74" t="str">
        <f>DF$12-DF$15</f>
        <v>0</v>
      </c>
      <c r="DG17" s="60" t="str">
        <f>IF($AE$3=1,DC17,0)</f>
        <v>0</v>
      </c>
      <c r="DH17" s="60" t="str">
        <f>IF($AF$3=1,DD17,0)</f>
        <v>0</v>
      </c>
      <c r="DI17" s="60" t="str">
        <f>IF($AG$3=1,DE17,0)</f>
        <v>0</v>
      </c>
      <c r="DJ17" s="60" t="str">
        <f>IF($AH$3=1,DF17,0)</f>
        <v>0</v>
      </c>
      <c r="DK17" s="60" t="str">
        <f>IF($AI$3=0,0,DC17+DD17)</f>
        <v>0</v>
      </c>
      <c r="DL17" s="60" t="str">
        <f>IF($AJ$3=0,0,DC17+DE17)</f>
        <v>0</v>
      </c>
      <c r="DM17" s="60" t="str">
        <f>IF($AK$3=0,0,DC17+DF17)</f>
        <v>0</v>
      </c>
      <c r="DN17" s="60" t="str">
        <f>IF($AL$3=0,0,DD17+DE17)</f>
        <v>0</v>
      </c>
      <c r="DO17" s="60" t="str">
        <f>IF($AM$3=0,0,DD17+DF17)</f>
        <v>0</v>
      </c>
      <c r="DP17" s="60" t="str">
        <f>IF($AN$3=0,0,DE17+DF17)</f>
        <v>0</v>
      </c>
      <c r="DQ17" s="61" t="str">
        <f>SUM(DG17:DP17)</f>
        <v>0</v>
      </c>
      <c r="DR17" s="63"/>
      <c r="FG17">
        <v>0.68</v>
      </c>
      <c r="HI17" t="s">
        <v>47</v>
      </c>
    </row>
    <row r="18" spans="1:217" customHeight="1" ht="15">
      <c r="A18" s="182" t="s">
        <v>54</v>
      </c>
      <c r="B18" s="183"/>
      <c r="C18" s="183"/>
      <c r="D18" s="183"/>
      <c r="E18" s="183"/>
      <c r="F18" s="183"/>
      <c r="G18" s="154" t="str">
        <f>SUM($B$13:$B$17)</f>
        <v>0</v>
      </c>
      <c r="H18" s="154"/>
      <c r="I18" s="190"/>
      <c r="J18" s="66"/>
      <c r="K18" s="66"/>
      <c r="L18" s="66"/>
      <c r="M18" s="66"/>
      <c r="N18" s="66"/>
      <c r="O18" s="66"/>
      <c r="P18" s="66"/>
      <c r="Q18" s="66"/>
      <c r="Z18" s="75" t="s">
        <v>55</v>
      </c>
      <c r="AA18" s="60" t="str">
        <f>AA$12-AA$15+AA16</f>
        <v>0</v>
      </c>
      <c r="AB18" s="60" t="str">
        <f>AB$12-AB$15+AB16</f>
        <v>0</v>
      </c>
      <c r="AC18" s="60" t="str">
        <f>AC$12-AC$15+AC16</f>
        <v>0</v>
      </c>
      <c r="AD18" s="60" t="str">
        <f>AD$12-AD$15+AD16</f>
        <v>0</v>
      </c>
      <c r="AE18" s="60" t="str">
        <f>AE$12-AE$15+AE16</f>
        <v>0</v>
      </c>
      <c r="AF18" s="60" t="str">
        <f>AF$12-AF$15+AF16</f>
        <v>0</v>
      </c>
      <c r="AG18" s="60" t="str">
        <f>AG$12-AG$15+AG16</f>
        <v>0</v>
      </c>
      <c r="AH18" s="60" t="str">
        <f>AH$12-AH$15+AH16</f>
        <v>0</v>
      </c>
      <c r="AI18" s="60" t="str">
        <f>AI$12-AI$15+AI16</f>
        <v>0</v>
      </c>
      <c r="AJ18" s="60" t="str">
        <f>AJ$12-AJ$15+AJ16</f>
        <v>0</v>
      </c>
      <c r="AK18" s="60" t="str">
        <f>AK$12-AK$15+AK16</f>
        <v>0</v>
      </c>
      <c r="AL18" s="60" t="str">
        <f>AL$12-AL$15+AL16</f>
        <v>0</v>
      </c>
      <c r="AM18" s="60" t="str">
        <f>AM$12-AM$15+AM16</f>
        <v>0</v>
      </c>
      <c r="AN18" s="60" t="str">
        <f>AN$12-AN$15+AN16</f>
        <v>0</v>
      </c>
      <c r="AO18" s="61" t="str">
        <f>SUM(AE18:AN18)</f>
        <v>0</v>
      </c>
      <c r="AQ18" s="60" t="str">
        <f>AQ$12-AQ$15+AQ16</f>
        <v>0</v>
      </c>
      <c r="AR18" s="60" t="str">
        <f>AR$12-AR$15+AR16</f>
        <v>0</v>
      </c>
      <c r="AS18" s="60" t="str">
        <f>AS$12-AS$15+AS16</f>
        <v>0</v>
      </c>
      <c r="AT18" s="60" t="str">
        <f>AT$12-AT$15+AT16</f>
        <v>0</v>
      </c>
      <c r="AU18" s="60" t="str">
        <f>AU$12-AU$15+AU16</f>
        <v>0</v>
      </c>
      <c r="AV18" s="60" t="str">
        <f>AV$12-AV$15+AV16</f>
        <v>0</v>
      </c>
      <c r="AW18" s="60" t="str">
        <f>AW$12-AW$15+AW16</f>
        <v>0</v>
      </c>
      <c r="AX18" s="60" t="str">
        <f>AX$12-AX$15+AX16</f>
        <v>0</v>
      </c>
      <c r="AY18" s="60" t="str">
        <f>AY$12-AY$15+AY16</f>
        <v>0</v>
      </c>
      <c r="AZ18" s="60" t="str">
        <f>AZ$12-AZ$15+AZ16</f>
        <v>0</v>
      </c>
      <c r="BA18" s="60" t="str">
        <f>BA$12-BA$15+BA16</f>
        <v>0</v>
      </c>
      <c r="BB18" s="60" t="str">
        <f>BB$12-BB$15+BB16</f>
        <v>0</v>
      </c>
      <c r="BC18" s="60" t="str">
        <f>BC$12-BC$15+BC16</f>
        <v>0</v>
      </c>
      <c r="BD18" s="60" t="str">
        <f>BD$12-BD$15+BD16</f>
        <v>0</v>
      </c>
      <c r="BE18" s="61" t="str">
        <f>SUM(AU18:BD18)</f>
        <v>0</v>
      </c>
      <c r="BG18" s="60" t="str">
        <f>BG$12-BG$15+BG16</f>
        <v>0</v>
      </c>
      <c r="BH18" s="60" t="str">
        <f>BH$12-BH$15+BH16</f>
        <v>0</v>
      </c>
      <c r="BI18" s="60" t="str">
        <f>BI$12-BI$15+BI16</f>
        <v>0</v>
      </c>
      <c r="BJ18" s="60" t="str">
        <f>BJ$12-BJ$15+BJ16</f>
        <v>0</v>
      </c>
      <c r="BK18" s="60" t="str">
        <f>BK$12-BK$15+BK16</f>
        <v>0</v>
      </c>
      <c r="BL18" s="60" t="str">
        <f>BL$12-BL$15+BL16</f>
        <v>0</v>
      </c>
      <c r="BM18" s="60" t="str">
        <f>BM$12-BM$15+BM16</f>
        <v>0</v>
      </c>
      <c r="BN18" s="60" t="str">
        <f>BN$12-BN$15+BN16</f>
        <v>0</v>
      </c>
      <c r="BO18" s="60" t="str">
        <f>BO$12-BO$15+BO16</f>
        <v>0</v>
      </c>
      <c r="BP18" s="60" t="str">
        <f>BP$12-BP$15+BP16</f>
        <v>0</v>
      </c>
      <c r="BQ18" s="60" t="str">
        <f>BQ$12-BQ$15+BQ16</f>
        <v>0</v>
      </c>
      <c r="BR18" s="60" t="str">
        <f>BR$12-BR$15+BR16</f>
        <v>0</v>
      </c>
      <c r="BS18" s="60" t="str">
        <f>BS$12-BS$15+BS16</f>
        <v>0</v>
      </c>
      <c r="BT18" s="60" t="str">
        <f>BT$12-BT$15+BT16</f>
        <v>0</v>
      </c>
      <c r="BU18" s="61" t="str">
        <f>SUM(BK18:BT18)</f>
        <v>0</v>
      </c>
      <c r="BW18" s="60" t="str">
        <f>BW$12-BW$15+BW16</f>
        <v>0</v>
      </c>
      <c r="BX18" s="60" t="str">
        <f>BX$12-BX$15+BX16</f>
        <v>0</v>
      </c>
      <c r="BY18" s="60" t="str">
        <f>BY$12-BY$15+BY16</f>
        <v>0</v>
      </c>
      <c r="BZ18" s="60" t="str">
        <f>BZ$12-BZ$15+BZ16</f>
        <v>0</v>
      </c>
      <c r="CA18" s="60" t="str">
        <f>CA$12-CA$15+CA16</f>
        <v>0</v>
      </c>
      <c r="CB18" s="60" t="str">
        <f>CB$12-CB$15+CB16</f>
        <v>0</v>
      </c>
      <c r="CC18" s="60" t="str">
        <f>CC$12-CC$15+CC16</f>
        <v>0</v>
      </c>
      <c r="CD18" s="60" t="str">
        <f>CD$12-CD$15+CD16</f>
        <v>0</v>
      </c>
      <c r="CE18" s="60" t="str">
        <f>CE$12-CE$15+CE16</f>
        <v>0</v>
      </c>
      <c r="CF18" s="60" t="str">
        <f>CF$12-CF$15+CF16</f>
        <v>0</v>
      </c>
      <c r="CG18" s="60" t="str">
        <f>CG$12-CG$15+CG16</f>
        <v>0</v>
      </c>
      <c r="CH18" s="60" t="str">
        <f>CH$12-CH$15+CH16</f>
        <v>0</v>
      </c>
      <c r="CI18" s="60" t="str">
        <f>CI$12-CI$15+CI16</f>
        <v>0</v>
      </c>
      <c r="CJ18" s="60" t="str">
        <f>CJ$12-CJ$15+CJ16</f>
        <v>0</v>
      </c>
      <c r="CK18" s="61" t="str">
        <f>SUM(CA18:CJ18)</f>
        <v>0</v>
      </c>
      <c r="CM18" s="60" t="str">
        <f>CM$12-CM$15+CM16</f>
        <v>0</v>
      </c>
      <c r="CN18" s="60" t="str">
        <f>CN$12-CN$15+CN16</f>
        <v>0</v>
      </c>
      <c r="CO18" s="60" t="str">
        <f>CO$12-CO$15+CO16</f>
        <v>0</v>
      </c>
      <c r="CP18" s="60" t="str">
        <f>CP$12-CP$15+CP16</f>
        <v>0</v>
      </c>
      <c r="CQ18" s="60" t="str">
        <f>CQ$12-CQ$15+CQ16</f>
        <v>0</v>
      </c>
      <c r="CR18" s="60" t="str">
        <f>CR$12-CR$15+CR16</f>
        <v>0</v>
      </c>
      <c r="CS18" s="60" t="str">
        <f>CS$12-CS$15+CS16</f>
        <v>0</v>
      </c>
      <c r="CT18" s="60" t="str">
        <f>CT$12-CT$15+CT16</f>
        <v>0</v>
      </c>
      <c r="CU18" s="60" t="str">
        <f>CU$12-CU$15+CU16</f>
        <v>0</v>
      </c>
      <c r="CV18" s="60" t="str">
        <f>CV$12-CV$15+CV16</f>
        <v>0</v>
      </c>
      <c r="CW18" s="60" t="str">
        <f>CW$12-CW$15+CW16</f>
        <v>0</v>
      </c>
      <c r="CX18" s="60" t="str">
        <f>CX$12-CX$15+CX16</f>
        <v>0</v>
      </c>
      <c r="CY18" s="60" t="str">
        <f>CY$12-CY$15+CY16</f>
        <v>0</v>
      </c>
      <c r="CZ18" s="60" t="str">
        <f>CZ$12-CZ$15+CZ16</f>
        <v>0</v>
      </c>
      <c r="DA18" s="61" t="str">
        <f>SUM(CQ18:CZ18)</f>
        <v>0</v>
      </c>
      <c r="DC18" s="60" t="str">
        <f>DC$12-DC$15+DC16</f>
        <v>0</v>
      </c>
      <c r="DD18" s="60" t="str">
        <f>DD$12-DD$15+DD16</f>
        <v>0</v>
      </c>
      <c r="DE18" s="60" t="str">
        <f>DE$12-DE$15+DE16</f>
        <v>0</v>
      </c>
      <c r="DF18" s="60" t="str">
        <f>DF$12-DF$15+DF16</f>
        <v>0</v>
      </c>
      <c r="DG18" s="60" t="str">
        <f>DG$12-DG$15+DG16</f>
        <v>0</v>
      </c>
      <c r="DH18" s="60" t="str">
        <f>DH$12-DH$15+DH16</f>
        <v>0</v>
      </c>
      <c r="DI18" s="60" t="str">
        <f>DI$12-DI$15+DI16</f>
        <v>0</v>
      </c>
      <c r="DJ18" s="60" t="str">
        <f>DJ$12-DJ$15+DJ16</f>
        <v>0</v>
      </c>
      <c r="DK18" s="60" t="str">
        <f>DK$12-DK$15+DK16</f>
        <v>0</v>
      </c>
      <c r="DL18" s="60" t="str">
        <f>DL$12-DL$15+DL16</f>
        <v>0</v>
      </c>
      <c r="DM18" s="60" t="str">
        <f>DM$12-DM$15+DM16</f>
        <v>0</v>
      </c>
      <c r="DN18" s="60" t="str">
        <f>DN$12-DN$15+DN16</f>
        <v>0</v>
      </c>
      <c r="DO18" s="60" t="str">
        <f>DO$12-DO$15+DO16</f>
        <v>0</v>
      </c>
      <c r="DP18" s="60" t="str">
        <f>DP$12-DP$15+DP16</f>
        <v>0</v>
      </c>
      <c r="DQ18" s="61" t="str">
        <f>SUM(DG18:DP18)</f>
        <v>0</v>
      </c>
      <c r="DR18" s="63"/>
    </row>
    <row r="19" spans="1:217" customHeight="1" ht="15">
      <c r="A19" s="158"/>
      <c r="B19" s="158"/>
      <c r="C19" s="158"/>
      <c r="D19" s="158"/>
      <c r="E19" s="158"/>
      <c r="F19" s="158"/>
      <c r="G19" s="158"/>
      <c r="H19" s="158"/>
      <c r="I19" s="158"/>
      <c r="J19" s="76"/>
      <c r="K19" s="76"/>
      <c r="L19" s="76"/>
      <c r="M19" s="76"/>
      <c r="N19" s="76"/>
      <c r="O19" s="76"/>
      <c r="P19" s="76"/>
      <c r="Q19" s="76"/>
      <c r="Z19" s="75" t="s">
        <v>56</v>
      </c>
      <c r="AA19" s="60" t="str">
        <f>IF((AA$17-'Tax Calculations'!$B$5)&gt;0,'Tax Calculations'!$D$6+((AA$17-'Tax Calculations'!$B$5)*'Tax Calculations'!$C$6),IF((AA$17-'Tax Calculations'!$B$4)&gt;0,'Tax Calculations'!$D$5+((AA$17-'Tax Calculations'!$B$4)*'Tax Calculations'!$C$5),IF((AA$17-'Tax Calculations'!$B$3)&gt;0,'Tax Calculations'!$D$4+((AA$17-'Tax Calculations'!$B$3)*'Tax Calculations'!$C$4),IF((AA$17-'Tax Calculations'!$B$2)&gt;0,'Tax Calculations'!$D$3+((AA$17-'Tax Calculations'!$B$2)*'Tax Calculations'!$C$3),0))))</f>
        <v>0</v>
      </c>
      <c r="AB19" s="60" t="str">
        <f>IF((AB$17-'Tax Calculations'!$B$5)&gt;0,'Tax Calculations'!$D$6+((AB$17-'Tax Calculations'!$B$5)*'Tax Calculations'!$C$6),IF((AB$17-'Tax Calculations'!$B$4)&gt;0,'Tax Calculations'!$D$5+((AB$17-'Tax Calculations'!$B$4)*'Tax Calculations'!$C$5),IF((AB$17-'Tax Calculations'!$B$3)&gt;0,'Tax Calculations'!$D$4+((AB$17-'Tax Calculations'!$B$3)*'Tax Calculations'!$C$4),IF((AB$17-'Tax Calculations'!$B$2)&gt;0,'Tax Calculations'!$D$3+((AB$17-'Tax Calculations'!$B$2)*'Tax Calculations'!$C$3),0))))</f>
        <v>0</v>
      </c>
      <c r="AC19" s="60" t="str">
        <f>IF((AC$17-'Tax Calculations'!$B$5)&gt;0,'Tax Calculations'!$D$6+((AC$17-'Tax Calculations'!$B$5)*'Tax Calculations'!$C$6),IF((AC$17-'Tax Calculations'!$B$4)&gt;0,'Tax Calculations'!$D$5+((AC$17-'Tax Calculations'!$B$4)*'Tax Calculations'!$C$5),IF((AC$17-'Tax Calculations'!$B$3)&gt;0,'Tax Calculations'!$D$4+((AC$17-'Tax Calculations'!$B$3)*'Tax Calculations'!$C$4),IF((AC$17-'Tax Calculations'!$B$2)&gt;0,'Tax Calculations'!$D$3+((AC$17-'Tax Calculations'!$B$2)*'Tax Calculations'!$C$3),0))))</f>
        <v>0</v>
      </c>
      <c r="AD19" s="60" t="str">
        <f>IF((AD$17-'Tax Calculations'!$B$5)&gt;0,'Tax Calculations'!$D$6+((AD$17-'Tax Calculations'!$B$5)*'Tax Calculations'!$C$6),IF((AD$17-'Tax Calculations'!$B$4)&gt;0,'Tax Calculations'!$D$5+((AD$17-'Tax Calculations'!$B$4)*'Tax Calculations'!$C$5),IF((AD$17-'Tax Calculations'!$B$3)&gt;0,'Tax Calculations'!$D$4+((AD$17-'Tax Calculations'!$B$3)*'Tax Calculations'!$C$4),IF((AD$17-'Tax Calculations'!$B$2)&gt;0,'Tax Calculations'!$D$3+((AD$17-'Tax Calculations'!$B$2)*'Tax Calculations'!$C$3),0))))</f>
        <v>0</v>
      </c>
      <c r="AE19" s="60" t="str">
        <f>IF((AE$17-'Tax Calculations'!$B$5)&gt;0,'Tax Calculations'!$D$6+((AE$17-'Tax Calculations'!$B$5)*'Tax Calculations'!$C$6),IF((AE$17-'Tax Calculations'!$B$4)&gt;0,'Tax Calculations'!$D$5+((AE$17-'Tax Calculations'!$B$4)*'Tax Calculations'!$C$5),IF((AE$17-'Tax Calculations'!$B$3)&gt;0,'Tax Calculations'!$D$4+((AE$17-'Tax Calculations'!$B$3)*'Tax Calculations'!$C$4),IF((AE$17-'Tax Calculations'!$B$2)&gt;0,'Tax Calculations'!$D$3+((AE$17-'Tax Calculations'!$B$2)*'Tax Calculations'!$C$3),0))))</f>
        <v>0</v>
      </c>
      <c r="AF19" s="60" t="str">
        <f>IF((AF$17-'Tax Calculations'!$B$5)&gt;0,'Tax Calculations'!$D$6+((AF$17-'Tax Calculations'!$B$5)*'Tax Calculations'!$C$6),IF((AF$17-'Tax Calculations'!$B$4)&gt;0,'Tax Calculations'!$D$5+((AF$17-'Tax Calculations'!$B$4)*'Tax Calculations'!$C$5),IF((AF$17-'Tax Calculations'!$B$3)&gt;0,'Tax Calculations'!$D$4+((AF$17-'Tax Calculations'!$B$3)*'Tax Calculations'!$C$4),IF((AF$17-'Tax Calculations'!$B$2)&gt;0,'Tax Calculations'!$D$3+((AF$17-'Tax Calculations'!$B$2)*'Tax Calculations'!$C$3),0))))</f>
        <v>0</v>
      </c>
      <c r="AG19" s="60" t="str">
        <f>IF((AG$17-'Tax Calculations'!$B$5)&gt;0,'Tax Calculations'!$D$6+((AG$17-'Tax Calculations'!$B$5)*'Tax Calculations'!$C$6),IF((AG$17-'Tax Calculations'!$B$4)&gt;0,'Tax Calculations'!$D$5+((AG$17-'Tax Calculations'!$B$4)*'Tax Calculations'!$C$5),IF((AG$17-'Tax Calculations'!$B$3)&gt;0,'Tax Calculations'!$D$4+((AG$17-'Tax Calculations'!$B$3)*'Tax Calculations'!$C$4),IF((AG$17-'Tax Calculations'!$B$2)&gt;0,'Tax Calculations'!$D$3+((AG$17-'Tax Calculations'!$B$2)*'Tax Calculations'!$C$3),0))))</f>
        <v>0</v>
      </c>
      <c r="AH19" s="60" t="str">
        <f>IF((AH$17-'Tax Calculations'!$B$5)&gt;0,'Tax Calculations'!$D$6+((AH$17-'Tax Calculations'!$B$5)*'Tax Calculations'!$C$6),IF((AH$17-'Tax Calculations'!$B$4)&gt;0,'Tax Calculations'!$D$5+((AH$17-'Tax Calculations'!$B$4)*'Tax Calculations'!$C$5),IF((AH$17-'Tax Calculations'!$B$3)&gt;0,'Tax Calculations'!$D$4+((AH$17-'Tax Calculations'!$B$3)*'Tax Calculations'!$C$4),IF((AH$17-'Tax Calculations'!$B$2)&gt;0,'Tax Calculations'!$D$3+((AH$17-'Tax Calculations'!$B$2)*'Tax Calculations'!$C$3),0))))</f>
        <v>0</v>
      </c>
      <c r="AI19" s="60" t="str">
        <f>IF((AI$17-'Tax Calculations'!$B$5)&gt;0,'Tax Calculations'!$D$6+((AI$17-'Tax Calculations'!$B$5)*'Tax Calculations'!$C$6),IF((AI$17-'Tax Calculations'!$B$4)&gt;0,'Tax Calculations'!$D$5+((AI$17-'Tax Calculations'!$B$4)*'Tax Calculations'!$C$5),IF((AI$17-'Tax Calculations'!$B$3)&gt;0,'Tax Calculations'!$D$4+((AI$17-'Tax Calculations'!$B$3)*'Tax Calculations'!$C$4),IF((AI$17-'Tax Calculations'!$B$2)&gt;0,'Tax Calculations'!$D$3+((AI$17-'Tax Calculations'!$B$2)*'Tax Calculations'!$C$3),0))))</f>
        <v>0</v>
      </c>
      <c r="AJ19" s="60" t="str">
        <f>IF((AJ$17-'Tax Calculations'!$B$5)&gt;0,'Tax Calculations'!$D$6+((AJ$17-'Tax Calculations'!$B$5)*'Tax Calculations'!$C$6),IF((AJ$17-'Tax Calculations'!$B$4)&gt;0,'Tax Calculations'!$D$5+((AJ$17-'Tax Calculations'!$B$4)*'Tax Calculations'!$C$5),IF((AJ$17-'Tax Calculations'!$B$3)&gt;0,'Tax Calculations'!$D$4+((AJ$17-'Tax Calculations'!$B$3)*'Tax Calculations'!$C$4),IF((AJ$17-'Tax Calculations'!$B$2)&gt;0,'Tax Calculations'!$D$3+((AJ$17-'Tax Calculations'!$B$2)*'Tax Calculations'!$C$3),0))))</f>
        <v>0</v>
      </c>
      <c r="AK19" s="60" t="str">
        <f>IF((AK$17-'Tax Calculations'!$B$5)&gt;0,'Tax Calculations'!$D$6+((AK$17-'Tax Calculations'!$B$5)*'Tax Calculations'!$C$6),IF((AK$17-'Tax Calculations'!$B$4)&gt;0,'Tax Calculations'!$D$5+((AK$17-'Tax Calculations'!$B$4)*'Tax Calculations'!$C$5),IF((AK$17-'Tax Calculations'!$B$3)&gt;0,'Tax Calculations'!$D$4+((AK$17-'Tax Calculations'!$B$3)*'Tax Calculations'!$C$4),IF((AK$17-'Tax Calculations'!$B$2)&gt;0,'Tax Calculations'!$D$3+((AK$17-'Tax Calculations'!$B$2)*'Tax Calculations'!$C$3),0))))</f>
        <v>0</v>
      </c>
      <c r="AL19" s="60" t="str">
        <f>IF((AL$17-'Tax Calculations'!$B$5)&gt;0,'Tax Calculations'!$D$6+((AL$17-'Tax Calculations'!$B$5)*'Tax Calculations'!$C$6),IF((AL$17-'Tax Calculations'!$B$4)&gt;0,'Tax Calculations'!$D$5+((AL$17-'Tax Calculations'!$B$4)*'Tax Calculations'!$C$5),IF((AL$17-'Tax Calculations'!$B$3)&gt;0,'Tax Calculations'!$D$4+((AL$17-'Tax Calculations'!$B$3)*'Tax Calculations'!$C$4),IF((AL$17-'Tax Calculations'!$B$2)&gt;0,'Tax Calculations'!$D$3+((AL$17-'Tax Calculations'!$B$2)*'Tax Calculations'!$C$3),0))))</f>
        <v>0</v>
      </c>
      <c r="AM19" s="60" t="str">
        <f>IF((AM$17-'Tax Calculations'!$B$5)&gt;0,'Tax Calculations'!$D$6+((AM$17-'Tax Calculations'!$B$5)*'Tax Calculations'!$C$6),IF((AM$17-'Tax Calculations'!$B$4)&gt;0,'Tax Calculations'!$D$5+((AM$17-'Tax Calculations'!$B$4)*'Tax Calculations'!$C$5),IF((AM$17-'Tax Calculations'!$B$3)&gt;0,'Tax Calculations'!$D$4+((AM$17-'Tax Calculations'!$B$3)*'Tax Calculations'!$C$4),IF((AM$17-'Tax Calculations'!$B$2)&gt;0,'Tax Calculations'!$D$3+((AM$17-'Tax Calculations'!$B$2)*'Tax Calculations'!$C$3),0))))</f>
        <v>0</v>
      </c>
      <c r="AN19" s="60" t="str">
        <f>IF((AN$17-'Tax Calculations'!$B$5)&gt;0,'Tax Calculations'!$D$6+((AN$17-'Tax Calculations'!$B$5)*'Tax Calculations'!$C$6),IF((AN$17-'Tax Calculations'!$B$4)&gt;0,'Tax Calculations'!$D$5+((AN$17-'Tax Calculations'!$B$4)*'Tax Calculations'!$C$5),IF((AN$17-'Tax Calculations'!$B$3)&gt;0,'Tax Calculations'!$D$4+((AN$17-'Tax Calculations'!$B$3)*'Tax Calculations'!$C$4),IF((AN$17-'Tax Calculations'!$B$2)&gt;0,'Tax Calculations'!$D$3+((AN$17-'Tax Calculations'!$B$2)*'Tax Calculations'!$C$3),0))))</f>
        <v>0</v>
      </c>
      <c r="AO19" s="60" t="str">
        <f>IF((AO$17-'Tax Calculations'!$B$5)&gt;0,'Tax Calculations'!$D$6+((AO$17-'Tax Calculations'!$B$5)*'Tax Calculations'!$C$6),IF((AO$17-'Tax Calculations'!$B$4)&gt;0,'Tax Calculations'!$D$5+((AO$17-'Tax Calculations'!$B$4)*'Tax Calculations'!$C$5),IF((AO$17-'Tax Calculations'!$B$3)&gt;0,'Tax Calculations'!$D$4+((AO$17-'Tax Calculations'!$B$3)*'Tax Calculations'!$C$4),IF((AO$17-'Tax Calculations'!$B$2)&gt;0,'Tax Calculations'!$D$3+((AO$17-'Tax Calculations'!$B$2)*'Tax Calculations'!$C$3),0))))</f>
        <v>0</v>
      </c>
      <c r="AQ19" s="60" t="str">
        <f>IF((AQ$17-'Tax Calculations'!$B$5)&gt;0,'Tax Calculations'!$D$6+((AQ$17-'Tax Calculations'!$B$5)*'Tax Calculations'!$C$6),IF((AQ$17-'Tax Calculations'!$B$4)&gt;0,'Tax Calculations'!$D$5+((AQ$17-'Tax Calculations'!$B$4)*'Tax Calculations'!$C$5),IF((AQ$17-'Tax Calculations'!$B$3)&gt;0,'Tax Calculations'!$D$4+((AQ$17-'Tax Calculations'!$B$3)*'Tax Calculations'!$C$4),IF((AQ$17-'Tax Calculations'!$B$2)&gt;0,'Tax Calculations'!$D$3+((AQ$17-'Tax Calculations'!$B$2)*'Tax Calculations'!$C$3),0))))</f>
        <v>0</v>
      </c>
      <c r="AR19" s="60" t="str">
        <f>IF((AR$17-'Tax Calculations'!$B$5)&gt;0,'Tax Calculations'!$D$6+((AR$17-'Tax Calculations'!$B$5)*'Tax Calculations'!$C$6),IF((AR$17-'Tax Calculations'!$B$4)&gt;0,'Tax Calculations'!$D$5+((AR$17-'Tax Calculations'!$B$4)*'Tax Calculations'!$C$5),IF((AR$17-'Tax Calculations'!$B$3)&gt;0,'Tax Calculations'!$D$4+((AR$17-'Tax Calculations'!$B$3)*'Tax Calculations'!$C$4),IF((AR$17-'Tax Calculations'!$B$2)&gt;0,'Tax Calculations'!$D$3+((AR$17-'Tax Calculations'!$B$2)*'Tax Calculations'!$C$3),0))))</f>
        <v>0</v>
      </c>
      <c r="AS19" s="60" t="str">
        <f>IF((AS$17-'Tax Calculations'!$B$5)&gt;0,'Tax Calculations'!$D$6+((AS$17-'Tax Calculations'!$B$5)*'Tax Calculations'!$C$6),IF((AS$17-'Tax Calculations'!$B$4)&gt;0,'Tax Calculations'!$D$5+((AS$17-'Tax Calculations'!$B$4)*'Tax Calculations'!$C$5),IF((AS$17-'Tax Calculations'!$B$3)&gt;0,'Tax Calculations'!$D$4+((AS$17-'Tax Calculations'!$B$3)*'Tax Calculations'!$C$4),IF((AS$17-'Tax Calculations'!$B$2)&gt;0,'Tax Calculations'!$D$3+((AS$17-'Tax Calculations'!$B$2)*'Tax Calculations'!$C$3),0))))</f>
        <v>0</v>
      </c>
      <c r="AT19" s="60" t="str">
        <f>IF((AT$17-'Tax Calculations'!$B$5)&gt;0,'Tax Calculations'!$D$6+((AT$17-'Tax Calculations'!$B$5)*'Tax Calculations'!$C$6),IF((AT$17-'Tax Calculations'!$B$4)&gt;0,'Tax Calculations'!$D$5+((AT$17-'Tax Calculations'!$B$4)*'Tax Calculations'!$C$5),IF((AT$17-'Tax Calculations'!$B$3)&gt;0,'Tax Calculations'!$D$4+((AT$17-'Tax Calculations'!$B$3)*'Tax Calculations'!$C$4),IF((AT$17-'Tax Calculations'!$B$2)&gt;0,'Tax Calculations'!$D$3+((AT$17-'Tax Calculations'!$B$2)*'Tax Calculations'!$C$3),0))))</f>
        <v>0</v>
      </c>
      <c r="AU19" s="60" t="str">
        <f>IF((AU$17-'Tax Calculations'!$B$5)&gt;0,'Tax Calculations'!$D$6+((AU$17-'Tax Calculations'!$B$5)*'Tax Calculations'!$C$6),IF((AU$17-'Tax Calculations'!$B$4)&gt;0,'Tax Calculations'!$D$5+((AU$17-'Tax Calculations'!$B$4)*'Tax Calculations'!$C$5),IF((AU$17-'Tax Calculations'!$B$3)&gt;0,'Tax Calculations'!$D$4+((AU$17-'Tax Calculations'!$B$3)*'Tax Calculations'!$C$4),IF((AU$17-'Tax Calculations'!$B$2)&gt;0,'Tax Calculations'!$D$3+((AU$17-'Tax Calculations'!$B$2)*'Tax Calculations'!$C$3),0))))</f>
        <v>0</v>
      </c>
      <c r="AV19" s="60" t="str">
        <f>IF((AV$17-'Tax Calculations'!$B$5)&gt;0,'Tax Calculations'!$D$6+((AV$17-'Tax Calculations'!$B$5)*'Tax Calculations'!$C$6),IF((AV$17-'Tax Calculations'!$B$4)&gt;0,'Tax Calculations'!$D$5+((AV$17-'Tax Calculations'!$B$4)*'Tax Calculations'!$C$5),IF((AV$17-'Tax Calculations'!$B$3)&gt;0,'Tax Calculations'!$D$4+((AV$17-'Tax Calculations'!$B$3)*'Tax Calculations'!$C$4),IF((AV$17-'Tax Calculations'!$B$2)&gt;0,'Tax Calculations'!$D$3+((AV$17-'Tax Calculations'!$B$2)*'Tax Calculations'!$C$3),0))))</f>
        <v>0</v>
      </c>
      <c r="AW19" s="60" t="str">
        <f>IF((AW$17-'Tax Calculations'!$B$5)&gt;0,'Tax Calculations'!$D$6+((AW$17-'Tax Calculations'!$B$5)*'Tax Calculations'!$C$6),IF((AW$17-'Tax Calculations'!$B$4)&gt;0,'Tax Calculations'!$D$5+((AW$17-'Tax Calculations'!$B$4)*'Tax Calculations'!$C$5),IF((AW$17-'Tax Calculations'!$B$3)&gt;0,'Tax Calculations'!$D$4+((AW$17-'Tax Calculations'!$B$3)*'Tax Calculations'!$C$4),IF((AW$17-'Tax Calculations'!$B$2)&gt;0,'Tax Calculations'!$D$3+((AW$17-'Tax Calculations'!$B$2)*'Tax Calculations'!$C$3),0))))</f>
        <v>0</v>
      </c>
      <c r="AX19" s="60" t="str">
        <f>IF((AX$17-'Tax Calculations'!$B$5)&gt;0,'Tax Calculations'!$D$6+((AX$17-'Tax Calculations'!$B$5)*'Tax Calculations'!$C$6),IF((AX$17-'Tax Calculations'!$B$4)&gt;0,'Tax Calculations'!$D$5+((AX$17-'Tax Calculations'!$B$4)*'Tax Calculations'!$C$5),IF((AX$17-'Tax Calculations'!$B$3)&gt;0,'Tax Calculations'!$D$4+((AX$17-'Tax Calculations'!$B$3)*'Tax Calculations'!$C$4),IF((AX$17-'Tax Calculations'!$B$2)&gt;0,'Tax Calculations'!$D$3+((AX$17-'Tax Calculations'!$B$2)*'Tax Calculations'!$C$3),0))))</f>
        <v>0</v>
      </c>
      <c r="AY19" s="60" t="str">
        <f>IF((AY$17-'Tax Calculations'!$B$5)&gt;0,'Tax Calculations'!$D$6+((AY$17-'Tax Calculations'!$B$5)*'Tax Calculations'!$C$6),IF((AY$17-'Tax Calculations'!$B$4)&gt;0,'Tax Calculations'!$D$5+((AY$17-'Tax Calculations'!$B$4)*'Tax Calculations'!$C$5),IF((AY$17-'Tax Calculations'!$B$3)&gt;0,'Tax Calculations'!$D$4+((AY$17-'Tax Calculations'!$B$3)*'Tax Calculations'!$C$4),IF((AY$17-'Tax Calculations'!$B$2)&gt;0,'Tax Calculations'!$D$3+((AY$17-'Tax Calculations'!$B$2)*'Tax Calculations'!$C$3),0))))</f>
        <v>0</v>
      </c>
      <c r="AZ19" s="60" t="str">
        <f>IF((AZ$17-'Tax Calculations'!$B$5)&gt;0,'Tax Calculations'!$D$6+((AZ$17-'Tax Calculations'!$B$5)*'Tax Calculations'!$C$6),IF((AZ$17-'Tax Calculations'!$B$4)&gt;0,'Tax Calculations'!$D$5+((AZ$17-'Tax Calculations'!$B$4)*'Tax Calculations'!$C$5),IF((AZ$17-'Tax Calculations'!$B$3)&gt;0,'Tax Calculations'!$D$4+((AZ$17-'Tax Calculations'!$B$3)*'Tax Calculations'!$C$4),IF((AZ$17-'Tax Calculations'!$B$2)&gt;0,'Tax Calculations'!$D$3+((AZ$17-'Tax Calculations'!$B$2)*'Tax Calculations'!$C$3),0))))</f>
        <v>0</v>
      </c>
      <c r="BA19" s="60" t="str">
        <f>IF((BA$17-'Tax Calculations'!$B$5)&gt;0,'Tax Calculations'!$D$6+((BA$17-'Tax Calculations'!$B$5)*'Tax Calculations'!$C$6),IF((BA$17-'Tax Calculations'!$B$4)&gt;0,'Tax Calculations'!$D$5+((BA$17-'Tax Calculations'!$B$4)*'Tax Calculations'!$C$5),IF((BA$17-'Tax Calculations'!$B$3)&gt;0,'Tax Calculations'!$D$4+((BA$17-'Tax Calculations'!$B$3)*'Tax Calculations'!$C$4),IF((BA$17-'Tax Calculations'!$B$2)&gt;0,'Tax Calculations'!$D$3+((BA$17-'Tax Calculations'!$B$2)*'Tax Calculations'!$C$3),0))))</f>
        <v>0</v>
      </c>
      <c r="BB19" s="60" t="str">
        <f>IF((BB$17-'Tax Calculations'!$B$5)&gt;0,'Tax Calculations'!$D$6+((BB$17-'Tax Calculations'!$B$5)*'Tax Calculations'!$C$6),IF((BB$17-'Tax Calculations'!$B$4)&gt;0,'Tax Calculations'!$D$5+((BB$17-'Tax Calculations'!$B$4)*'Tax Calculations'!$C$5),IF((BB$17-'Tax Calculations'!$B$3)&gt;0,'Tax Calculations'!$D$4+((BB$17-'Tax Calculations'!$B$3)*'Tax Calculations'!$C$4),IF((BB$17-'Tax Calculations'!$B$2)&gt;0,'Tax Calculations'!$D$3+((BB$17-'Tax Calculations'!$B$2)*'Tax Calculations'!$C$3),0))))</f>
        <v>0</v>
      </c>
      <c r="BC19" s="60" t="str">
        <f>IF((BC$17-'Tax Calculations'!$B$5)&gt;0,'Tax Calculations'!$D$6+((BC$17-'Tax Calculations'!$B$5)*'Tax Calculations'!$C$6),IF((BC$17-'Tax Calculations'!$B$4)&gt;0,'Tax Calculations'!$D$5+((BC$17-'Tax Calculations'!$B$4)*'Tax Calculations'!$C$5),IF((BC$17-'Tax Calculations'!$B$3)&gt;0,'Tax Calculations'!$D$4+((BC$17-'Tax Calculations'!$B$3)*'Tax Calculations'!$C$4),IF((BC$17-'Tax Calculations'!$B$2)&gt;0,'Tax Calculations'!$D$3+((BC$17-'Tax Calculations'!$B$2)*'Tax Calculations'!$C$3),0))))</f>
        <v>0</v>
      </c>
      <c r="BD19" s="60" t="str">
        <f>IF((BD$17-'Tax Calculations'!$B$5)&gt;0,'Tax Calculations'!$D$6+((BD$17-'Tax Calculations'!$B$5)*'Tax Calculations'!$C$6),IF((BD$17-'Tax Calculations'!$B$4)&gt;0,'Tax Calculations'!$D$5+((BD$17-'Tax Calculations'!$B$4)*'Tax Calculations'!$C$5),IF((BD$17-'Tax Calculations'!$B$3)&gt;0,'Tax Calculations'!$D$4+((BD$17-'Tax Calculations'!$B$3)*'Tax Calculations'!$C$4),IF((BD$17-'Tax Calculations'!$B$2)&gt;0,'Tax Calculations'!$D$3+((BD$17-'Tax Calculations'!$B$2)*'Tax Calculations'!$C$3),0))))</f>
        <v>0</v>
      </c>
      <c r="BE19" s="60" t="str">
        <f>IF((BE$17-'Tax Calculations'!$B$5)&gt;0,'Tax Calculations'!$D$6+((BE$17-'Tax Calculations'!$B$5)*'Tax Calculations'!$C$6),IF((BE$17-'Tax Calculations'!$B$4)&gt;0,'Tax Calculations'!$D$5+((BE$17-'Tax Calculations'!$B$4)*'Tax Calculations'!$C$5),IF((BE$17-'Tax Calculations'!$B$3)&gt;0,'Tax Calculations'!$D$4+((BE$17-'Tax Calculations'!$B$3)*'Tax Calculations'!$C$4),IF((BE$17-'Tax Calculations'!$B$2)&gt;0,'Tax Calculations'!$D$3+((BE$17-'Tax Calculations'!$B$2)*'Tax Calculations'!$C$3),0))))</f>
        <v>0</v>
      </c>
      <c r="BG19" s="60" t="str">
        <f>IF((BG$17-'Tax Calculations'!$B$5)&gt;0,'Tax Calculations'!$D$6+((BG$17-'Tax Calculations'!$B$5)*'Tax Calculations'!$C$6),IF((BG$17-'Tax Calculations'!$B$4)&gt;0,'Tax Calculations'!$D$5+((BG$17-'Tax Calculations'!$B$4)*'Tax Calculations'!$C$5),IF((BG$17-'Tax Calculations'!$B$3)&gt;0,'Tax Calculations'!$D$4+((BG$17-'Tax Calculations'!$B$3)*'Tax Calculations'!$C$4),IF((BG$17-'Tax Calculations'!$B$2)&gt;0,'Tax Calculations'!$D$3+((BG$17-'Tax Calculations'!$B$2)*'Tax Calculations'!$C$3),0))))</f>
        <v>0</v>
      </c>
      <c r="BH19" s="60" t="str">
        <f>IF((BH$17-'Tax Calculations'!$B$5)&gt;0,'Tax Calculations'!$D$6+((BH$17-'Tax Calculations'!$B$5)*'Tax Calculations'!$C$6),IF((BH$17-'Tax Calculations'!$B$4)&gt;0,'Tax Calculations'!$D$5+((BH$17-'Tax Calculations'!$B$4)*'Tax Calculations'!$C$5),IF((BH$17-'Tax Calculations'!$B$3)&gt;0,'Tax Calculations'!$D$4+((BH$17-'Tax Calculations'!$B$3)*'Tax Calculations'!$C$4),IF((BH$17-'Tax Calculations'!$B$2)&gt;0,'Tax Calculations'!$D$3+((BH$17-'Tax Calculations'!$B$2)*'Tax Calculations'!$C$3),0))))</f>
        <v>0</v>
      </c>
      <c r="BI19" s="60" t="str">
        <f>IF((BI$17-'Tax Calculations'!$B$5)&gt;0,'Tax Calculations'!$D$6+((BI$17-'Tax Calculations'!$B$5)*'Tax Calculations'!$C$6),IF((BI$17-'Tax Calculations'!$B$4)&gt;0,'Tax Calculations'!$D$5+((BI$17-'Tax Calculations'!$B$4)*'Tax Calculations'!$C$5),IF((BI$17-'Tax Calculations'!$B$3)&gt;0,'Tax Calculations'!$D$4+((BI$17-'Tax Calculations'!$B$3)*'Tax Calculations'!$C$4),IF((BI$17-'Tax Calculations'!$B$2)&gt;0,'Tax Calculations'!$D$3+((BI$17-'Tax Calculations'!$B$2)*'Tax Calculations'!$C$3),0))))</f>
        <v>0</v>
      </c>
      <c r="BJ19" s="60" t="str">
        <f>IF((BJ$17-'Tax Calculations'!$B$5)&gt;0,'Tax Calculations'!$D$6+((BJ$17-'Tax Calculations'!$B$5)*'Tax Calculations'!$C$6),IF((BJ$17-'Tax Calculations'!$B$4)&gt;0,'Tax Calculations'!$D$5+((BJ$17-'Tax Calculations'!$B$4)*'Tax Calculations'!$C$5),IF((BJ$17-'Tax Calculations'!$B$3)&gt;0,'Tax Calculations'!$D$4+((BJ$17-'Tax Calculations'!$B$3)*'Tax Calculations'!$C$4),IF((BJ$17-'Tax Calculations'!$B$2)&gt;0,'Tax Calculations'!$D$3+((BJ$17-'Tax Calculations'!$B$2)*'Tax Calculations'!$C$3),0))))</f>
        <v>0</v>
      </c>
      <c r="BK19" s="60" t="str">
        <f>IF((BK$17-'Tax Calculations'!$B$5)&gt;0,'Tax Calculations'!$D$6+((BK$17-'Tax Calculations'!$B$5)*'Tax Calculations'!$C$6),IF((BK$17-'Tax Calculations'!$B$4)&gt;0,'Tax Calculations'!$D$5+((BK$17-'Tax Calculations'!$B$4)*'Tax Calculations'!$C$5),IF((BK$17-'Tax Calculations'!$B$3)&gt;0,'Tax Calculations'!$D$4+((BK$17-'Tax Calculations'!$B$3)*'Tax Calculations'!$C$4),IF((BK$17-'Tax Calculations'!$B$2)&gt;0,'Tax Calculations'!$D$3+((BK$17-'Tax Calculations'!$B$2)*'Tax Calculations'!$C$3),0))))</f>
        <v>0</v>
      </c>
      <c r="BL19" s="60" t="str">
        <f>IF((BL$17-'Tax Calculations'!$B$5)&gt;0,'Tax Calculations'!$D$6+((BL$17-'Tax Calculations'!$B$5)*'Tax Calculations'!$C$6),IF((BL$17-'Tax Calculations'!$B$4)&gt;0,'Tax Calculations'!$D$5+((BL$17-'Tax Calculations'!$B$4)*'Tax Calculations'!$C$5),IF((BL$17-'Tax Calculations'!$B$3)&gt;0,'Tax Calculations'!$D$4+((BL$17-'Tax Calculations'!$B$3)*'Tax Calculations'!$C$4),IF((BL$17-'Tax Calculations'!$B$2)&gt;0,'Tax Calculations'!$D$3+((BL$17-'Tax Calculations'!$B$2)*'Tax Calculations'!$C$3),0))))</f>
        <v>0</v>
      </c>
      <c r="BM19" s="60" t="str">
        <f>IF((BM$17-'Tax Calculations'!$B$5)&gt;0,'Tax Calculations'!$D$6+((BM$17-'Tax Calculations'!$B$5)*'Tax Calculations'!$C$6),IF((BM$17-'Tax Calculations'!$B$4)&gt;0,'Tax Calculations'!$D$5+((BM$17-'Tax Calculations'!$B$4)*'Tax Calculations'!$C$5),IF((BM$17-'Tax Calculations'!$B$3)&gt;0,'Tax Calculations'!$D$4+((BM$17-'Tax Calculations'!$B$3)*'Tax Calculations'!$C$4),IF((BM$17-'Tax Calculations'!$B$2)&gt;0,'Tax Calculations'!$D$3+((BM$17-'Tax Calculations'!$B$2)*'Tax Calculations'!$C$3),0))))</f>
        <v>0</v>
      </c>
      <c r="BN19" s="60" t="str">
        <f>IF((BN$17-'Tax Calculations'!$B$5)&gt;0,'Tax Calculations'!$D$6+((BN$17-'Tax Calculations'!$B$5)*'Tax Calculations'!$C$6),IF((BN$17-'Tax Calculations'!$B$4)&gt;0,'Tax Calculations'!$D$5+((BN$17-'Tax Calculations'!$B$4)*'Tax Calculations'!$C$5),IF((BN$17-'Tax Calculations'!$B$3)&gt;0,'Tax Calculations'!$D$4+((BN$17-'Tax Calculations'!$B$3)*'Tax Calculations'!$C$4),IF((BN$17-'Tax Calculations'!$B$2)&gt;0,'Tax Calculations'!$D$3+((BN$17-'Tax Calculations'!$B$2)*'Tax Calculations'!$C$3),0))))</f>
        <v>0</v>
      </c>
      <c r="BO19" s="60" t="str">
        <f>IF((BO$17-'Tax Calculations'!$B$5)&gt;0,'Tax Calculations'!$D$6+((BO$17-'Tax Calculations'!$B$5)*'Tax Calculations'!$C$6),IF((BO$17-'Tax Calculations'!$B$4)&gt;0,'Tax Calculations'!$D$5+((BO$17-'Tax Calculations'!$B$4)*'Tax Calculations'!$C$5),IF((BO$17-'Tax Calculations'!$B$3)&gt;0,'Tax Calculations'!$D$4+((BO$17-'Tax Calculations'!$B$3)*'Tax Calculations'!$C$4),IF((BO$17-'Tax Calculations'!$B$2)&gt;0,'Tax Calculations'!$D$3+((BO$17-'Tax Calculations'!$B$2)*'Tax Calculations'!$C$3),0))))</f>
        <v>0</v>
      </c>
      <c r="BP19" s="60" t="str">
        <f>IF((BP$17-'Tax Calculations'!$B$5)&gt;0,'Tax Calculations'!$D$6+((BP$17-'Tax Calculations'!$B$5)*'Tax Calculations'!$C$6),IF((BP$17-'Tax Calculations'!$B$4)&gt;0,'Tax Calculations'!$D$5+((BP$17-'Tax Calculations'!$B$4)*'Tax Calculations'!$C$5),IF((BP$17-'Tax Calculations'!$B$3)&gt;0,'Tax Calculations'!$D$4+((BP$17-'Tax Calculations'!$B$3)*'Tax Calculations'!$C$4),IF((BP$17-'Tax Calculations'!$B$2)&gt;0,'Tax Calculations'!$D$3+((BP$17-'Tax Calculations'!$B$2)*'Tax Calculations'!$C$3),0))))</f>
        <v>0</v>
      </c>
      <c r="BQ19" s="60" t="str">
        <f>IF((BQ$17-'Tax Calculations'!$B$5)&gt;0,'Tax Calculations'!$D$6+((BQ$17-'Tax Calculations'!$B$5)*'Tax Calculations'!$C$6),IF((BQ$17-'Tax Calculations'!$B$4)&gt;0,'Tax Calculations'!$D$5+((BQ$17-'Tax Calculations'!$B$4)*'Tax Calculations'!$C$5),IF((BQ$17-'Tax Calculations'!$B$3)&gt;0,'Tax Calculations'!$D$4+((BQ$17-'Tax Calculations'!$B$3)*'Tax Calculations'!$C$4),IF((BQ$17-'Tax Calculations'!$B$2)&gt;0,'Tax Calculations'!$D$3+((BQ$17-'Tax Calculations'!$B$2)*'Tax Calculations'!$C$3),0))))</f>
        <v>0</v>
      </c>
      <c r="BR19" s="60" t="str">
        <f>IF((BR$17-'Tax Calculations'!$B$5)&gt;0,'Tax Calculations'!$D$6+((BR$17-'Tax Calculations'!$B$5)*'Tax Calculations'!$C$6),IF((BR$17-'Tax Calculations'!$B$4)&gt;0,'Tax Calculations'!$D$5+((BR$17-'Tax Calculations'!$B$4)*'Tax Calculations'!$C$5),IF((BR$17-'Tax Calculations'!$B$3)&gt;0,'Tax Calculations'!$D$4+((BR$17-'Tax Calculations'!$B$3)*'Tax Calculations'!$C$4),IF((BR$17-'Tax Calculations'!$B$2)&gt;0,'Tax Calculations'!$D$3+((BR$17-'Tax Calculations'!$B$2)*'Tax Calculations'!$C$3),0))))</f>
        <v>0</v>
      </c>
      <c r="BS19" s="60" t="str">
        <f>IF((BS$17-'Tax Calculations'!$B$5)&gt;0,'Tax Calculations'!$D$6+((BS$17-'Tax Calculations'!$B$5)*'Tax Calculations'!$C$6),IF((BS$17-'Tax Calculations'!$B$4)&gt;0,'Tax Calculations'!$D$5+((BS$17-'Tax Calculations'!$B$4)*'Tax Calculations'!$C$5),IF((BS$17-'Tax Calculations'!$B$3)&gt;0,'Tax Calculations'!$D$4+((BS$17-'Tax Calculations'!$B$3)*'Tax Calculations'!$C$4),IF((BS$17-'Tax Calculations'!$B$2)&gt;0,'Tax Calculations'!$D$3+((BS$17-'Tax Calculations'!$B$2)*'Tax Calculations'!$C$3),0))))</f>
        <v>0</v>
      </c>
      <c r="BT19" s="60" t="str">
        <f>IF((BT$17-'Tax Calculations'!$B$5)&gt;0,'Tax Calculations'!$D$6+((BT$17-'Tax Calculations'!$B$5)*'Tax Calculations'!$C$6),IF((BT$17-'Tax Calculations'!$B$4)&gt;0,'Tax Calculations'!$D$5+((BT$17-'Tax Calculations'!$B$4)*'Tax Calculations'!$C$5),IF((BT$17-'Tax Calculations'!$B$3)&gt;0,'Tax Calculations'!$D$4+((BT$17-'Tax Calculations'!$B$3)*'Tax Calculations'!$C$4),IF((BT$17-'Tax Calculations'!$B$2)&gt;0,'Tax Calculations'!$D$3+((BT$17-'Tax Calculations'!$B$2)*'Tax Calculations'!$C$3),0))))</f>
        <v>0</v>
      </c>
      <c r="BU19" s="60" t="str">
        <f>IF((BU$17-'Tax Calculations'!$B$5)&gt;0,'Tax Calculations'!$D$6+((BU$17-'Tax Calculations'!$B$5)*'Tax Calculations'!$C$6),IF((BU$17-'Tax Calculations'!$B$4)&gt;0,'Tax Calculations'!$D$5+((BU$17-'Tax Calculations'!$B$4)*'Tax Calculations'!$C$5),IF((BU$17-'Tax Calculations'!$B$3)&gt;0,'Tax Calculations'!$D$4+((BU$17-'Tax Calculations'!$B$3)*'Tax Calculations'!$C$4),IF((BU$17-'Tax Calculations'!$B$2)&gt;0,'Tax Calculations'!$D$3+((BU$17-'Tax Calculations'!$B$2)*'Tax Calculations'!$C$3),0))))</f>
        <v>0</v>
      </c>
      <c r="BW19" s="60" t="str">
        <f>IF((BW$17-'Tax Calculations'!$B$5)&gt;0,'Tax Calculations'!$D$6+((BW$17-'Tax Calculations'!$B$5)*'Tax Calculations'!$C$6),IF((BW$17-'Tax Calculations'!$B$4)&gt;0,'Tax Calculations'!$D$5+((BW$17-'Tax Calculations'!$B$4)*'Tax Calculations'!$C$5),IF((BW$17-'Tax Calculations'!$B$3)&gt;0,'Tax Calculations'!$D$4+((BW$17-'Tax Calculations'!$B$3)*'Tax Calculations'!$C$4),IF((BW$17-'Tax Calculations'!$B$2)&gt;0,'Tax Calculations'!$D$3+((BW$17-'Tax Calculations'!$B$2)*'Tax Calculations'!$C$3),0))))</f>
        <v>0</v>
      </c>
      <c r="BX19" s="60" t="str">
        <f>IF((BX$17-'Tax Calculations'!$B$5)&gt;0,'Tax Calculations'!$D$6+((BX$17-'Tax Calculations'!$B$5)*'Tax Calculations'!$C$6),IF((BX$17-'Tax Calculations'!$B$4)&gt;0,'Tax Calculations'!$D$5+((BX$17-'Tax Calculations'!$B$4)*'Tax Calculations'!$C$5),IF((BX$17-'Tax Calculations'!$B$3)&gt;0,'Tax Calculations'!$D$4+((BX$17-'Tax Calculations'!$B$3)*'Tax Calculations'!$C$4),IF((BX$17-'Tax Calculations'!$B$2)&gt;0,'Tax Calculations'!$D$3+((BX$17-'Tax Calculations'!$B$2)*'Tax Calculations'!$C$3),0))))</f>
        <v>0</v>
      </c>
      <c r="BY19" s="60" t="str">
        <f>IF((BY$17-'Tax Calculations'!$B$5)&gt;0,'Tax Calculations'!$D$6+((BY$17-'Tax Calculations'!$B$5)*'Tax Calculations'!$C$6),IF((BY$17-'Tax Calculations'!$B$4)&gt;0,'Tax Calculations'!$D$5+((BY$17-'Tax Calculations'!$B$4)*'Tax Calculations'!$C$5),IF((BY$17-'Tax Calculations'!$B$3)&gt;0,'Tax Calculations'!$D$4+((BY$17-'Tax Calculations'!$B$3)*'Tax Calculations'!$C$4),IF((BY$17-'Tax Calculations'!$B$2)&gt;0,'Tax Calculations'!$D$3+((BY$17-'Tax Calculations'!$B$2)*'Tax Calculations'!$C$3),0))))</f>
        <v>0</v>
      </c>
      <c r="BZ19" s="60" t="str">
        <f>IF((BZ$17-'Tax Calculations'!$B$5)&gt;0,'Tax Calculations'!$D$6+((BZ$17-'Tax Calculations'!$B$5)*'Tax Calculations'!$C$6),IF((BZ$17-'Tax Calculations'!$B$4)&gt;0,'Tax Calculations'!$D$5+((BZ$17-'Tax Calculations'!$B$4)*'Tax Calculations'!$C$5),IF((BZ$17-'Tax Calculations'!$B$3)&gt;0,'Tax Calculations'!$D$4+((BZ$17-'Tax Calculations'!$B$3)*'Tax Calculations'!$C$4),IF((BZ$17-'Tax Calculations'!$B$2)&gt;0,'Tax Calculations'!$D$3+((BZ$17-'Tax Calculations'!$B$2)*'Tax Calculations'!$C$3),0))))</f>
        <v>0</v>
      </c>
      <c r="CA19" s="60" t="str">
        <f>IF((CA$17-'Tax Calculations'!$B$5)&gt;0,'Tax Calculations'!$D$6+((CA$17-'Tax Calculations'!$B$5)*'Tax Calculations'!$C$6),IF((CA$17-'Tax Calculations'!$B$4)&gt;0,'Tax Calculations'!$D$5+((CA$17-'Tax Calculations'!$B$4)*'Tax Calculations'!$C$5),IF((CA$17-'Tax Calculations'!$B$3)&gt;0,'Tax Calculations'!$D$4+((CA$17-'Tax Calculations'!$B$3)*'Tax Calculations'!$C$4),IF((CA$17-'Tax Calculations'!$B$2)&gt;0,'Tax Calculations'!$D$3+((CA$17-'Tax Calculations'!$B$2)*'Tax Calculations'!$C$3),0))))</f>
        <v>0</v>
      </c>
      <c r="CB19" s="60" t="str">
        <f>IF((CB$17-'Tax Calculations'!$B$5)&gt;0,'Tax Calculations'!$D$6+((CB$17-'Tax Calculations'!$B$5)*'Tax Calculations'!$C$6),IF((CB$17-'Tax Calculations'!$B$4)&gt;0,'Tax Calculations'!$D$5+((CB$17-'Tax Calculations'!$B$4)*'Tax Calculations'!$C$5),IF((CB$17-'Tax Calculations'!$B$3)&gt;0,'Tax Calculations'!$D$4+((CB$17-'Tax Calculations'!$B$3)*'Tax Calculations'!$C$4),IF((CB$17-'Tax Calculations'!$B$2)&gt;0,'Tax Calculations'!$D$3+((CB$17-'Tax Calculations'!$B$2)*'Tax Calculations'!$C$3),0))))</f>
        <v>0</v>
      </c>
      <c r="CC19" s="60" t="str">
        <f>IF((CC$17-'Tax Calculations'!$B$5)&gt;0,'Tax Calculations'!$D$6+((CC$17-'Tax Calculations'!$B$5)*'Tax Calculations'!$C$6),IF((CC$17-'Tax Calculations'!$B$4)&gt;0,'Tax Calculations'!$D$5+((CC$17-'Tax Calculations'!$B$4)*'Tax Calculations'!$C$5),IF((CC$17-'Tax Calculations'!$B$3)&gt;0,'Tax Calculations'!$D$4+((CC$17-'Tax Calculations'!$B$3)*'Tax Calculations'!$C$4),IF((CC$17-'Tax Calculations'!$B$2)&gt;0,'Tax Calculations'!$D$3+((CC$17-'Tax Calculations'!$B$2)*'Tax Calculations'!$C$3),0))))</f>
        <v>0</v>
      </c>
      <c r="CD19" s="60" t="str">
        <f>IF((CD$17-'Tax Calculations'!$B$5)&gt;0,'Tax Calculations'!$D$6+((CD$17-'Tax Calculations'!$B$5)*'Tax Calculations'!$C$6),IF((CD$17-'Tax Calculations'!$B$4)&gt;0,'Tax Calculations'!$D$5+((CD$17-'Tax Calculations'!$B$4)*'Tax Calculations'!$C$5),IF((CD$17-'Tax Calculations'!$B$3)&gt;0,'Tax Calculations'!$D$4+((CD$17-'Tax Calculations'!$B$3)*'Tax Calculations'!$C$4),IF((CD$17-'Tax Calculations'!$B$2)&gt;0,'Tax Calculations'!$D$3+((CD$17-'Tax Calculations'!$B$2)*'Tax Calculations'!$C$3),0))))</f>
        <v>0</v>
      </c>
      <c r="CE19" s="60" t="str">
        <f>IF((CE$17-'Tax Calculations'!$B$5)&gt;0,'Tax Calculations'!$D$6+((CE$17-'Tax Calculations'!$B$5)*'Tax Calculations'!$C$6),IF((CE$17-'Tax Calculations'!$B$4)&gt;0,'Tax Calculations'!$D$5+((CE$17-'Tax Calculations'!$B$4)*'Tax Calculations'!$C$5),IF((CE$17-'Tax Calculations'!$B$3)&gt;0,'Tax Calculations'!$D$4+((CE$17-'Tax Calculations'!$B$3)*'Tax Calculations'!$C$4),IF((CE$17-'Tax Calculations'!$B$2)&gt;0,'Tax Calculations'!$D$3+((CE$17-'Tax Calculations'!$B$2)*'Tax Calculations'!$C$3),0))))</f>
        <v>0</v>
      </c>
      <c r="CF19" s="60" t="str">
        <f>IF((CF$17-'Tax Calculations'!$B$5)&gt;0,'Tax Calculations'!$D$6+((CF$17-'Tax Calculations'!$B$5)*'Tax Calculations'!$C$6),IF((CF$17-'Tax Calculations'!$B$4)&gt;0,'Tax Calculations'!$D$5+((CF$17-'Tax Calculations'!$B$4)*'Tax Calculations'!$C$5),IF((CF$17-'Tax Calculations'!$B$3)&gt;0,'Tax Calculations'!$D$4+((CF$17-'Tax Calculations'!$B$3)*'Tax Calculations'!$C$4),IF((CF$17-'Tax Calculations'!$B$2)&gt;0,'Tax Calculations'!$D$3+((CF$17-'Tax Calculations'!$B$2)*'Tax Calculations'!$C$3),0))))</f>
        <v>0</v>
      </c>
      <c r="CG19" s="60" t="str">
        <f>IF((CG$17-'Tax Calculations'!$B$5)&gt;0,'Tax Calculations'!$D$6+((CG$17-'Tax Calculations'!$B$5)*'Tax Calculations'!$C$6),IF((CG$17-'Tax Calculations'!$B$4)&gt;0,'Tax Calculations'!$D$5+((CG$17-'Tax Calculations'!$B$4)*'Tax Calculations'!$C$5),IF((CG$17-'Tax Calculations'!$B$3)&gt;0,'Tax Calculations'!$D$4+((CG$17-'Tax Calculations'!$B$3)*'Tax Calculations'!$C$4),IF((CG$17-'Tax Calculations'!$B$2)&gt;0,'Tax Calculations'!$D$3+((CG$17-'Tax Calculations'!$B$2)*'Tax Calculations'!$C$3),0))))</f>
        <v>0</v>
      </c>
      <c r="CH19" s="60" t="str">
        <f>IF((CH$17-'Tax Calculations'!$B$5)&gt;0,'Tax Calculations'!$D$6+((CH$17-'Tax Calculations'!$B$5)*'Tax Calculations'!$C$6),IF((CH$17-'Tax Calculations'!$B$4)&gt;0,'Tax Calculations'!$D$5+((CH$17-'Tax Calculations'!$B$4)*'Tax Calculations'!$C$5),IF((CH$17-'Tax Calculations'!$B$3)&gt;0,'Tax Calculations'!$D$4+((CH$17-'Tax Calculations'!$B$3)*'Tax Calculations'!$C$4),IF((CH$17-'Tax Calculations'!$B$2)&gt;0,'Tax Calculations'!$D$3+((CH$17-'Tax Calculations'!$B$2)*'Tax Calculations'!$C$3),0))))</f>
        <v>0</v>
      </c>
      <c r="CI19" s="60" t="str">
        <f>IF((CI$17-'Tax Calculations'!$B$5)&gt;0,'Tax Calculations'!$D$6+((CI$17-'Tax Calculations'!$B$5)*'Tax Calculations'!$C$6),IF((CI$17-'Tax Calculations'!$B$4)&gt;0,'Tax Calculations'!$D$5+((CI$17-'Tax Calculations'!$B$4)*'Tax Calculations'!$C$5),IF((CI$17-'Tax Calculations'!$B$3)&gt;0,'Tax Calculations'!$D$4+((CI$17-'Tax Calculations'!$B$3)*'Tax Calculations'!$C$4),IF((CI$17-'Tax Calculations'!$B$2)&gt;0,'Tax Calculations'!$D$3+((CI$17-'Tax Calculations'!$B$2)*'Tax Calculations'!$C$3),0))))</f>
        <v>0</v>
      </c>
      <c r="CJ19" s="60" t="str">
        <f>IF((CJ$17-'Tax Calculations'!$B$5)&gt;0,'Tax Calculations'!$D$6+((CJ$17-'Tax Calculations'!$B$5)*'Tax Calculations'!$C$6),IF((CJ$17-'Tax Calculations'!$B$4)&gt;0,'Tax Calculations'!$D$5+((CJ$17-'Tax Calculations'!$B$4)*'Tax Calculations'!$C$5),IF((CJ$17-'Tax Calculations'!$B$3)&gt;0,'Tax Calculations'!$D$4+((CJ$17-'Tax Calculations'!$B$3)*'Tax Calculations'!$C$4),IF((CJ$17-'Tax Calculations'!$B$2)&gt;0,'Tax Calculations'!$D$3+((CJ$17-'Tax Calculations'!$B$2)*'Tax Calculations'!$C$3),0))))</f>
        <v>0</v>
      </c>
      <c r="CK19" s="60" t="str">
        <f>IF((CK$17-'Tax Calculations'!$B$5)&gt;0,'Tax Calculations'!$D$6+((CK$17-'Tax Calculations'!$B$5)*'Tax Calculations'!$C$6),IF((CK$17-'Tax Calculations'!$B$4)&gt;0,'Tax Calculations'!$D$5+((CK$17-'Tax Calculations'!$B$4)*'Tax Calculations'!$C$5),IF((CK$17-'Tax Calculations'!$B$3)&gt;0,'Tax Calculations'!$D$4+((CK$17-'Tax Calculations'!$B$3)*'Tax Calculations'!$C$4),IF((CK$17-'Tax Calculations'!$B$2)&gt;0,'Tax Calculations'!$D$3+((CK$17-'Tax Calculations'!$B$2)*'Tax Calculations'!$C$3),0))))</f>
        <v>0</v>
      </c>
      <c r="CM19" s="60" t="str">
        <f>IF((CM$17-'Tax Calculations'!$B$5)&gt;0,'Tax Calculations'!$D$6+((CM$17-'Tax Calculations'!$B$5)*'Tax Calculations'!$C$6),IF((CM$17-'Tax Calculations'!$B$4)&gt;0,'Tax Calculations'!$D$5+((CM$17-'Tax Calculations'!$B$4)*'Tax Calculations'!$C$5),IF((CM$17-'Tax Calculations'!$B$3)&gt;0,'Tax Calculations'!$D$4+((CM$17-'Tax Calculations'!$B$3)*'Tax Calculations'!$C$4),IF((CM$17-'Tax Calculations'!$B$2)&gt;0,'Tax Calculations'!$D$3+((CM$17-'Tax Calculations'!$B$2)*'Tax Calculations'!$C$3),0))))</f>
        <v>0</v>
      </c>
      <c r="CN19" s="60" t="str">
        <f>IF((CN$17-'Tax Calculations'!$B$5)&gt;0,'Tax Calculations'!$D$6+((CN$17-'Tax Calculations'!$B$5)*'Tax Calculations'!$C$6),IF((CN$17-'Tax Calculations'!$B$4)&gt;0,'Tax Calculations'!$D$5+((CN$17-'Tax Calculations'!$B$4)*'Tax Calculations'!$C$5),IF((CN$17-'Tax Calculations'!$B$3)&gt;0,'Tax Calculations'!$D$4+((CN$17-'Tax Calculations'!$B$3)*'Tax Calculations'!$C$4),IF((CN$17-'Tax Calculations'!$B$2)&gt;0,'Tax Calculations'!$D$3+((CN$17-'Tax Calculations'!$B$2)*'Tax Calculations'!$C$3),0))))</f>
        <v>0</v>
      </c>
      <c r="CO19" s="60" t="str">
        <f>IF((CO$17-'Tax Calculations'!$B$5)&gt;0,'Tax Calculations'!$D$6+((CO$17-'Tax Calculations'!$B$5)*'Tax Calculations'!$C$6),IF((CO$17-'Tax Calculations'!$B$4)&gt;0,'Tax Calculations'!$D$5+((CO$17-'Tax Calculations'!$B$4)*'Tax Calculations'!$C$5),IF((CO$17-'Tax Calculations'!$B$3)&gt;0,'Tax Calculations'!$D$4+((CO$17-'Tax Calculations'!$B$3)*'Tax Calculations'!$C$4),IF((CO$17-'Tax Calculations'!$B$2)&gt;0,'Tax Calculations'!$D$3+((CO$17-'Tax Calculations'!$B$2)*'Tax Calculations'!$C$3),0))))</f>
        <v>0</v>
      </c>
      <c r="CP19" s="60" t="str">
        <f>IF((CP$17-'Tax Calculations'!$B$5)&gt;0,'Tax Calculations'!$D$6+((CP$17-'Tax Calculations'!$B$5)*'Tax Calculations'!$C$6),IF((CP$17-'Tax Calculations'!$B$4)&gt;0,'Tax Calculations'!$D$5+((CP$17-'Tax Calculations'!$B$4)*'Tax Calculations'!$C$5),IF((CP$17-'Tax Calculations'!$B$3)&gt;0,'Tax Calculations'!$D$4+((CP$17-'Tax Calculations'!$B$3)*'Tax Calculations'!$C$4),IF((CP$17-'Tax Calculations'!$B$2)&gt;0,'Tax Calculations'!$D$3+((CP$17-'Tax Calculations'!$B$2)*'Tax Calculations'!$C$3),0))))</f>
        <v>0</v>
      </c>
      <c r="CQ19" s="60" t="str">
        <f>IF((CQ$17-'Tax Calculations'!$B$5)&gt;0,'Tax Calculations'!$D$6+((CQ$17-'Tax Calculations'!$B$5)*'Tax Calculations'!$C$6),IF((CQ$17-'Tax Calculations'!$B$4)&gt;0,'Tax Calculations'!$D$5+((CQ$17-'Tax Calculations'!$B$4)*'Tax Calculations'!$C$5),IF((CQ$17-'Tax Calculations'!$B$3)&gt;0,'Tax Calculations'!$D$4+((CQ$17-'Tax Calculations'!$B$3)*'Tax Calculations'!$C$4),IF((CQ$17-'Tax Calculations'!$B$2)&gt;0,'Tax Calculations'!$D$3+((CQ$17-'Tax Calculations'!$B$2)*'Tax Calculations'!$C$3),0))))</f>
        <v>0</v>
      </c>
      <c r="CR19" s="60" t="str">
        <f>IF((CR$17-'Tax Calculations'!$B$5)&gt;0,'Tax Calculations'!$D$6+((CR$17-'Tax Calculations'!$B$5)*'Tax Calculations'!$C$6),IF((CR$17-'Tax Calculations'!$B$4)&gt;0,'Tax Calculations'!$D$5+((CR$17-'Tax Calculations'!$B$4)*'Tax Calculations'!$C$5),IF((CR$17-'Tax Calculations'!$B$3)&gt;0,'Tax Calculations'!$D$4+((CR$17-'Tax Calculations'!$B$3)*'Tax Calculations'!$C$4),IF((CR$17-'Tax Calculations'!$B$2)&gt;0,'Tax Calculations'!$D$3+((CR$17-'Tax Calculations'!$B$2)*'Tax Calculations'!$C$3),0))))</f>
        <v>0</v>
      </c>
      <c r="CS19" s="60" t="str">
        <f>IF((CS$17-'Tax Calculations'!$B$5)&gt;0,'Tax Calculations'!$D$6+((CS$17-'Tax Calculations'!$B$5)*'Tax Calculations'!$C$6),IF((CS$17-'Tax Calculations'!$B$4)&gt;0,'Tax Calculations'!$D$5+((CS$17-'Tax Calculations'!$B$4)*'Tax Calculations'!$C$5),IF((CS$17-'Tax Calculations'!$B$3)&gt;0,'Tax Calculations'!$D$4+((CS$17-'Tax Calculations'!$B$3)*'Tax Calculations'!$C$4),IF((CS$17-'Tax Calculations'!$B$2)&gt;0,'Tax Calculations'!$D$3+((CS$17-'Tax Calculations'!$B$2)*'Tax Calculations'!$C$3),0))))</f>
        <v>0</v>
      </c>
      <c r="CT19" s="60" t="str">
        <f>IF((CT$17-'Tax Calculations'!$B$5)&gt;0,'Tax Calculations'!$D$6+((CT$17-'Tax Calculations'!$B$5)*'Tax Calculations'!$C$6),IF((CT$17-'Tax Calculations'!$B$4)&gt;0,'Tax Calculations'!$D$5+((CT$17-'Tax Calculations'!$B$4)*'Tax Calculations'!$C$5),IF((CT$17-'Tax Calculations'!$B$3)&gt;0,'Tax Calculations'!$D$4+((CT$17-'Tax Calculations'!$B$3)*'Tax Calculations'!$C$4),IF((CT$17-'Tax Calculations'!$B$2)&gt;0,'Tax Calculations'!$D$3+((CT$17-'Tax Calculations'!$B$2)*'Tax Calculations'!$C$3),0))))</f>
        <v>0</v>
      </c>
      <c r="CU19" s="60" t="str">
        <f>IF((CU$17-'Tax Calculations'!$B$5)&gt;0,'Tax Calculations'!$D$6+((CU$17-'Tax Calculations'!$B$5)*'Tax Calculations'!$C$6),IF((CU$17-'Tax Calculations'!$B$4)&gt;0,'Tax Calculations'!$D$5+((CU$17-'Tax Calculations'!$B$4)*'Tax Calculations'!$C$5),IF((CU$17-'Tax Calculations'!$B$3)&gt;0,'Tax Calculations'!$D$4+((CU$17-'Tax Calculations'!$B$3)*'Tax Calculations'!$C$4),IF((CU$17-'Tax Calculations'!$B$2)&gt;0,'Tax Calculations'!$D$3+((CU$17-'Tax Calculations'!$B$2)*'Tax Calculations'!$C$3),0))))</f>
        <v>0</v>
      </c>
      <c r="CV19" s="60" t="str">
        <f>IF((CV$17-'Tax Calculations'!$B$5)&gt;0,'Tax Calculations'!$D$6+((CV$17-'Tax Calculations'!$B$5)*'Tax Calculations'!$C$6),IF((CV$17-'Tax Calculations'!$B$4)&gt;0,'Tax Calculations'!$D$5+((CV$17-'Tax Calculations'!$B$4)*'Tax Calculations'!$C$5),IF((CV$17-'Tax Calculations'!$B$3)&gt;0,'Tax Calculations'!$D$4+((CV$17-'Tax Calculations'!$B$3)*'Tax Calculations'!$C$4),IF((CV$17-'Tax Calculations'!$B$2)&gt;0,'Tax Calculations'!$D$3+((CV$17-'Tax Calculations'!$B$2)*'Tax Calculations'!$C$3),0))))</f>
        <v>0</v>
      </c>
      <c r="CW19" s="60" t="str">
        <f>IF((CW$17-'Tax Calculations'!$B$5)&gt;0,'Tax Calculations'!$D$6+((CW$17-'Tax Calculations'!$B$5)*'Tax Calculations'!$C$6),IF((CW$17-'Tax Calculations'!$B$4)&gt;0,'Tax Calculations'!$D$5+((CW$17-'Tax Calculations'!$B$4)*'Tax Calculations'!$C$5),IF((CW$17-'Tax Calculations'!$B$3)&gt;0,'Tax Calculations'!$D$4+((CW$17-'Tax Calculations'!$B$3)*'Tax Calculations'!$C$4),IF((CW$17-'Tax Calculations'!$B$2)&gt;0,'Tax Calculations'!$D$3+((CW$17-'Tax Calculations'!$B$2)*'Tax Calculations'!$C$3),0))))</f>
        <v>0</v>
      </c>
      <c r="CX19" s="60" t="str">
        <f>IF((CX$17-'Tax Calculations'!$B$5)&gt;0,'Tax Calculations'!$D$6+((CX$17-'Tax Calculations'!$B$5)*'Tax Calculations'!$C$6),IF((CX$17-'Tax Calculations'!$B$4)&gt;0,'Tax Calculations'!$D$5+((CX$17-'Tax Calculations'!$B$4)*'Tax Calculations'!$C$5),IF((CX$17-'Tax Calculations'!$B$3)&gt;0,'Tax Calculations'!$D$4+((CX$17-'Tax Calculations'!$B$3)*'Tax Calculations'!$C$4),IF((CX$17-'Tax Calculations'!$B$2)&gt;0,'Tax Calculations'!$D$3+((CX$17-'Tax Calculations'!$B$2)*'Tax Calculations'!$C$3),0))))</f>
        <v>0</v>
      </c>
      <c r="CY19" s="60" t="str">
        <f>IF((CY$17-'Tax Calculations'!$B$5)&gt;0,'Tax Calculations'!$D$6+((CY$17-'Tax Calculations'!$B$5)*'Tax Calculations'!$C$6),IF((CY$17-'Tax Calculations'!$B$4)&gt;0,'Tax Calculations'!$D$5+((CY$17-'Tax Calculations'!$B$4)*'Tax Calculations'!$C$5),IF((CY$17-'Tax Calculations'!$B$3)&gt;0,'Tax Calculations'!$D$4+((CY$17-'Tax Calculations'!$B$3)*'Tax Calculations'!$C$4),IF((CY$17-'Tax Calculations'!$B$2)&gt;0,'Tax Calculations'!$D$3+((CY$17-'Tax Calculations'!$B$2)*'Tax Calculations'!$C$3),0))))</f>
        <v>0</v>
      </c>
      <c r="CZ19" s="60" t="str">
        <f>IF((CZ$17-'Tax Calculations'!$B$5)&gt;0,'Tax Calculations'!$D$6+((CZ$17-'Tax Calculations'!$B$5)*'Tax Calculations'!$C$6),IF((CZ$17-'Tax Calculations'!$B$4)&gt;0,'Tax Calculations'!$D$5+((CZ$17-'Tax Calculations'!$B$4)*'Tax Calculations'!$C$5),IF((CZ$17-'Tax Calculations'!$B$3)&gt;0,'Tax Calculations'!$D$4+((CZ$17-'Tax Calculations'!$B$3)*'Tax Calculations'!$C$4),IF((CZ$17-'Tax Calculations'!$B$2)&gt;0,'Tax Calculations'!$D$3+((CZ$17-'Tax Calculations'!$B$2)*'Tax Calculations'!$C$3),0))))</f>
        <v>0</v>
      </c>
      <c r="DA19" s="60" t="str">
        <f>IF((DA$17-'Tax Calculations'!$B$5)&gt;0,'Tax Calculations'!$D$6+((DA$17-'Tax Calculations'!$B$5)*'Tax Calculations'!$C$6),IF((DA$17-'Tax Calculations'!$B$4)&gt;0,'Tax Calculations'!$D$5+((DA$17-'Tax Calculations'!$B$4)*'Tax Calculations'!$C$5),IF((DA$17-'Tax Calculations'!$B$3)&gt;0,'Tax Calculations'!$D$4+((DA$17-'Tax Calculations'!$B$3)*'Tax Calculations'!$C$4),IF((DA$17-'Tax Calculations'!$B$2)&gt;0,'Tax Calculations'!$D$3+((DA$17-'Tax Calculations'!$B$2)*'Tax Calculations'!$C$3),0))))</f>
        <v>0</v>
      </c>
      <c r="DC19" s="60" t="str">
        <f>IF((DC$17-'Tax Calculations'!$B$5)&gt;0,'Tax Calculations'!$D$6+((DC$17-'Tax Calculations'!$B$5)*'Tax Calculations'!$C$6),IF((DC$17-'Tax Calculations'!$B$4)&gt;0,'Tax Calculations'!$D$5+((DC$17-'Tax Calculations'!$B$4)*'Tax Calculations'!$C$5),IF((DC$17-'Tax Calculations'!$B$3)&gt;0,'Tax Calculations'!$D$4+((DC$17-'Tax Calculations'!$B$3)*'Tax Calculations'!$C$4),IF((DC$17-'Tax Calculations'!$B$2)&gt;0,'Tax Calculations'!$D$3+((DC$17-'Tax Calculations'!$B$2)*'Tax Calculations'!$C$3),0))))</f>
        <v>0</v>
      </c>
      <c r="DD19" s="60" t="str">
        <f>IF((DD$17-'Tax Calculations'!$B$5)&gt;0,'Tax Calculations'!$D$6+((DD$17-'Tax Calculations'!$B$5)*'Tax Calculations'!$C$6),IF((DD$17-'Tax Calculations'!$B$4)&gt;0,'Tax Calculations'!$D$5+((DD$17-'Tax Calculations'!$B$4)*'Tax Calculations'!$C$5),IF((DD$17-'Tax Calculations'!$B$3)&gt;0,'Tax Calculations'!$D$4+((DD$17-'Tax Calculations'!$B$3)*'Tax Calculations'!$C$4),IF((DD$17-'Tax Calculations'!$B$2)&gt;0,'Tax Calculations'!$D$3+((DD$17-'Tax Calculations'!$B$2)*'Tax Calculations'!$C$3),0))))</f>
        <v>0</v>
      </c>
      <c r="DE19" s="60" t="str">
        <f>IF((DE$17-'Tax Calculations'!$B$5)&gt;0,'Tax Calculations'!$D$6+((DE$17-'Tax Calculations'!$B$5)*'Tax Calculations'!$C$6),IF((DE$17-'Tax Calculations'!$B$4)&gt;0,'Tax Calculations'!$D$5+((DE$17-'Tax Calculations'!$B$4)*'Tax Calculations'!$C$5),IF((DE$17-'Tax Calculations'!$B$3)&gt;0,'Tax Calculations'!$D$4+((DE$17-'Tax Calculations'!$B$3)*'Tax Calculations'!$C$4),IF((DE$17-'Tax Calculations'!$B$2)&gt;0,'Tax Calculations'!$D$3+((DE$17-'Tax Calculations'!$B$2)*'Tax Calculations'!$C$3),0))))</f>
        <v>0</v>
      </c>
      <c r="DF19" s="60" t="str">
        <f>IF((DF$17-'Tax Calculations'!$B$5)&gt;0,'Tax Calculations'!$D$6+((DF$17-'Tax Calculations'!$B$5)*'Tax Calculations'!$C$6),IF((DF$17-'Tax Calculations'!$B$4)&gt;0,'Tax Calculations'!$D$5+((DF$17-'Tax Calculations'!$B$4)*'Tax Calculations'!$C$5),IF((DF$17-'Tax Calculations'!$B$3)&gt;0,'Tax Calculations'!$D$4+((DF$17-'Tax Calculations'!$B$3)*'Tax Calculations'!$C$4),IF((DF$17-'Tax Calculations'!$B$2)&gt;0,'Tax Calculations'!$D$3+((DF$17-'Tax Calculations'!$B$2)*'Tax Calculations'!$C$3),0))))</f>
        <v>0</v>
      </c>
      <c r="DG19" s="60" t="str">
        <f>IF((DG$17-'Tax Calculations'!$B$5)&gt;0,'Tax Calculations'!$D$6+((DG$17-'Tax Calculations'!$B$5)*'Tax Calculations'!$C$6),IF((DG$17-'Tax Calculations'!$B$4)&gt;0,'Tax Calculations'!$D$5+((DG$17-'Tax Calculations'!$B$4)*'Tax Calculations'!$C$5),IF((DG$17-'Tax Calculations'!$B$3)&gt;0,'Tax Calculations'!$D$4+((DG$17-'Tax Calculations'!$B$3)*'Tax Calculations'!$C$4),IF((DG$17-'Tax Calculations'!$B$2)&gt;0,'Tax Calculations'!$D$3+((DG$17-'Tax Calculations'!$B$2)*'Tax Calculations'!$C$3),0))))</f>
        <v>0</v>
      </c>
      <c r="DH19" s="60" t="str">
        <f>IF((DH$17-'Tax Calculations'!$B$5)&gt;0,'Tax Calculations'!$D$6+((DH$17-'Tax Calculations'!$B$5)*'Tax Calculations'!$C$6),IF((DH$17-'Tax Calculations'!$B$4)&gt;0,'Tax Calculations'!$D$5+((DH$17-'Tax Calculations'!$B$4)*'Tax Calculations'!$C$5),IF((DH$17-'Tax Calculations'!$B$3)&gt;0,'Tax Calculations'!$D$4+((DH$17-'Tax Calculations'!$B$3)*'Tax Calculations'!$C$4),IF((DH$17-'Tax Calculations'!$B$2)&gt;0,'Tax Calculations'!$D$3+((DH$17-'Tax Calculations'!$B$2)*'Tax Calculations'!$C$3),0))))</f>
        <v>0</v>
      </c>
      <c r="DI19" s="60" t="str">
        <f>IF((DI$17-'Tax Calculations'!$B$5)&gt;0,'Tax Calculations'!$D$6+((DI$17-'Tax Calculations'!$B$5)*'Tax Calculations'!$C$6),IF((DI$17-'Tax Calculations'!$B$4)&gt;0,'Tax Calculations'!$D$5+((DI$17-'Tax Calculations'!$B$4)*'Tax Calculations'!$C$5),IF((DI$17-'Tax Calculations'!$B$3)&gt;0,'Tax Calculations'!$D$4+((DI$17-'Tax Calculations'!$B$3)*'Tax Calculations'!$C$4),IF((DI$17-'Tax Calculations'!$B$2)&gt;0,'Tax Calculations'!$D$3+((DI$17-'Tax Calculations'!$B$2)*'Tax Calculations'!$C$3),0))))</f>
        <v>0</v>
      </c>
      <c r="DJ19" s="60" t="str">
        <f>IF((DJ$17-'Tax Calculations'!$B$5)&gt;0,'Tax Calculations'!$D$6+((DJ$17-'Tax Calculations'!$B$5)*'Tax Calculations'!$C$6),IF((DJ$17-'Tax Calculations'!$B$4)&gt;0,'Tax Calculations'!$D$5+((DJ$17-'Tax Calculations'!$B$4)*'Tax Calculations'!$C$5),IF((DJ$17-'Tax Calculations'!$B$3)&gt;0,'Tax Calculations'!$D$4+((DJ$17-'Tax Calculations'!$B$3)*'Tax Calculations'!$C$4),IF((DJ$17-'Tax Calculations'!$B$2)&gt;0,'Tax Calculations'!$D$3+((DJ$17-'Tax Calculations'!$B$2)*'Tax Calculations'!$C$3),0))))</f>
        <v>0</v>
      </c>
      <c r="DK19" s="60" t="str">
        <f>IF((DK$17-'Tax Calculations'!$B$5)&gt;0,'Tax Calculations'!$D$6+((DK$17-'Tax Calculations'!$B$5)*'Tax Calculations'!$C$6),IF((DK$17-'Tax Calculations'!$B$4)&gt;0,'Tax Calculations'!$D$5+((DK$17-'Tax Calculations'!$B$4)*'Tax Calculations'!$C$5),IF((DK$17-'Tax Calculations'!$B$3)&gt;0,'Tax Calculations'!$D$4+((DK$17-'Tax Calculations'!$B$3)*'Tax Calculations'!$C$4),IF((DK$17-'Tax Calculations'!$B$2)&gt;0,'Tax Calculations'!$D$3+((DK$17-'Tax Calculations'!$B$2)*'Tax Calculations'!$C$3),0))))</f>
        <v>0</v>
      </c>
      <c r="DL19" s="60" t="str">
        <f>IF((DL$17-'Tax Calculations'!$B$5)&gt;0,'Tax Calculations'!$D$6+((DL$17-'Tax Calculations'!$B$5)*'Tax Calculations'!$C$6),IF((DL$17-'Tax Calculations'!$B$4)&gt;0,'Tax Calculations'!$D$5+((DL$17-'Tax Calculations'!$B$4)*'Tax Calculations'!$C$5),IF((DL$17-'Tax Calculations'!$B$3)&gt;0,'Tax Calculations'!$D$4+((DL$17-'Tax Calculations'!$B$3)*'Tax Calculations'!$C$4),IF((DL$17-'Tax Calculations'!$B$2)&gt;0,'Tax Calculations'!$D$3+((DL$17-'Tax Calculations'!$B$2)*'Tax Calculations'!$C$3),0))))</f>
        <v>0</v>
      </c>
      <c r="DM19" s="60" t="str">
        <f>IF((DM$17-'Tax Calculations'!$B$5)&gt;0,'Tax Calculations'!$D$6+((DM$17-'Tax Calculations'!$B$5)*'Tax Calculations'!$C$6),IF((DM$17-'Tax Calculations'!$B$4)&gt;0,'Tax Calculations'!$D$5+((DM$17-'Tax Calculations'!$B$4)*'Tax Calculations'!$C$5),IF((DM$17-'Tax Calculations'!$B$3)&gt;0,'Tax Calculations'!$D$4+((DM$17-'Tax Calculations'!$B$3)*'Tax Calculations'!$C$4),IF((DM$17-'Tax Calculations'!$B$2)&gt;0,'Tax Calculations'!$D$3+((DM$17-'Tax Calculations'!$B$2)*'Tax Calculations'!$C$3),0))))</f>
        <v>0</v>
      </c>
      <c r="DN19" s="60" t="str">
        <f>IF((DN$17-'Tax Calculations'!$B$5)&gt;0,'Tax Calculations'!$D$6+((DN$17-'Tax Calculations'!$B$5)*'Tax Calculations'!$C$6),IF((DN$17-'Tax Calculations'!$B$4)&gt;0,'Tax Calculations'!$D$5+((DN$17-'Tax Calculations'!$B$4)*'Tax Calculations'!$C$5),IF((DN$17-'Tax Calculations'!$B$3)&gt;0,'Tax Calculations'!$D$4+((DN$17-'Tax Calculations'!$B$3)*'Tax Calculations'!$C$4),IF((DN$17-'Tax Calculations'!$B$2)&gt;0,'Tax Calculations'!$D$3+((DN$17-'Tax Calculations'!$B$2)*'Tax Calculations'!$C$3),0))))</f>
        <v>0</v>
      </c>
      <c r="DO19" s="60" t="str">
        <f>IF((DO$17-'Tax Calculations'!$B$5)&gt;0,'Tax Calculations'!$D$6+((DO$17-'Tax Calculations'!$B$5)*'Tax Calculations'!$C$6),IF((DO$17-'Tax Calculations'!$B$4)&gt;0,'Tax Calculations'!$D$5+((DO$17-'Tax Calculations'!$B$4)*'Tax Calculations'!$C$5),IF((DO$17-'Tax Calculations'!$B$3)&gt;0,'Tax Calculations'!$D$4+((DO$17-'Tax Calculations'!$B$3)*'Tax Calculations'!$C$4),IF((DO$17-'Tax Calculations'!$B$2)&gt;0,'Tax Calculations'!$D$3+((DO$17-'Tax Calculations'!$B$2)*'Tax Calculations'!$C$3),0))))</f>
        <v>0</v>
      </c>
      <c r="DP19" s="60" t="str">
        <f>IF((DP$17-'Tax Calculations'!$B$5)&gt;0,'Tax Calculations'!$D$6+((DP$17-'Tax Calculations'!$B$5)*'Tax Calculations'!$C$6),IF((DP$17-'Tax Calculations'!$B$4)&gt;0,'Tax Calculations'!$D$5+((DP$17-'Tax Calculations'!$B$4)*'Tax Calculations'!$C$5),IF((DP$17-'Tax Calculations'!$B$3)&gt;0,'Tax Calculations'!$D$4+((DP$17-'Tax Calculations'!$B$3)*'Tax Calculations'!$C$4),IF((DP$17-'Tax Calculations'!$B$2)&gt;0,'Tax Calculations'!$D$3+((DP$17-'Tax Calculations'!$B$2)*'Tax Calculations'!$C$3),0))))</f>
        <v>0</v>
      </c>
      <c r="DQ19" s="60" t="str">
        <f>IF((DQ$17-'Tax Calculations'!$B$5)&gt;0,'Tax Calculations'!$D$6+((DQ$17-'Tax Calculations'!$B$5)*'Tax Calculations'!$C$6),IF((DQ$17-'Tax Calculations'!$B$4)&gt;0,'Tax Calculations'!$D$5+((DQ$17-'Tax Calculations'!$B$4)*'Tax Calculations'!$C$5),IF((DQ$17-'Tax Calculations'!$B$3)&gt;0,'Tax Calculations'!$D$4+((DQ$17-'Tax Calculations'!$B$3)*'Tax Calculations'!$C$4),IF((DQ$17-'Tax Calculations'!$B$2)&gt;0,'Tax Calculations'!$D$3+((DQ$17-'Tax Calculations'!$B$2)*'Tax Calculations'!$C$3),0))))</f>
        <v>0</v>
      </c>
      <c r="DR19" s="63"/>
    </row>
    <row r="20" spans="1:217">
      <c r="A20" s="150" t="s">
        <v>57</v>
      </c>
      <c r="B20" s="151"/>
      <c r="C20" s="151"/>
      <c r="D20" s="151"/>
      <c r="E20" s="151"/>
      <c r="F20" s="151"/>
      <c r="G20" s="151"/>
      <c r="H20" s="151"/>
      <c r="I20" s="177"/>
      <c r="J20" s="66"/>
      <c r="K20" s="66"/>
      <c r="L20" s="66"/>
      <c r="M20" s="66"/>
      <c r="N20" s="66"/>
      <c r="O20" s="66"/>
      <c r="P20" s="66"/>
      <c r="Q20" s="66"/>
      <c r="Z20" s="72" t="s">
        <v>58</v>
      </c>
      <c r="AA20" s="73" t="str">
        <f>IF(AA$17=0,0,IF(AND(AA$17&gt;='Tax Calculations'!$A$23,AA$17&lt;='Tax Calculations'!$B$23),'Tax Calculations'!$D$23-((AA$17-'Tax Calculations'!$B$22)*'Tax Calculations'!$C$23),IF(AND(AA$17&gt;='Tax Calculations'!$A$22,AA$17&lt;='Tax Calculations'!$B$22),'Tax Calculations'!$D$22-((AA$17-'Tax Calculations'!$B$21)*'Tax Calculations'!$C$22),IF(AA$17&lt;'Tax Calculations'!$B$21,'Tax Calculations'!$D$21,0))))</f>
        <v>0</v>
      </c>
      <c r="AB20" s="73" t="str">
        <f>IF(AB$17=0,0,IF(AND(AB$17&gt;='Tax Calculations'!$A$23,AB$17&lt;='Tax Calculations'!$B$23),'Tax Calculations'!$D$23-((AB$17-'Tax Calculations'!$B$22)*'Tax Calculations'!$C$23),IF(AND(AB$17&gt;='Tax Calculations'!$A$22,AB$17&lt;='Tax Calculations'!$B$22),'Tax Calculations'!$D$22-((AB$17-'Tax Calculations'!$B$21)*'Tax Calculations'!$C$22),IF(AB$17&lt;'Tax Calculations'!$B$21,'Tax Calculations'!$D$21,0))))</f>
        <v>0</v>
      </c>
      <c r="AC20" s="73" t="str">
        <f>IF(AC$17=0,0,IF(AND(AC$17&gt;='Tax Calculations'!$A$23,AC$17&lt;='Tax Calculations'!$B$23),'Tax Calculations'!$D$23-((AC$17-'Tax Calculations'!$B$22)*'Tax Calculations'!$C$23),IF(AND(AC$17&gt;='Tax Calculations'!$A$22,AC$17&lt;='Tax Calculations'!$B$22),'Tax Calculations'!$D$22-((AC$17-'Tax Calculations'!$B$21)*'Tax Calculations'!$C$22),IF(AC$17&lt;'Tax Calculations'!$B$21,'Tax Calculations'!$D$21,0))))</f>
        <v>0</v>
      </c>
      <c r="AD20" s="73" t="str">
        <f>IF(AD$17=0,0,IF(AND(AD$17&gt;='Tax Calculations'!$A$23,AD$17&lt;='Tax Calculations'!$B$23),'Tax Calculations'!$D$23-((AD$17-'Tax Calculations'!$B$22)*'Tax Calculations'!$C$23),IF(AND(AD$17&gt;='Tax Calculations'!$A$22,AD$17&lt;='Tax Calculations'!$B$22),'Tax Calculations'!$D$22-((AD$17-'Tax Calculations'!$B$21)*'Tax Calculations'!$C$22),IF(AD$17&lt;'Tax Calculations'!$B$21,'Tax Calculations'!$D$21,0))))</f>
        <v>0</v>
      </c>
      <c r="AE20" s="73" t="str">
        <f>IF(AE$17=0,0,IF(AND(AE$17&gt;='Tax Calculations'!$A$23,AE$17&lt;='Tax Calculations'!$B$23),'Tax Calculations'!$D$23-((AE$17-'Tax Calculations'!$B$22)*'Tax Calculations'!$C$23),IF(AND(AE$17&gt;='Tax Calculations'!$A$22,AE$17&lt;='Tax Calculations'!$B$22),'Tax Calculations'!$D$22-((AE$17-'Tax Calculations'!$B$21)*'Tax Calculations'!$C$22),IF(AE$17&lt;'Tax Calculations'!$B$21,'Tax Calculations'!$D$21,0))))</f>
        <v>0</v>
      </c>
      <c r="AF20" s="73" t="str">
        <f>IF(AF$17=0,0,IF(AND(AF$17&gt;='Tax Calculations'!$A$23,AF$17&lt;='Tax Calculations'!$B$23),'Tax Calculations'!$D$23-((AF$17-'Tax Calculations'!$B$22)*'Tax Calculations'!$C$23),IF(AND(AF$17&gt;='Tax Calculations'!$A$22,AF$17&lt;='Tax Calculations'!$B$22),'Tax Calculations'!$D$22-((AF$17-'Tax Calculations'!$B$21)*'Tax Calculations'!$C$22),IF(AF$17&lt;'Tax Calculations'!$B$21,'Tax Calculations'!$D$21,0))))</f>
        <v>0</v>
      </c>
      <c r="AG20" s="73" t="str">
        <f>IF(AG$17=0,0,IF(AND(AG$17&gt;='Tax Calculations'!$A$23,AG$17&lt;='Tax Calculations'!$B$23),'Tax Calculations'!$D$23-((AG$17-'Tax Calculations'!$B$22)*'Tax Calculations'!$C$23),IF(AND(AG$17&gt;='Tax Calculations'!$A$22,AG$17&lt;='Tax Calculations'!$B$22),'Tax Calculations'!$D$22-((AG$17-'Tax Calculations'!$B$21)*'Tax Calculations'!$C$22),IF(AG$17&lt;'Tax Calculations'!$B$21,'Tax Calculations'!$D$21,0))))</f>
        <v>0</v>
      </c>
      <c r="AH20" s="73" t="str">
        <f>IF(AH$17=0,0,IF(AND(AH$17&gt;='Tax Calculations'!$A$23,AH$17&lt;='Tax Calculations'!$B$23),'Tax Calculations'!$D$23-((AH$17-'Tax Calculations'!$B$22)*'Tax Calculations'!$C$23),IF(AND(AH$17&gt;='Tax Calculations'!$A$22,AH$17&lt;='Tax Calculations'!$B$22),'Tax Calculations'!$D$22-((AH$17-'Tax Calculations'!$B$21)*'Tax Calculations'!$C$22),IF(AH$17&lt;'Tax Calculations'!$B$21,'Tax Calculations'!$D$21,0))))</f>
        <v>0</v>
      </c>
      <c r="AI20" s="73" t="str">
        <f>IF(AI$17=0,0,IF(AND(AI$17&gt;='Tax Calculations'!$A$23,AI$17&lt;='Tax Calculations'!$B$23),'Tax Calculations'!$D$23-((AI$17-'Tax Calculations'!$B$22)*'Tax Calculations'!$C$23),IF(AND(AI$17&gt;='Tax Calculations'!$A$22,AI$17&lt;='Tax Calculations'!$B$22),'Tax Calculations'!$D$22-((AI$17-'Tax Calculations'!$B$21)*'Tax Calculations'!$C$22),IF(AI$17&lt;'Tax Calculations'!$B$21,'Tax Calculations'!$D$21,0))))</f>
        <v>0</v>
      </c>
      <c r="AJ20" s="73" t="str">
        <f>IF(AJ$17=0,0,IF(AND(AJ$17&gt;='Tax Calculations'!$A$23,AJ$17&lt;='Tax Calculations'!$B$23),'Tax Calculations'!$D$23-((AJ$17-'Tax Calculations'!$B$22)*'Tax Calculations'!$C$23),IF(AND(AJ$17&gt;='Tax Calculations'!$A$22,AJ$17&lt;='Tax Calculations'!$B$22),'Tax Calculations'!$D$22-((AJ$17-'Tax Calculations'!$B$21)*'Tax Calculations'!$C$22),IF(AJ$17&lt;'Tax Calculations'!$B$21,'Tax Calculations'!$D$21,0))))</f>
        <v>0</v>
      </c>
      <c r="AK20" s="73" t="str">
        <f>IF(AK$17=0,0,IF(AND(AK$17&gt;='Tax Calculations'!$A$23,AK$17&lt;='Tax Calculations'!$B$23),'Tax Calculations'!$D$23-((AK$17-'Tax Calculations'!$B$22)*'Tax Calculations'!$C$23),IF(AND(AK$17&gt;='Tax Calculations'!$A$22,AK$17&lt;='Tax Calculations'!$B$22),'Tax Calculations'!$D$22-((AK$17-'Tax Calculations'!$B$21)*'Tax Calculations'!$C$22),IF(AK$17&lt;'Tax Calculations'!$B$21,'Tax Calculations'!$D$21,0))))</f>
        <v>0</v>
      </c>
      <c r="AL20" s="73" t="str">
        <f>IF(AL$17=0,0,IF(AND(AL$17&gt;='Tax Calculations'!$A$23,AL$17&lt;='Tax Calculations'!$B$23),'Tax Calculations'!$D$23-((AL$17-'Tax Calculations'!$B$22)*'Tax Calculations'!$C$23),IF(AND(AL$17&gt;='Tax Calculations'!$A$22,AL$17&lt;='Tax Calculations'!$B$22),'Tax Calculations'!$D$22-((AL$17-'Tax Calculations'!$B$21)*'Tax Calculations'!$C$22),IF(AL$17&lt;'Tax Calculations'!$B$21,'Tax Calculations'!$D$21,0))))</f>
        <v>0</v>
      </c>
      <c r="AM20" s="73" t="str">
        <f>IF(AM$17=0,0,IF(AND(AM$17&gt;='Tax Calculations'!$A$23,AM$17&lt;='Tax Calculations'!$B$23),'Tax Calculations'!$D$23-((AM$17-'Tax Calculations'!$B$22)*'Tax Calculations'!$C$23),IF(AND(AM$17&gt;='Tax Calculations'!$A$22,AM$17&lt;='Tax Calculations'!$B$22),'Tax Calculations'!$D$22-((AM$17-'Tax Calculations'!$B$21)*'Tax Calculations'!$C$22),IF(AM$17&lt;'Tax Calculations'!$B$21,'Tax Calculations'!$D$21,0))))</f>
        <v>0</v>
      </c>
      <c r="AN20" s="73" t="str">
        <f>IF(AN$17=0,0,IF(AND(AN$17&gt;='Tax Calculations'!$A$23,AN$17&lt;='Tax Calculations'!$B$23),'Tax Calculations'!$D$23-((AN$17-'Tax Calculations'!$B$22)*'Tax Calculations'!$C$23),IF(AND(AN$17&gt;='Tax Calculations'!$A$22,AN$17&lt;='Tax Calculations'!$B$22),'Tax Calculations'!$D$22-((AN$17-'Tax Calculations'!$B$21)*'Tax Calculations'!$C$22),IF(AN$17&lt;'Tax Calculations'!$B$21,'Tax Calculations'!$D$21,0))))</f>
        <v>0</v>
      </c>
      <c r="AO20" s="73" t="str">
        <f>IF(AO$17=0,0,IF(AND(AO$17&gt;='Tax Calculations'!$A$23,AO$17&lt;='Tax Calculations'!$B$23),'Tax Calculations'!$D$23-((AO$17-'Tax Calculations'!$B$22)*'Tax Calculations'!$C$23),IF(AND(AO$17&gt;='Tax Calculations'!$A$22,AO$17&lt;='Tax Calculations'!$B$22),'Tax Calculations'!$D$22-((AO$17-'Tax Calculations'!$B$21)*'Tax Calculations'!$C$22),IF(AO$17&lt;'Tax Calculations'!$B$21,'Tax Calculations'!$D$21,0))))</f>
        <v>0</v>
      </c>
      <c r="AQ20" s="73" t="str">
        <f>IF(AQ$17=0,0,IF(AND(AQ$17&gt;='Tax Calculations'!$A$23,AQ$17&lt;='Tax Calculations'!$B$23),'Tax Calculations'!$D$23-((AQ$17-'Tax Calculations'!$B$22)*'Tax Calculations'!$C$23),IF(AND(AQ$17&gt;='Tax Calculations'!$A$22,AQ$17&lt;='Tax Calculations'!$B$22),'Tax Calculations'!$D$22-((AQ$17-'Tax Calculations'!$B$21)*'Tax Calculations'!$C$22),IF(AQ$17&lt;'Tax Calculations'!$B$21,'Tax Calculations'!$D$21,0))))</f>
        <v>0</v>
      </c>
      <c r="AR20" s="73" t="str">
        <f>IF(AR$17=0,0,IF(AND(AR$17&gt;='Tax Calculations'!$A$23,AR$17&lt;='Tax Calculations'!$B$23),'Tax Calculations'!$D$23-((AR$17-'Tax Calculations'!$B$22)*'Tax Calculations'!$C$23),IF(AND(AR$17&gt;='Tax Calculations'!$A$22,AR$17&lt;='Tax Calculations'!$B$22),'Tax Calculations'!$D$22-((AR$17-'Tax Calculations'!$B$21)*'Tax Calculations'!$C$22),IF(AR$17&lt;'Tax Calculations'!$B$21,'Tax Calculations'!$D$21,0))))</f>
        <v>0</v>
      </c>
      <c r="AS20" s="73" t="str">
        <f>IF(AS$17=0,0,IF(AND(AS$17&gt;='Tax Calculations'!$A$23,AS$17&lt;='Tax Calculations'!$B$23),'Tax Calculations'!$D$23-((AS$17-'Tax Calculations'!$B$22)*'Tax Calculations'!$C$23),IF(AND(AS$17&gt;='Tax Calculations'!$A$22,AS$17&lt;='Tax Calculations'!$B$22),'Tax Calculations'!$D$22-((AS$17-'Tax Calculations'!$B$21)*'Tax Calculations'!$C$22),IF(AS$17&lt;'Tax Calculations'!$B$21,'Tax Calculations'!$D$21,0))))</f>
        <v>0</v>
      </c>
      <c r="AT20" s="73" t="str">
        <f>IF(AT$17=0,0,IF(AND(AT$17&gt;='Tax Calculations'!$A$23,AT$17&lt;='Tax Calculations'!$B$23),'Tax Calculations'!$D$23-((AT$17-'Tax Calculations'!$B$22)*'Tax Calculations'!$C$23),IF(AND(AT$17&gt;='Tax Calculations'!$A$22,AT$17&lt;='Tax Calculations'!$B$22),'Tax Calculations'!$D$22-((AT$17-'Tax Calculations'!$B$21)*'Tax Calculations'!$C$22),IF(AT$17&lt;'Tax Calculations'!$B$21,'Tax Calculations'!$D$21,0))))</f>
        <v>0</v>
      </c>
      <c r="AU20" s="60" t="str">
        <f>IF($AE$3=1,AQ20,0)</f>
        <v>0</v>
      </c>
      <c r="AV20" s="60" t="str">
        <f>IF($AF$3=1,AR20,0)</f>
        <v>0</v>
      </c>
      <c r="AW20" s="60" t="str">
        <f>IF($AG$3=1,AS20,0)</f>
        <v>0</v>
      </c>
      <c r="AX20" s="60" t="str">
        <f>IF($AH$3=1,AT20,0)</f>
        <v>0</v>
      </c>
      <c r="AY20" s="60" t="str">
        <f>IF($AI$3=0,0,SUM(AQ20:AR20))</f>
        <v>0</v>
      </c>
      <c r="AZ20" s="60" t="str">
        <f>IF($AJ$3=0,0,SUM(AQ20,AS20))</f>
        <v>0</v>
      </c>
      <c r="BA20" s="60" t="str">
        <f>IF($AK$3=0,0,SUM(AQ20,AT20))</f>
        <v>0</v>
      </c>
      <c r="BB20" s="60" t="str">
        <f>IF($AL$3=0,0,SUM(AR20:AS20))</f>
        <v>0</v>
      </c>
      <c r="BC20" s="60" t="str">
        <f>IF($AM$3=0,0,SUM(AR20,AT20))</f>
        <v>0</v>
      </c>
      <c r="BD20" s="60" t="str">
        <f>IF($AN$3=0,0,SUM(AS20,AT20))</f>
        <v>0</v>
      </c>
      <c r="BE20" s="73" t="str">
        <f>IF(BE$17=0,0,IF(AND(BE$17&gt;='Tax Calculations'!$A$23,BE$17&lt;='Tax Calculations'!$B$23),'Tax Calculations'!$D$23-((BE$17-'Tax Calculations'!$B$22)*'Tax Calculations'!$C$23),IF(AND(BE$17&gt;='Tax Calculations'!$A$22,BE$17&lt;='Tax Calculations'!$B$22),'Tax Calculations'!$D$22-((BE$17-'Tax Calculations'!$B$21)*'Tax Calculations'!$C$22),IF(BE$17&lt;'Tax Calculations'!$B$21,'Tax Calculations'!$D$21,0))))</f>
        <v>0</v>
      </c>
      <c r="BG20" s="73" t="str">
        <f>IF(BG$17=0,0,IF(AND(BG$17&gt;='Tax Calculations'!$A$23,BG$17&lt;='Tax Calculations'!$B$23),'Tax Calculations'!$D$23-((BG$17-'Tax Calculations'!$B$22)*'Tax Calculations'!$C$23),IF(AND(BG$17&gt;='Tax Calculations'!$A$22,BG$17&lt;='Tax Calculations'!$B$22),'Tax Calculations'!$D$22-((BG$17-'Tax Calculations'!$B$21)*'Tax Calculations'!$C$22),IF(BG$17&lt;'Tax Calculations'!$B$21,'Tax Calculations'!$D$21,0))))</f>
        <v>0</v>
      </c>
      <c r="BH20" s="73" t="str">
        <f>IF(BH$17=0,0,IF(AND(BH$17&gt;='Tax Calculations'!$A$23,BH$17&lt;='Tax Calculations'!$B$23),'Tax Calculations'!$D$23-((BH$17-'Tax Calculations'!$B$22)*'Tax Calculations'!$C$23),IF(AND(BH$17&gt;='Tax Calculations'!$A$22,BH$17&lt;='Tax Calculations'!$B$22),'Tax Calculations'!$D$22-((BH$17-'Tax Calculations'!$B$21)*'Tax Calculations'!$C$22),IF(BH$17&lt;'Tax Calculations'!$B$21,'Tax Calculations'!$D$21,0))))</f>
        <v>0</v>
      </c>
      <c r="BI20" s="73" t="str">
        <f>IF(BI$17=0,0,IF(AND(BI$17&gt;='Tax Calculations'!$A$23,BI$17&lt;='Tax Calculations'!$B$23),'Tax Calculations'!$D$23-((BI$17-'Tax Calculations'!$B$22)*'Tax Calculations'!$C$23),IF(AND(BI$17&gt;='Tax Calculations'!$A$22,BI$17&lt;='Tax Calculations'!$B$22),'Tax Calculations'!$D$22-((BI$17-'Tax Calculations'!$B$21)*'Tax Calculations'!$C$22),IF(BI$17&lt;'Tax Calculations'!$B$21,'Tax Calculations'!$D$21,0))))</f>
        <v>0</v>
      </c>
      <c r="BJ20" s="73" t="str">
        <f>IF(BJ$17=0,0,IF(AND(BJ$17&gt;='Tax Calculations'!$A$23,BJ$17&lt;='Tax Calculations'!$B$23),'Tax Calculations'!$D$23-((BJ$17-'Tax Calculations'!$B$22)*'Tax Calculations'!$C$23),IF(AND(BJ$17&gt;='Tax Calculations'!$A$22,BJ$17&lt;='Tax Calculations'!$B$22),'Tax Calculations'!$D$22-((BJ$17-'Tax Calculations'!$B$21)*'Tax Calculations'!$C$22),IF(BJ$17&lt;'Tax Calculations'!$B$21,'Tax Calculations'!$D$21,0))))</f>
        <v>0</v>
      </c>
      <c r="BK20" s="73" t="str">
        <f>IF(BK$17=0,0,IF(AND(BK$17&gt;='Tax Calculations'!$A$23,BK$17&lt;='Tax Calculations'!$B$23),'Tax Calculations'!$D$23-((BK$17-'Tax Calculations'!$B$22)*'Tax Calculations'!$C$23),IF(AND(BK$17&gt;='Tax Calculations'!$A$22,BK$17&lt;='Tax Calculations'!$B$22),'Tax Calculations'!$D$22-((BK$17-'Tax Calculations'!$B$21)*'Tax Calculations'!$C$22),IF(BK$17&lt;'Tax Calculations'!$B$21,'Tax Calculations'!$D$21,0))))</f>
        <v>0</v>
      </c>
      <c r="BL20" s="73" t="str">
        <f>IF(BL$17=0,0,IF(AND(BL$17&gt;='Tax Calculations'!$A$23,BL$17&lt;='Tax Calculations'!$B$23),'Tax Calculations'!$D$23-((BL$17-'Tax Calculations'!$B$22)*'Tax Calculations'!$C$23),IF(AND(BL$17&gt;='Tax Calculations'!$A$22,BL$17&lt;='Tax Calculations'!$B$22),'Tax Calculations'!$D$22-((BL$17-'Tax Calculations'!$B$21)*'Tax Calculations'!$C$22),IF(BL$17&lt;'Tax Calculations'!$B$21,'Tax Calculations'!$D$21,0))))</f>
        <v>0</v>
      </c>
      <c r="BM20" s="73" t="str">
        <f>IF(BM$17=0,0,IF(AND(BM$17&gt;='Tax Calculations'!$A$23,BM$17&lt;='Tax Calculations'!$B$23),'Tax Calculations'!$D$23-((BM$17-'Tax Calculations'!$B$22)*'Tax Calculations'!$C$23),IF(AND(BM$17&gt;='Tax Calculations'!$A$22,BM$17&lt;='Tax Calculations'!$B$22),'Tax Calculations'!$D$22-((BM$17-'Tax Calculations'!$B$21)*'Tax Calculations'!$C$22),IF(BM$17&lt;'Tax Calculations'!$B$21,'Tax Calculations'!$D$21,0))))</f>
        <v>0</v>
      </c>
      <c r="BN20" s="73" t="str">
        <f>IF(BN$17=0,0,IF(AND(BN$17&gt;='Tax Calculations'!$A$23,BN$17&lt;='Tax Calculations'!$B$23),'Tax Calculations'!$D$23-((BN$17-'Tax Calculations'!$B$22)*'Tax Calculations'!$C$23),IF(AND(BN$17&gt;='Tax Calculations'!$A$22,BN$17&lt;='Tax Calculations'!$B$22),'Tax Calculations'!$D$22-((BN$17-'Tax Calculations'!$B$21)*'Tax Calculations'!$C$22),IF(BN$17&lt;'Tax Calculations'!$B$21,'Tax Calculations'!$D$21,0))))</f>
        <v>0</v>
      </c>
      <c r="BO20" s="73" t="str">
        <f>IF(BO$17=0,0,IF(AND(BO$17&gt;='Tax Calculations'!$A$23,BO$17&lt;='Tax Calculations'!$B$23),'Tax Calculations'!$D$23-((BO$17-'Tax Calculations'!$B$22)*'Tax Calculations'!$C$23),IF(AND(BO$17&gt;='Tax Calculations'!$A$22,BO$17&lt;='Tax Calculations'!$B$22),'Tax Calculations'!$D$22-((BO$17-'Tax Calculations'!$B$21)*'Tax Calculations'!$C$22),IF(BO$17&lt;'Tax Calculations'!$B$21,'Tax Calculations'!$D$21,0))))</f>
        <v>0</v>
      </c>
      <c r="BP20" s="73" t="str">
        <f>IF(BP$17=0,0,IF(AND(BP$17&gt;='Tax Calculations'!$A$23,BP$17&lt;='Tax Calculations'!$B$23),'Tax Calculations'!$D$23-((BP$17-'Tax Calculations'!$B$22)*'Tax Calculations'!$C$23),IF(AND(BP$17&gt;='Tax Calculations'!$A$22,BP$17&lt;='Tax Calculations'!$B$22),'Tax Calculations'!$D$22-((BP$17-'Tax Calculations'!$B$21)*'Tax Calculations'!$C$22),IF(BP$17&lt;'Tax Calculations'!$B$21,'Tax Calculations'!$D$21,0))))</f>
        <v>0</v>
      </c>
      <c r="BQ20" s="73" t="str">
        <f>IF(BQ$17=0,0,IF(AND(BQ$17&gt;='Tax Calculations'!$A$23,BQ$17&lt;='Tax Calculations'!$B$23),'Tax Calculations'!$D$23-((BQ$17-'Tax Calculations'!$B$22)*'Tax Calculations'!$C$23),IF(AND(BQ$17&gt;='Tax Calculations'!$A$22,BQ$17&lt;='Tax Calculations'!$B$22),'Tax Calculations'!$D$22-((BQ$17-'Tax Calculations'!$B$21)*'Tax Calculations'!$C$22),IF(BQ$17&lt;'Tax Calculations'!$B$21,'Tax Calculations'!$D$21,0))))</f>
        <v>0</v>
      </c>
      <c r="BR20" s="73" t="str">
        <f>IF(BR$17=0,0,IF(AND(BR$17&gt;='Tax Calculations'!$A$23,BR$17&lt;='Tax Calculations'!$B$23),'Tax Calculations'!$D$23-((BR$17-'Tax Calculations'!$B$22)*'Tax Calculations'!$C$23),IF(AND(BR$17&gt;='Tax Calculations'!$A$22,BR$17&lt;='Tax Calculations'!$B$22),'Tax Calculations'!$D$22-((BR$17-'Tax Calculations'!$B$21)*'Tax Calculations'!$C$22),IF(BR$17&lt;'Tax Calculations'!$B$21,'Tax Calculations'!$D$21,0))))</f>
        <v>0</v>
      </c>
      <c r="BS20" s="73" t="str">
        <f>IF(BS$17=0,0,IF(AND(BS$17&gt;='Tax Calculations'!$A$23,BS$17&lt;='Tax Calculations'!$B$23),'Tax Calculations'!$D$23-((BS$17-'Tax Calculations'!$B$22)*'Tax Calculations'!$C$23),IF(AND(BS$17&gt;='Tax Calculations'!$A$22,BS$17&lt;='Tax Calculations'!$B$22),'Tax Calculations'!$D$22-((BS$17-'Tax Calculations'!$B$21)*'Tax Calculations'!$C$22),IF(BS$17&lt;'Tax Calculations'!$B$21,'Tax Calculations'!$D$21,0))))</f>
        <v>0</v>
      </c>
      <c r="BT20" s="73" t="str">
        <f>IF(BT$17=0,0,IF(AND(BT$17&gt;='Tax Calculations'!$A$23,BT$17&lt;='Tax Calculations'!$B$23),'Tax Calculations'!$D$23-((BT$17-'Tax Calculations'!$B$22)*'Tax Calculations'!$C$23),IF(AND(BT$17&gt;='Tax Calculations'!$A$22,BT$17&lt;='Tax Calculations'!$B$22),'Tax Calculations'!$D$22-((BT$17-'Tax Calculations'!$B$21)*'Tax Calculations'!$C$22),IF(BT$17&lt;'Tax Calculations'!$B$21,'Tax Calculations'!$D$21,0))))</f>
        <v>0</v>
      </c>
      <c r="BU20" s="73" t="str">
        <f>IF(BU$17=0,0,IF(AND(BU$17&gt;='Tax Calculations'!$A$23,BU$17&lt;='Tax Calculations'!$B$23),'Tax Calculations'!$D$23-((BU$17-'Tax Calculations'!$B$22)*'Tax Calculations'!$C$23),IF(AND(BU$17&gt;='Tax Calculations'!$A$22,BU$17&lt;='Tax Calculations'!$B$22),'Tax Calculations'!$D$22-((BU$17-'Tax Calculations'!$B$21)*'Tax Calculations'!$C$22),IF(BU$17&lt;'Tax Calculations'!$B$21,'Tax Calculations'!$D$21,0))))</f>
        <v>0</v>
      </c>
      <c r="BW20" s="73" t="str">
        <f>IF(BW$17=0,0,IF(AND(BW$17&gt;='Tax Calculations'!$A$23,BW$17&lt;='Tax Calculations'!$B$23),'Tax Calculations'!$D$23-((BW$17-'Tax Calculations'!$B$22)*'Tax Calculations'!$C$23),IF(AND(BW$17&gt;='Tax Calculations'!$A$22,BW$17&lt;='Tax Calculations'!$B$22),'Tax Calculations'!$D$22-((BW$17-'Tax Calculations'!$B$21)*'Tax Calculations'!$C$22),IF(BW$17&lt;'Tax Calculations'!$B$21,'Tax Calculations'!$D$21,0))))</f>
        <v>0</v>
      </c>
      <c r="BX20" s="73" t="str">
        <f>IF(BX$17=0,0,IF(AND(BX$17&gt;='Tax Calculations'!$A$23,BX$17&lt;='Tax Calculations'!$B$23),'Tax Calculations'!$D$23-((BX$17-'Tax Calculations'!$B$22)*'Tax Calculations'!$C$23),IF(AND(BX$17&gt;='Tax Calculations'!$A$22,BX$17&lt;='Tax Calculations'!$B$22),'Tax Calculations'!$D$22-((BX$17-'Tax Calculations'!$B$21)*'Tax Calculations'!$C$22),IF(BX$17&lt;'Tax Calculations'!$B$21,'Tax Calculations'!$D$21,0))))</f>
        <v>0</v>
      </c>
      <c r="BY20" s="73" t="str">
        <f>IF(BY$17=0,0,IF(AND(BY$17&gt;='Tax Calculations'!$A$23,BY$17&lt;='Tax Calculations'!$B$23),'Tax Calculations'!$D$23-((BY$17-'Tax Calculations'!$B$22)*'Tax Calculations'!$C$23),IF(AND(BY$17&gt;='Tax Calculations'!$A$22,BY$17&lt;='Tax Calculations'!$B$22),'Tax Calculations'!$D$22-((BY$17-'Tax Calculations'!$B$21)*'Tax Calculations'!$C$22),IF(BY$17&lt;'Tax Calculations'!$B$21,'Tax Calculations'!$D$21,0))))</f>
        <v>0</v>
      </c>
      <c r="BZ20" s="73" t="str">
        <f>IF(BZ$17=0,0,IF(AND(BZ$17&gt;='Tax Calculations'!$A$23,BZ$17&lt;='Tax Calculations'!$B$23),'Tax Calculations'!$D$23-((BZ$17-'Tax Calculations'!$B$22)*'Tax Calculations'!$C$23),IF(AND(BZ$17&gt;='Tax Calculations'!$A$22,BZ$17&lt;='Tax Calculations'!$B$22),'Tax Calculations'!$D$22-((BZ$17-'Tax Calculations'!$B$21)*'Tax Calculations'!$C$22),IF(BZ$17&lt;'Tax Calculations'!$B$21,'Tax Calculations'!$D$21,0))))</f>
        <v>0</v>
      </c>
      <c r="CA20" s="73" t="str">
        <f>IF(CA$17=0,0,IF(AND(CA$17&gt;='Tax Calculations'!$A$23,CA$17&lt;='Tax Calculations'!$B$23),'Tax Calculations'!$D$23-((CA$17-'Tax Calculations'!$B$22)*'Tax Calculations'!$C$23),IF(AND(CA$17&gt;='Tax Calculations'!$A$22,CA$17&lt;='Tax Calculations'!$B$22),'Tax Calculations'!$D$22-((CA$17-'Tax Calculations'!$B$21)*'Tax Calculations'!$C$22),IF(CA$17&lt;'Tax Calculations'!$B$21,'Tax Calculations'!$D$21,0))))</f>
        <v>0</v>
      </c>
      <c r="CB20" s="73" t="str">
        <f>IF(CB$17=0,0,IF(AND(CB$17&gt;='Tax Calculations'!$A$23,CB$17&lt;='Tax Calculations'!$B$23),'Tax Calculations'!$D$23-((CB$17-'Tax Calculations'!$B$22)*'Tax Calculations'!$C$23),IF(AND(CB$17&gt;='Tax Calculations'!$A$22,CB$17&lt;='Tax Calculations'!$B$22),'Tax Calculations'!$D$22-((CB$17-'Tax Calculations'!$B$21)*'Tax Calculations'!$C$22),IF(CB$17&lt;'Tax Calculations'!$B$21,'Tax Calculations'!$D$21,0))))</f>
        <v>0</v>
      </c>
      <c r="CC20" s="73" t="str">
        <f>IF(CC$17=0,0,IF(AND(CC$17&gt;='Tax Calculations'!$A$23,CC$17&lt;='Tax Calculations'!$B$23),'Tax Calculations'!$D$23-((CC$17-'Tax Calculations'!$B$22)*'Tax Calculations'!$C$23),IF(AND(CC$17&gt;='Tax Calculations'!$A$22,CC$17&lt;='Tax Calculations'!$B$22),'Tax Calculations'!$D$22-((CC$17-'Tax Calculations'!$B$21)*'Tax Calculations'!$C$22),IF(CC$17&lt;'Tax Calculations'!$B$21,'Tax Calculations'!$D$21,0))))</f>
        <v>0</v>
      </c>
      <c r="CD20" s="73" t="str">
        <f>IF(CD$17=0,0,IF(AND(CD$17&gt;='Tax Calculations'!$A$23,CD$17&lt;='Tax Calculations'!$B$23),'Tax Calculations'!$D$23-((CD$17-'Tax Calculations'!$B$22)*'Tax Calculations'!$C$23),IF(AND(CD$17&gt;='Tax Calculations'!$A$22,CD$17&lt;='Tax Calculations'!$B$22),'Tax Calculations'!$D$22-((CD$17-'Tax Calculations'!$B$21)*'Tax Calculations'!$C$22),IF(CD$17&lt;'Tax Calculations'!$B$21,'Tax Calculations'!$D$21,0))))</f>
        <v>0</v>
      </c>
      <c r="CE20" s="73" t="str">
        <f>IF(CE$17=0,0,IF(AND(CE$17&gt;='Tax Calculations'!$A$23,CE$17&lt;='Tax Calculations'!$B$23),'Tax Calculations'!$D$23-((CE$17-'Tax Calculations'!$B$22)*'Tax Calculations'!$C$23),IF(AND(CE$17&gt;='Tax Calculations'!$A$22,CE$17&lt;='Tax Calculations'!$B$22),'Tax Calculations'!$D$22-((CE$17-'Tax Calculations'!$B$21)*'Tax Calculations'!$C$22),IF(CE$17&lt;'Tax Calculations'!$B$21,'Tax Calculations'!$D$21,0))))</f>
        <v>0</v>
      </c>
      <c r="CF20" s="73" t="str">
        <f>IF(CF$17=0,0,IF(AND(CF$17&gt;='Tax Calculations'!$A$23,CF$17&lt;='Tax Calculations'!$B$23),'Tax Calculations'!$D$23-((CF$17-'Tax Calculations'!$B$22)*'Tax Calculations'!$C$23),IF(AND(CF$17&gt;='Tax Calculations'!$A$22,CF$17&lt;='Tax Calculations'!$B$22),'Tax Calculations'!$D$22-((CF$17-'Tax Calculations'!$B$21)*'Tax Calculations'!$C$22),IF(CF$17&lt;'Tax Calculations'!$B$21,'Tax Calculations'!$D$21,0))))</f>
        <v>0</v>
      </c>
      <c r="CG20" s="73" t="str">
        <f>IF(CG$17=0,0,IF(AND(CG$17&gt;='Tax Calculations'!$A$23,CG$17&lt;='Tax Calculations'!$B$23),'Tax Calculations'!$D$23-((CG$17-'Tax Calculations'!$B$22)*'Tax Calculations'!$C$23),IF(AND(CG$17&gt;='Tax Calculations'!$A$22,CG$17&lt;='Tax Calculations'!$B$22),'Tax Calculations'!$D$22-((CG$17-'Tax Calculations'!$B$21)*'Tax Calculations'!$C$22),IF(CG$17&lt;'Tax Calculations'!$B$21,'Tax Calculations'!$D$21,0))))</f>
        <v>0</v>
      </c>
      <c r="CH20" s="73" t="str">
        <f>IF(CH$17=0,0,IF(AND(CH$17&gt;='Tax Calculations'!$A$23,CH$17&lt;='Tax Calculations'!$B$23),'Tax Calculations'!$D$23-((CH$17-'Tax Calculations'!$B$22)*'Tax Calculations'!$C$23),IF(AND(CH$17&gt;='Tax Calculations'!$A$22,CH$17&lt;='Tax Calculations'!$B$22),'Tax Calculations'!$D$22-((CH$17-'Tax Calculations'!$B$21)*'Tax Calculations'!$C$22),IF(CH$17&lt;'Tax Calculations'!$B$21,'Tax Calculations'!$D$21,0))))</f>
        <v>0</v>
      </c>
      <c r="CI20" s="73" t="str">
        <f>IF(CI$17=0,0,IF(AND(CI$17&gt;='Tax Calculations'!$A$23,CI$17&lt;='Tax Calculations'!$B$23),'Tax Calculations'!$D$23-((CI$17-'Tax Calculations'!$B$22)*'Tax Calculations'!$C$23),IF(AND(CI$17&gt;='Tax Calculations'!$A$22,CI$17&lt;='Tax Calculations'!$B$22),'Tax Calculations'!$D$22-((CI$17-'Tax Calculations'!$B$21)*'Tax Calculations'!$C$22),IF(CI$17&lt;'Tax Calculations'!$B$21,'Tax Calculations'!$D$21,0))))</f>
        <v>0</v>
      </c>
      <c r="CJ20" s="73" t="str">
        <f>IF(CJ$17=0,0,IF(AND(CJ$17&gt;='Tax Calculations'!$A$23,CJ$17&lt;='Tax Calculations'!$B$23),'Tax Calculations'!$D$23-((CJ$17-'Tax Calculations'!$B$22)*'Tax Calculations'!$C$23),IF(AND(CJ$17&gt;='Tax Calculations'!$A$22,CJ$17&lt;='Tax Calculations'!$B$22),'Tax Calculations'!$D$22-((CJ$17-'Tax Calculations'!$B$21)*'Tax Calculations'!$C$22),IF(CJ$17&lt;'Tax Calculations'!$B$21,'Tax Calculations'!$D$21,0))))</f>
        <v>0</v>
      </c>
      <c r="CK20" s="73" t="str">
        <f>IF(CK$17=0,0,IF(AND(CK$17&gt;='Tax Calculations'!$A$23,CK$17&lt;='Tax Calculations'!$B$23),'Tax Calculations'!$D$23-((CK$17-'Tax Calculations'!$B$22)*'Tax Calculations'!$C$23),IF(AND(CK$17&gt;='Tax Calculations'!$A$22,CK$17&lt;='Tax Calculations'!$B$22),'Tax Calculations'!$D$22-((CK$17-'Tax Calculations'!$B$21)*'Tax Calculations'!$C$22),IF(CK$17&lt;'Tax Calculations'!$B$21,'Tax Calculations'!$D$21,0))))</f>
        <v>0</v>
      </c>
      <c r="CM20" s="73" t="str">
        <f>IF(CM$17=0,0,IF(AND(CM$17&gt;='Tax Calculations'!$A$23,CM$17&lt;='Tax Calculations'!$B$23),'Tax Calculations'!$D$23-((CM$17-'Tax Calculations'!$B$22)*'Tax Calculations'!$C$23),IF(AND(CM$17&gt;='Tax Calculations'!$A$22,CM$17&lt;='Tax Calculations'!$B$22),'Tax Calculations'!$D$22-((CM$17-'Tax Calculations'!$B$21)*'Tax Calculations'!$C$22),IF(CM$17&lt;'Tax Calculations'!$B$21,'Tax Calculations'!$D$21,0))))</f>
        <v>0</v>
      </c>
      <c r="CN20" s="73" t="str">
        <f>IF(CN$17=0,0,IF(AND(CN$17&gt;='Tax Calculations'!$A$23,CN$17&lt;='Tax Calculations'!$B$23),'Tax Calculations'!$D$23-((CN$17-'Tax Calculations'!$B$22)*'Tax Calculations'!$C$23),IF(AND(CN$17&gt;='Tax Calculations'!$A$22,CN$17&lt;='Tax Calculations'!$B$22),'Tax Calculations'!$D$22-((CN$17-'Tax Calculations'!$B$21)*'Tax Calculations'!$C$22),IF(CN$17&lt;'Tax Calculations'!$B$21,'Tax Calculations'!$D$21,0))))</f>
        <v>0</v>
      </c>
      <c r="CO20" s="73" t="str">
        <f>IF(CO$17=0,0,IF(AND(CO$17&gt;='Tax Calculations'!$A$23,CO$17&lt;='Tax Calculations'!$B$23),'Tax Calculations'!$D$23-((CO$17-'Tax Calculations'!$B$22)*'Tax Calculations'!$C$23),IF(AND(CO$17&gt;='Tax Calculations'!$A$22,CO$17&lt;='Tax Calculations'!$B$22),'Tax Calculations'!$D$22-((CO$17-'Tax Calculations'!$B$21)*'Tax Calculations'!$C$22),IF(CO$17&lt;'Tax Calculations'!$B$21,'Tax Calculations'!$D$21,0))))</f>
        <v>0</v>
      </c>
      <c r="CP20" s="73" t="str">
        <f>IF(CP$17=0,0,IF(AND(CP$17&gt;='Tax Calculations'!$A$23,CP$17&lt;='Tax Calculations'!$B$23),'Tax Calculations'!$D$23-((CP$17-'Tax Calculations'!$B$22)*'Tax Calculations'!$C$23),IF(AND(CP$17&gt;='Tax Calculations'!$A$22,CP$17&lt;='Tax Calculations'!$B$22),'Tax Calculations'!$D$22-((CP$17-'Tax Calculations'!$B$21)*'Tax Calculations'!$C$22),IF(CP$17&lt;'Tax Calculations'!$B$21,'Tax Calculations'!$D$21,0))))</f>
        <v>0</v>
      </c>
      <c r="CQ20" s="73" t="str">
        <f>IF(CQ$17=0,0,IF(AND(CQ$17&gt;='Tax Calculations'!$A$23,CQ$17&lt;='Tax Calculations'!$B$23),'Tax Calculations'!$D$23-((CQ$17-'Tax Calculations'!$B$22)*'Tax Calculations'!$C$23),IF(AND(CQ$17&gt;='Tax Calculations'!$A$22,CQ$17&lt;='Tax Calculations'!$B$22),'Tax Calculations'!$D$22-((CQ$17-'Tax Calculations'!$B$21)*'Tax Calculations'!$C$22),IF(CQ$17&lt;'Tax Calculations'!$B$21,'Tax Calculations'!$D$21,0))))</f>
        <v>0</v>
      </c>
      <c r="CR20" s="73" t="str">
        <f>IF(CR$17=0,0,IF(AND(CR$17&gt;='Tax Calculations'!$A$23,CR$17&lt;='Tax Calculations'!$B$23),'Tax Calculations'!$D$23-((CR$17-'Tax Calculations'!$B$22)*'Tax Calculations'!$C$23),IF(AND(CR$17&gt;='Tax Calculations'!$A$22,CR$17&lt;='Tax Calculations'!$B$22),'Tax Calculations'!$D$22-((CR$17-'Tax Calculations'!$B$21)*'Tax Calculations'!$C$22),IF(CR$17&lt;'Tax Calculations'!$B$21,'Tax Calculations'!$D$21,0))))</f>
        <v>0</v>
      </c>
      <c r="CS20" s="73" t="str">
        <f>IF(CS$17=0,0,IF(AND(CS$17&gt;='Tax Calculations'!$A$23,CS$17&lt;='Tax Calculations'!$B$23),'Tax Calculations'!$D$23-((CS$17-'Tax Calculations'!$B$22)*'Tax Calculations'!$C$23),IF(AND(CS$17&gt;='Tax Calculations'!$A$22,CS$17&lt;='Tax Calculations'!$B$22),'Tax Calculations'!$D$22-((CS$17-'Tax Calculations'!$B$21)*'Tax Calculations'!$C$22),IF(CS$17&lt;'Tax Calculations'!$B$21,'Tax Calculations'!$D$21,0))))</f>
        <v>0</v>
      </c>
      <c r="CT20" s="73" t="str">
        <f>IF(CT$17=0,0,IF(AND(CT$17&gt;='Tax Calculations'!$A$23,CT$17&lt;='Tax Calculations'!$B$23),'Tax Calculations'!$D$23-((CT$17-'Tax Calculations'!$B$22)*'Tax Calculations'!$C$23),IF(AND(CT$17&gt;='Tax Calculations'!$A$22,CT$17&lt;='Tax Calculations'!$B$22),'Tax Calculations'!$D$22-((CT$17-'Tax Calculations'!$B$21)*'Tax Calculations'!$C$22),IF(CT$17&lt;'Tax Calculations'!$B$21,'Tax Calculations'!$D$21,0))))</f>
        <v>0</v>
      </c>
      <c r="CU20" s="60" t="str">
        <f>IF(CU$17=0,0,IF(AND(CU$17&gt;='Tax Calculations'!$A$23,CU$17&lt;='Tax Calculations'!$B$23),'Tax Calculations'!$D$23-((CU$17-'Tax Calculations'!$B$22)*'Tax Calculations'!$C$23),IF(AND(CU$17&gt;='Tax Calculations'!$A$22,CU$17&lt;='Tax Calculations'!$B$22),'Tax Calculations'!$D$22-((CU$17-'Tax Calculations'!$B$21)*'Tax Calculations'!$C$22),IF(CU$17&lt;'Tax Calculations'!$B$21,'Tax Calculations'!$D$21,0))))</f>
        <v>0</v>
      </c>
      <c r="CV20" s="73" t="str">
        <f>IF(CV$17=0,0,IF(AND(CV$17&gt;='Tax Calculations'!$A$23,CV$17&lt;='Tax Calculations'!$B$23),'Tax Calculations'!$D$23-((CV$17-'Tax Calculations'!$B$22)*'Tax Calculations'!$C$23),IF(AND(CV$17&gt;='Tax Calculations'!$A$22,CV$17&lt;='Tax Calculations'!$B$22),'Tax Calculations'!$D$22-((CV$17-'Tax Calculations'!$B$21)*'Tax Calculations'!$C$22),IF(CV$17&lt;'Tax Calculations'!$B$21,'Tax Calculations'!$D$21,0))))</f>
        <v>0</v>
      </c>
      <c r="CW20" s="73" t="str">
        <f>IF(CW$17=0,0,IF(AND(CW$17&gt;='Tax Calculations'!$A$23,CW$17&lt;='Tax Calculations'!$B$23),'Tax Calculations'!$D$23-((CW$17-'Tax Calculations'!$B$22)*'Tax Calculations'!$C$23),IF(AND(CW$17&gt;='Tax Calculations'!$A$22,CW$17&lt;='Tax Calculations'!$B$22),'Tax Calculations'!$D$22-((CW$17-'Tax Calculations'!$B$21)*'Tax Calculations'!$C$22),IF(CW$17&lt;'Tax Calculations'!$B$21,'Tax Calculations'!$D$21,0))))</f>
        <v>0</v>
      </c>
      <c r="CX20" s="73" t="str">
        <f>IF(CX$17=0,0,IF(AND(CX$17&gt;='Tax Calculations'!$A$23,CX$17&lt;='Tax Calculations'!$B$23),'Tax Calculations'!$D$23-((CX$17-'Tax Calculations'!$B$22)*'Tax Calculations'!$C$23),IF(AND(CX$17&gt;='Tax Calculations'!$A$22,CX$17&lt;='Tax Calculations'!$B$22),'Tax Calculations'!$D$22-((CX$17-'Tax Calculations'!$B$21)*'Tax Calculations'!$C$22),IF(CX$17&lt;'Tax Calculations'!$B$21,'Tax Calculations'!$D$21,0))))</f>
        <v>0</v>
      </c>
      <c r="CY20" s="73" t="str">
        <f>IF(CY$17=0,0,IF(AND(CY$17&gt;='Tax Calculations'!$A$23,CY$17&lt;='Tax Calculations'!$B$23),'Tax Calculations'!$D$23-((CY$17-'Tax Calculations'!$B$22)*'Tax Calculations'!$C$23),IF(AND(CY$17&gt;='Tax Calculations'!$A$22,CY$17&lt;='Tax Calculations'!$B$22),'Tax Calculations'!$D$22-((CY$17-'Tax Calculations'!$B$21)*'Tax Calculations'!$C$22),IF(CY$17&lt;'Tax Calculations'!$B$21,'Tax Calculations'!$D$21,0))))</f>
        <v>0</v>
      </c>
      <c r="CZ20" s="73" t="str">
        <f>IF(CZ$17=0,0,IF(AND(CZ$17&gt;='Tax Calculations'!$A$23,CZ$17&lt;='Tax Calculations'!$B$23),'Tax Calculations'!$D$23-((CZ$17-'Tax Calculations'!$B$22)*'Tax Calculations'!$C$23),IF(AND(CZ$17&gt;='Tax Calculations'!$A$22,CZ$17&lt;='Tax Calculations'!$B$22),'Tax Calculations'!$D$22-((CZ$17-'Tax Calculations'!$B$21)*'Tax Calculations'!$C$22),IF(CZ$17&lt;'Tax Calculations'!$B$21,'Tax Calculations'!$D$21,0))))</f>
        <v>0</v>
      </c>
      <c r="DA20" s="73" t="str">
        <f>IF(DA$17=0,0,IF(AND(DA$17&gt;='Tax Calculations'!$A$23,DA$17&lt;='Tax Calculations'!$B$23),'Tax Calculations'!$D$23-((DA$17-'Tax Calculations'!$B$22)*'Tax Calculations'!$C$23),IF(AND(DA$17&gt;='Tax Calculations'!$A$22,DA$17&lt;='Tax Calculations'!$B$22),'Tax Calculations'!$D$22-((DA$17-'Tax Calculations'!$B$21)*'Tax Calculations'!$C$22),IF(DA$17&lt;'Tax Calculations'!$B$21,'Tax Calculations'!$D$21,0))))</f>
        <v>0</v>
      </c>
      <c r="DC20" s="73" t="str">
        <f>IF(DC$17=0,0,IF(AND(DC$17&gt;='Tax Calculations'!$A$23,DC$17&lt;='Tax Calculations'!$B$23),'Tax Calculations'!$D$23-((DC$17-'Tax Calculations'!$B$22)*'Tax Calculations'!$C$23),IF(AND(DC$17&gt;='Tax Calculations'!$A$22,DC$17&lt;='Tax Calculations'!$B$22),'Tax Calculations'!$D$22-((DC$17-'Tax Calculations'!$B$21)*'Tax Calculations'!$C$22),IF(DC$17&lt;'Tax Calculations'!$B$21,'Tax Calculations'!$D$21,0))))</f>
        <v>0</v>
      </c>
      <c r="DD20" s="73" t="str">
        <f>IF(DD$17=0,0,IF(AND(DD$17&gt;='Tax Calculations'!$A$23,DD$17&lt;='Tax Calculations'!$B$23),'Tax Calculations'!$D$23-((DD$17-'Tax Calculations'!$B$22)*'Tax Calculations'!$C$23),IF(AND(DD$17&gt;='Tax Calculations'!$A$22,DD$17&lt;='Tax Calculations'!$B$22),'Tax Calculations'!$D$22-((DD$17-'Tax Calculations'!$B$21)*'Tax Calculations'!$C$22),IF(DD$17&lt;'Tax Calculations'!$B$21,'Tax Calculations'!$D$21,0))))</f>
        <v>0</v>
      </c>
      <c r="DE20" s="73" t="str">
        <f>IF(DE$17=0,0,IF(AND(DE$17&gt;='Tax Calculations'!$A$23,DE$17&lt;='Tax Calculations'!$B$23),'Tax Calculations'!$D$23-((DE$17-'Tax Calculations'!$B$22)*'Tax Calculations'!$C$23),IF(AND(DE$17&gt;='Tax Calculations'!$A$22,DE$17&lt;='Tax Calculations'!$B$22),'Tax Calculations'!$D$22-((DE$17-'Tax Calculations'!$B$21)*'Tax Calculations'!$C$22),IF(DE$17&lt;'Tax Calculations'!$B$21,'Tax Calculations'!$D$21,0))))</f>
        <v>0</v>
      </c>
      <c r="DF20" s="73" t="str">
        <f>IF(DF$17=0,0,IF(AND(DF$17&gt;='Tax Calculations'!$A$23,DF$17&lt;='Tax Calculations'!$B$23),'Tax Calculations'!$D$23-((DF$17-'Tax Calculations'!$B$22)*'Tax Calculations'!$C$23),IF(AND(DF$17&gt;='Tax Calculations'!$A$22,DF$17&lt;='Tax Calculations'!$B$22),'Tax Calculations'!$D$22-((DF$17-'Tax Calculations'!$B$21)*'Tax Calculations'!$C$22),IF(DF$17&lt;'Tax Calculations'!$B$21,'Tax Calculations'!$D$21,0))))</f>
        <v>0</v>
      </c>
      <c r="DG20" s="73" t="str">
        <f>IF(DG$17=0,0,IF(AND(DG$17&gt;='Tax Calculations'!$A$23,DG$17&lt;='Tax Calculations'!$B$23),'Tax Calculations'!$D$23-((DG$17-'Tax Calculations'!$B$22)*'Tax Calculations'!$C$23),IF(AND(DG$17&gt;='Tax Calculations'!$A$22,DG$17&lt;='Tax Calculations'!$B$22),'Tax Calculations'!$D$22-((DG$17-'Tax Calculations'!$B$21)*'Tax Calculations'!$C$22),IF(DG$17&lt;'Tax Calculations'!$B$21,'Tax Calculations'!$D$21,0))))</f>
        <v>0</v>
      </c>
      <c r="DH20" s="73" t="str">
        <f>IF(DH$17=0,0,IF(AND(DH$17&gt;='Tax Calculations'!$A$23,DH$17&lt;='Tax Calculations'!$B$23),'Tax Calculations'!$D$23-((DH$17-'Tax Calculations'!$B$22)*'Tax Calculations'!$C$23),IF(AND(DH$17&gt;='Tax Calculations'!$A$22,DH$17&lt;='Tax Calculations'!$B$22),'Tax Calculations'!$D$22-((DH$17-'Tax Calculations'!$B$21)*'Tax Calculations'!$C$22),IF(DH$17&lt;'Tax Calculations'!$B$21,'Tax Calculations'!$D$21,0))))</f>
        <v>0</v>
      </c>
      <c r="DI20" s="73" t="str">
        <f>IF(DI$17=0,0,IF(AND(DI$17&gt;='Tax Calculations'!$A$23,DI$17&lt;='Tax Calculations'!$B$23),'Tax Calculations'!$D$23-((DI$17-'Tax Calculations'!$B$22)*'Tax Calculations'!$C$23),IF(AND(DI$17&gt;='Tax Calculations'!$A$22,DI$17&lt;='Tax Calculations'!$B$22),'Tax Calculations'!$D$22-((DI$17-'Tax Calculations'!$B$21)*'Tax Calculations'!$C$22),IF(DI$17&lt;'Tax Calculations'!$B$21,'Tax Calculations'!$D$21,0))))</f>
        <v>0</v>
      </c>
      <c r="DJ20" s="73" t="str">
        <f>IF(DJ$17=0,0,IF(AND(DJ$17&gt;='Tax Calculations'!$A$23,DJ$17&lt;='Tax Calculations'!$B$23),'Tax Calculations'!$D$23-((DJ$17-'Tax Calculations'!$B$22)*'Tax Calculations'!$C$23),IF(AND(DJ$17&gt;='Tax Calculations'!$A$22,DJ$17&lt;='Tax Calculations'!$B$22),'Tax Calculations'!$D$22-((DJ$17-'Tax Calculations'!$B$21)*'Tax Calculations'!$C$22),IF(DJ$17&lt;'Tax Calculations'!$B$21,'Tax Calculations'!$D$21,0))))</f>
        <v>0</v>
      </c>
      <c r="DK20" s="73" t="str">
        <f>IF(DK$17=0,0,IF(AND(DK$17&gt;='Tax Calculations'!$A$23,DK$17&lt;='Tax Calculations'!$B$23),'Tax Calculations'!$D$23-((DK$17-'Tax Calculations'!$B$22)*'Tax Calculations'!$C$23),IF(AND(DK$17&gt;='Tax Calculations'!$A$22,DK$17&lt;='Tax Calculations'!$B$22),'Tax Calculations'!$D$22-((DK$17-'Tax Calculations'!$B$21)*'Tax Calculations'!$C$22),IF(DK$17&lt;'Tax Calculations'!$B$21,'Tax Calculations'!$D$21,0))))</f>
        <v>0</v>
      </c>
      <c r="DL20" s="73" t="str">
        <f>IF(DL$17=0,0,IF(AND(DL$17&gt;='Tax Calculations'!$A$23,DL$17&lt;='Tax Calculations'!$B$23),'Tax Calculations'!$D$23-((DL$17-'Tax Calculations'!$B$22)*'Tax Calculations'!$C$23),IF(AND(DL$17&gt;='Tax Calculations'!$A$22,DL$17&lt;='Tax Calculations'!$B$22),'Tax Calculations'!$D$22-((DL$17-'Tax Calculations'!$B$21)*'Tax Calculations'!$C$22),IF(DL$17&lt;'Tax Calculations'!$B$21,'Tax Calculations'!$D$21,0))))</f>
        <v>0</v>
      </c>
      <c r="DM20" s="73" t="str">
        <f>IF(DM$17=0,0,IF(AND(DM$17&gt;='Tax Calculations'!$A$23,DM$17&lt;='Tax Calculations'!$B$23),'Tax Calculations'!$D$23-((DM$17-'Tax Calculations'!$B$22)*'Tax Calculations'!$C$23),IF(AND(DM$17&gt;='Tax Calculations'!$A$22,DM$17&lt;='Tax Calculations'!$B$22),'Tax Calculations'!$D$22-((DM$17-'Tax Calculations'!$B$21)*'Tax Calculations'!$C$22),IF(DM$17&lt;'Tax Calculations'!$B$21,'Tax Calculations'!$D$21,0))))</f>
        <v>0</v>
      </c>
      <c r="DN20" s="73" t="str">
        <f>IF(DN$17=0,0,IF(AND(DN$17&gt;='Tax Calculations'!$A$23,DN$17&lt;='Tax Calculations'!$B$23),'Tax Calculations'!$D$23-((DN$17-'Tax Calculations'!$B$22)*'Tax Calculations'!$C$23),IF(AND(DN$17&gt;='Tax Calculations'!$A$22,DN$17&lt;='Tax Calculations'!$B$22),'Tax Calculations'!$D$22-((DN$17-'Tax Calculations'!$B$21)*'Tax Calculations'!$C$22),IF(DN$17&lt;'Tax Calculations'!$B$21,'Tax Calculations'!$D$21,0))))</f>
        <v>0</v>
      </c>
      <c r="DO20" s="73" t="str">
        <f>IF(DO$17=0,0,IF(AND(DO$17&gt;='Tax Calculations'!$A$23,DO$17&lt;='Tax Calculations'!$B$23),'Tax Calculations'!$D$23-((DO$17-'Tax Calculations'!$B$22)*'Tax Calculations'!$C$23),IF(AND(DO$17&gt;='Tax Calculations'!$A$22,DO$17&lt;='Tax Calculations'!$B$22),'Tax Calculations'!$D$22-((DO$17-'Tax Calculations'!$B$21)*'Tax Calculations'!$C$22),IF(DO$17&lt;'Tax Calculations'!$B$21,'Tax Calculations'!$D$21,0))))</f>
        <v>0</v>
      </c>
      <c r="DP20" s="73" t="str">
        <f>IF(DP$17=0,0,IF(AND(DP$17&gt;='Tax Calculations'!$A$23,DP$17&lt;='Tax Calculations'!$B$23),'Tax Calculations'!$D$23-((DP$17-'Tax Calculations'!$B$22)*'Tax Calculations'!$C$23),IF(AND(DP$17&gt;='Tax Calculations'!$A$22,DP$17&lt;='Tax Calculations'!$B$22),'Tax Calculations'!$D$22-((DP$17-'Tax Calculations'!$B$21)*'Tax Calculations'!$C$22),IF(DP$17&lt;'Tax Calculations'!$B$21,'Tax Calculations'!$D$21,0))))</f>
        <v>0</v>
      </c>
      <c r="DQ20" s="73" t="str">
        <f>IF(DQ$17=0,0,IF(AND(DQ$17&gt;='Tax Calculations'!$A$23,DQ$17&lt;='Tax Calculations'!$B$23),'Tax Calculations'!$D$23-((DQ$17-'Tax Calculations'!$B$22)*'Tax Calculations'!$C$23),IF(AND(DQ$17&gt;='Tax Calculations'!$A$22,DQ$17&lt;='Tax Calculations'!$B$22),'Tax Calculations'!$D$22-((DQ$17-'Tax Calculations'!$B$21)*'Tax Calculations'!$C$22),IF(DQ$17&lt;'Tax Calculations'!$B$21,'Tax Calculations'!$D$21,0))))</f>
        <v>0</v>
      </c>
      <c r="DR20" s="63"/>
    </row>
    <row r="21" spans="1:217">
      <c r="A21" s="194" t="s">
        <v>59</v>
      </c>
      <c r="B21" s="195"/>
      <c r="C21" s="195"/>
      <c r="D21" s="195"/>
      <c r="E21" s="195"/>
      <c r="F21" s="195"/>
      <c r="G21" s="195"/>
      <c r="H21" s="195"/>
      <c r="I21" s="196"/>
      <c r="J21" s="67"/>
      <c r="K21" s="67"/>
      <c r="L21" s="67"/>
      <c r="M21" s="67"/>
      <c r="N21" s="67"/>
      <c r="O21" s="67"/>
      <c r="P21" s="67"/>
      <c r="Q21" s="67"/>
      <c r="Z21" s="72" t="s">
        <v>60</v>
      </c>
      <c r="AA21" s="73" t="str">
        <f>IF(AA$17=0,0,IF(AND(AA$17&gt;='Tax Calculations'!$A$16,AA$17&lt;='Tax Calculations'!$B$16),'Tax Calculations'!$D$16-((AA$17-'Tax Calculations'!$B$15)*'Tax Calculations'!$C$16),IF(AND(AA$17&gt;='Tax Calculations'!$A$15,AA$17&lt;='Tax Calculations'!$B$15),'Tax Calculations'!$D$15,IF(IF(AND(AA$17&gt;='Tax Calculations'!$A$14,AA$17&lt;='Tax Calculations'!$B$14),'Tax Calculations'!$D$13+((AA$17-'Tax Calculations'!$B$13)*'Tax Calculations'!$C$14),0)&gt;'Tax Calculations'!$D$14,'Tax Calculations'!$D$14,IF(AND(AA$17&gt;='Tax Calculations'!$A$14,AA$17&lt;='Tax Calculations'!$B$14),'Tax Calculations'!$D$13+((AA$17-'Tax Calculations'!$B$13)*'Tax Calculations'!$C$14),IF(AA$17&lt;'Tax Calculations'!$B$13,'Tax Calculations'!$D$13,0))))))</f>
        <v>0</v>
      </c>
      <c r="AB21" s="73" t="str">
        <f>IF(AB$17=0,0,IF(AND(AB$17&gt;='Tax Calculations'!$A$16,AB$17&lt;='Tax Calculations'!$B$16),'Tax Calculations'!$D$16-((AB$17-'Tax Calculations'!$B$15)*'Tax Calculations'!$C$16),IF(AND(AB$17&gt;='Tax Calculations'!$A$15,AB$17&lt;='Tax Calculations'!$B$15),'Tax Calculations'!$D$15,IF(IF(AND(AB$17&gt;='Tax Calculations'!$A$14,AB$17&lt;='Tax Calculations'!$B$14),'Tax Calculations'!$D$13+((AB$17-'Tax Calculations'!$B$13)*'Tax Calculations'!$C$14),0)&gt;'Tax Calculations'!$D$14,'Tax Calculations'!$D$14,IF(AND(AB$17&gt;='Tax Calculations'!$A$14,AB$17&lt;='Tax Calculations'!$B$14),'Tax Calculations'!$D$13+((AB$17-'Tax Calculations'!$B$13)*'Tax Calculations'!$C$14),IF(AB$17&lt;'Tax Calculations'!$B$13,'Tax Calculations'!$D$13,0))))))</f>
        <v>0</v>
      </c>
      <c r="AC21" s="73" t="str">
        <f>IF(AC$17=0,0,IF(AND(AC$17&gt;='Tax Calculations'!$A$16,AC$17&lt;='Tax Calculations'!$B$16),'Tax Calculations'!$D$16-((AC$17-'Tax Calculations'!$B$15)*'Tax Calculations'!$C$16),IF(AND(AC$17&gt;='Tax Calculations'!$A$15,AC$17&lt;='Tax Calculations'!$B$15),'Tax Calculations'!$D$15,IF(IF(AND(AC$17&gt;='Tax Calculations'!$A$14,AC$17&lt;='Tax Calculations'!$B$14),'Tax Calculations'!$D$13+((AC$17-'Tax Calculations'!$B$13)*'Tax Calculations'!$C$14),0)&gt;'Tax Calculations'!$D$14,'Tax Calculations'!$D$14,IF(AND(AC$17&gt;='Tax Calculations'!$A$14,AC$17&lt;='Tax Calculations'!$B$14),'Tax Calculations'!$D$13+((AC$17-'Tax Calculations'!$B$13)*'Tax Calculations'!$C$14),IF(AC$17&lt;'Tax Calculations'!$B$13,'Tax Calculations'!$D$13,0))))))</f>
        <v>0</v>
      </c>
      <c r="AD21" s="73" t="str">
        <f>IF(AD$17=0,0,IF(AND(AD$17&gt;='Tax Calculations'!$A$16,AD$17&lt;='Tax Calculations'!$B$16),'Tax Calculations'!$D$16-((AD$17-'Tax Calculations'!$B$15)*'Tax Calculations'!$C$16),IF(AND(AD$17&gt;='Tax Calculations'!$A$15,AD$17&lt;='Tax Calculations'!$B$15),'Tax Calculations'!$D$15,IF(IF(AND(AD$17&gt;='Tax Calculations'!$A$14,AD$17&lt;='Tax Calculations'!$B$14),'Tax Calculations'!$D$13+((AD$17-'Tax Calculations'!$B$13)*'Tax Calculations'!$C$14),0)&gt;'Tax Calculations'!$D$14,'Tax Calculations'!$D$14,IF(AND(AD$17&gt;='Tax Calculations'!$A$14,AD$17&lt;='Tax Calculations'!$B$14),'Tax Calculations'!$D$13+((AD$17-'Tax Calculations'!$B$13)*'Tax Calculations'!$C$14),IF(AD$17&lt;'Tax Calculations'!$B$13,'Tax Calculations'!$D$13,0))))))</f>
        <v>0</v>
      </c>
      <c r="AE21" s="73" t="str">
        <f>IF(AE$17=0,0,IF(AND(AE$17&gt;='Tax Calculations'!$A$16,AE$17&lt;='Tax Calculations'!$B$16),'Tax Calculations'!$D$16-((AE$17-'Tax Calculations'!$B$15)*'Tax Calculations'!$C$16),IF(AND(AE$17&gt;='Tax Calculations'!$A$15,AE$17&lt;='Tax Calculations'!$B$15),'Tax Calculations'!$D$15,IF(IF(AND(AE$17&gt;='Tax Calculations'!$A$14,AE$17&lt;='Tax Calculations'!$B$14),'Tax Calculations'!$D$13+((AE$17-'Tax Calculations'!$B$13)*'Tax Calculations'!$C$14),0)&gt;'Tax Calculations'!$D$14,'Tax Calculations'!$D$14,IF(AND(AE$17&gt;='Tax Calculations'!$A$14,AE$17&lt;='Tax Calculations'!$B$14),'Tax Calculations'!$D$13+((AE$17-'Tax Calculations'!$B$13)*'Tax Calculations'!$C$14),IF(AE$17&lt;'Tax Calculations'!$B$13,'Tax Calculations'!$D$13,0))))))</f>
        <v>0</v>
      </c>
      <c r="AF21" s="73" t="str">
        <f>IF(AF$17=0,0,IF(AND(AF$17&gt;='Tax Calculations'!$A$16,AF$17&lt;='Tax Calculations'!$B$16),'Tax Calculations'!$D$16-((AF$17-'Tax Calculations'!$B$15)*'Tax Calculations'!$C$16),IF(AND(AF$17&gt;='Tax Calculations'!$A$15,AF$17&lt;='Tax Calculations'!$B$15),'Tax Calculations'!$D$15,IF(IF(AND(AF$17&gt;='Tax Calculations'!$A$14,AF$17&lt;='Tax Calculations'!$B$14),'Tax Calculations'!$D$13+((AF$17-'Tax Calculations'!$B$13)*'Tax Calculations'!$C$14),0)&gt;'Tax Calculations'!$D$14,'Tax Calculations'!$D$14,IF(AND(AF$17&gt;='Tax Calculations'!$A$14,AF$17&lt;='Tax Calculations'!$B$14),'Tax Calculations'!$D$13+((AF$17-'Tax Calculations'!$B$13)*'Tax Calculations'!$C$14),IF(AF$17&lt;'Tax Calculations'!$B$13,'Tax Calculations'!$D$13,0))))))</f>
        <v>0</v>
      </c>
      <c r="AG21" s="73" t="str">
        <f>IF(AG$17=0,0,IF(AND(AG$17&gt;='Tax Calculations'!$A$16,AG$17&lt;='Tax Calculations'!$B$16),'Tax Calculations'!$D$16-((AG$17-'Tax Calculations'!$B$15)*'Tax Calculations'!$C$16),IF(AND(AG$17&gt;='Tax Calculations'!$A$15,AG$17&lt;='Tax Calculations'!$B$15),'Tax Calculations'!$D$15,IF(IF(AND(AG$17&gt;='Tax Calculations'!$A$14,AG$17&lt;='Tax Calculations'!$B$14),'Tax Calculations'!$D$13+((AG$17-'Tax Calculations'!$B$13)*'Tax Calculations'!$C$14),0)&gt;'Tax Calculations'!$D$14,'Tax Calculations'!$D$14,IF(AND(AG$17&gt;='Tax Calculations'!$A$14,AG$17&lt;='Tax Calculations'!$B$14),'Tax Calculations'!$D$13+((AG$17-'Tax Calculations'!$B$13)*'Tax Calculations'!$C$14),IF(AG$17&lt;'Tax Calculations'!$B$13,'Tax Calculations'!$D$13,0))))))</f>
        <v>0</v>
      </c>
      <c r="AH21" s="73" t="str">
        <f>IF(AH$17=0,0,IF(AND(AH$17&gt;='Tax Calculations'!$A$16,AH$17&lt;='Tax Calculations'!$B$16),'Tax Calculations'!$D$16-((AH$17-'Tax Calculations'!$B$15)*'Tax Calculations'!$C$16),IF(AND(AH$17&gt;='Tax Calculations'!$A$15,AH$17&lt;='Tax Calculations'!$B$15),'Tax Calculations'!$D$15,IF(IF(AND(AH$17&gt;='Tax Calculations'!$A$14,AH$17&lt;='Tax Calculations'!$B$14),'Tax Calculations'!$D$13+((AH$17-'Tax Calculations'!$B$13)*'Tax Calculations'!$C$14),0)&gt;'Tax Calculations'!$D$14,'Tax Calculations'!$D$14,IF(AND(AH$17&gt;='Tax Calculations'!$A$14,AH$17&lt;='Tax Calculations'!$B$14),'Tax Calculations'!$D$13+((AH$17-'Tax Calculations'!$B$13)*'Tax Calculations'!$C$14),IF(AH$17&lt;'Tax Calculations'!$B$13,'Tax Calculations'!$D$13,0))))))</f>
        <v>0</v>
      </c>
      <c r="AI21" s="73" t="str">
        <f>IF(AI$17=0,0,IF(AND(AI$17&gt;='Tax Calculations'!$A$16,AI$17&lt;='Tax Calculations'!$B$16),'Tax Calculations'!$D$16-((AI$17-'Tax Calculations'!$B$15)*'Tax Calculations'!$C$16),IF(AND(AI$17&gt;='Tax Calculations'!$A$15,AI$17&lt;='Tax Calculations'!$B$15),'Tax Calculations'!$D$15,IF(IF(AND(AI$17&gt;='Tax Calculations'!$A$14,AI$17&lt;='Tax Calculations'!$B$14),'Tax Calculations'!$D$13+((AI$17-'Tax Calculations'!$B$13)*'Tax Calculations'!$C$14),0)&gt;'Tax Calculations'!$D$14,'Tax Calculations'!$D$14,IF(AND(AI$17&gt;='Tax Calculations'!$A$14,AI$17&lt;='Tax Calculations'!$B$14),'Tax Calculations'!$D$13+((AI$17-'Tax Calculations'!$B$13)*'Tax Calculations'!$C$14),IF(AI$17&lt;'Tax Calculations'!$B$13,'Tax Calculations'!$D$13,0))))))</f>
        <v>0</v>
      </c>
      <c r="AJ21" s="73" t="str">
        <f>IF(AJ$17=0,0,IF(AND(AJ$17&gt;='Tax Calculations'!$A$16,AJ$17&lt;='Tax Calculations'!$B$16),'Tax Calculations'!$D$16-((AJ$17-'Tax Calculations'!$B$15)*'Tax Calculations'!$C$16),IF(AND(AJ$17&gt;='Tax Calculations'!$A$15,AJ$17&lt;='Tax Calculations'!$B$15),'Tax Calculations'!$D$15,IF(IF(AND(AJ$17&gt;='Tax Calculations'!$A$14,AJ$17&lt;='Tax Calculations'!$B$14),'Tax Calculations'!$D$13+((AJ$17-'Tax Calculations'!$B$13)*'Tax Calculations'!$C$14),0)&gt;'Tax Calculations'!$D$14,'Tax Calculations'!$D$14,IF(AND(AJ$17&gt;='Tax Calculations'!$A$14,AJ$17&lt;='Tax Calculations'!$B$14),'Tax Calculations'!$D$13+((AJ$17-'Tax Calculations'!$B$13)*'Tax Calculations'!$C$14),IF(AJ$17&lt;'Tax Calculations'!$B$13,'Tax Calculations'!$D$13,0))))))</f>
        <v>0</v>
      </c>
      <c r="AK21" s="73" t="str">
        <f>IF(AK$17=0,0,IF(AND(AK$17&gt;='Tax Calculations'!$A$16,AK$17&lt;='Tax Calculations'!$B$16),'Tax Calculations'!$D$16-((AK$17-'Tax Calculations'!$B$15)*'Tax Calculations'!$C$16),IF(AND(AK$17&gt;='Tax Calculations'!$A$15,AK$17&lt;='Tax Calculations'!$B$15),'Tax Calculations'!$D$15,IF(IF(AND(AK$17&gt;='Tax Calculations'!$A$14,AK$17&lt;='Tax Calculations'!$B$14),'Tax Calculations'!$D$13+((AK$17-'Tax Calculations'!$B$13)*'Tax Calculations'!$C$14),0)&gt;'Tax Calculations'!$D$14,'Tax Calculations'!$D$14,IF(AND(AK$17&gt;='Tax Calculations'!$A$14,AK$17&lt;='Tax Calculations'!$B$14),'Tax Calculations'!$D$13+((AK$17-'Tax Calculations'!$B$13)*'Tax Calculations'!$C$14),IF(AK$17&lt;'Tax Calculations'!$B$13,'Tax Calculations'!$D$13,0))))))</f>
        <v>0</v>
      </c>
      <c r="AL21" s="73" t="str">
        <f>IF(AL$17=0,0,IF(AND(AL$17&gt;='Tax Calculations'!$A$16,AL$17&lt;='Tax Calculations'!$B$16),'Tax Calculations'!$D$16-((AL$17-'Tax Calculations'!$B$15)*'Tax Calculations'!$C$16),IF(AND(AL$17&gt;='Tax Calculations'!$A$15,AL$17&lt;='Tax Calculations'!$B$15),'Tax Calculations'!$D$15,IF(IF(AND(AL$17&gt;='Tax Calculations'!$A$14,AL$17&lt;='Tax Calculations'!$B$14),'Tax Calculations'!$D$13+((AL$17-'Tax Calculations'!$B$13)*'Tax Calculations'!$C$14),0)&gt;'Tax Calculations'!$D$14,'Tax Calculations'!$D$14,IF(AND(AL$17&gt;='Tax Calculations'!$A$14,AL$17&lt;='Tax Calculations'!$B$14),'Tax Calculations'!$D$13+((AL$17-'Tax Calculations'!$B$13)*'Tax Calculations'!$C$14),IF(AL$17&lt;'Tax Calculations'!$B$13,'Tax Calculations'!$D$13,0))))))</f>
        <v>0</v>
      </c>
      <c r="AM21" s="73" t="str">
        <f>IF(AM$17=0,0,IF(AND(AM$17&gt;='Tax Calculations'!$A$16,AM$17&lt;='Tax Calculations'!$B$16),'Tax Calculations'!$D$16-((AM$17-'Tax Calculations'!$B$15)*'Tax Calculations'!$C$16),IF(AND(AM$17&gt;='Tax Calculations'!$A$15,AM$17&lt;='Tax Calculations'!$B$15),'Tax Calculations'!$D$15,IF(IF(AND(AM$17&gt;='Tax Calculations'!$A$14,AM$17&lt;='Tax Calculations'!$B$14),'Tax Calculations'!$D$13+((AM$17-'Tax Calculations'!$B$13)*'Tax Calculations'!$C$14),0)&gt;'Tax Calculations'!$D$14,'Tax Calculations'!$D$14,IF(AND(AM$17&gt;='Tax Calculations'!$A$14,AM$17&lt;='Tax Calculations'!$B$14),'Tax Calculations'!$D$13+((AM$17-'Tax Calculations'!$B$13)*'Tax Calculations'!$C$14),IF(AM$17&lt;'Tax Calculations'!$B$13,'Tax Calculations'!$D$13,0))))))</f>
        <v>0</v>
      </c>
      <c r="AN21" s="73" t="str">
        <f>IF(AN$17=0,0,IF(AND(AN$17&gt;='Tax Calculations'!$A$16,AN$17&lt;='Tax Calculations'!$B$16),'Tax Calculations'!$D$16-((AN$17-'Tax Calculations'!$B$15)*'Tax Calculations'!$C$16),IF(AND(AN$17&gt;='Tax Calculations'!$A$15,AN$17&lt;='Tax Calculations'!$B$15),'Tax Calculations'!$D$15,IF(IF(AND(AN$17&gt;='Tax Calculations'!$A$14,AN$17&lt;='Tax Calculations'!$B$14),'Tax Calculations'!$D$13+((AN$17-'Tax Calculations'!$B$13)*'Tax Calculations'!$C$14),0)&gt;'Tax Calculations'!$D$14,'Tax Calculations'!$D$14,IF(AND(AN$17&gt;='Tax Calculations'!$A$14,AN$17&lt;='Tax Calculations'!$B$14),'Tax Calculations'!$D$13+((AN$17-'Tax Calculations'!$B$13)*'Tax Calculations'!$C$14),IF(AN$17&lt;'Tax Calculations'!$B$13,'Tax Calculations'!$D$13,0))))))</f>
        <v>0</v>
      </c>
      <c r="AO21" s="61" t="str">
        <f>SUM(AE21:AN21)</f>
        <v>0</v>
      </c>
      <c r="AQ21" s="73" t="str">
        <f>IF(AQ$17=0,0,IF(AND(AQ$17&gt;='Tax Calculations'!$A$16,AQ$17&lt;='Tax Calculations'!$B$16),'Tax Calculations'!$D$16-((AQ$17-'Tax Calculations'!$B$15)*'Tax Calculations'!$C$16),IF(AND(AQ$17&gt;='Tax Calculations'!$A$15,AQ$17&lt;='Tax Calculations'!$B$15),'Tax Calculations'!$D$15,IF(IF(AND(AQ$17&gt;='Tax Calculations'!$A$14,AQ$17&lt;='Tax Calculations'!$B$14),'Tax Calculations'!$D$13+((AQ$17-'Tax Calculations'!$B$13)*'Tax Calculations'!$C$14),0)&gt;'Tax Calculations'!$D$14,'Tax Calculations'!$D$14,IF(AND(AQ$17&gt;='Tax Calculations'!$A$14,AQ$17&lt;='Tax Calculations'!$B$14),'Tax Calculations'!$D$13+((AQ$17-'Tax Calculations'!$B$13)*'Tax Calculations'!$C$14),IF(AQ$17&lt;'Tax Calculations'!$B$13,'Tax Calculations'!$D$13,0))))))</f>
        <v>0</v>
      </c>
      <c r="AR21" s="73" t="str">
        <f>IF(AR$17=0,0,IF(AND(AR$17&gt;='Tax Calculations'!$A$16,AR$17&lt;='Tax Calculations'!$B$16),'Tax Calculations'!$D$16-((AR$17-'Tax Calculations'!$B$15)*'Tax Calculations'!$C$16),IF(AND(AR$17&gt;='Tax Calculations'!$A$15,AR$17&lt;='Tax Calculations'!$B$15),'Tax Calculations'!$D$15,IF(IF(AND(AR$17&gt;='Tax Calculations'!$A$14,AR$17&lt;='Tax Calculations'!$B$14),'Tax Calculations'!$D$13+((AR$17-'Tax Calculations'!$B$13)*'Tax Calculations'!$C$14),0)&gt;'Tax Calculations'!$D$14,'Tax Calculations'!$D$14,IF(AND(AR$17&gt;='Tax Calculations'!$A$14,AR$17&lt;='Tax Calculations'!$B$14),'Tax Calculations'!$D$13+((AR$17-'Tax Calculations'!$B$13)*'Tax Calculations'!$C$14),IF(AR$17&lt;'Tax Calculations'!$B$13,'Tax Calculations'!$D$13,0))))))</f>
        <v>0</v>
      </c>
      <c r="AS21" s="73" t="str">
        <f>IF(AS$17=0,0,IF(AND(AS$17&gt;='Tax Calculations'!$A$16,AS$17&lt;='Tax Calculations'!$B$16),'Tax Calculations'!$D$16-((AS$17-'Tax Calculations'!$B$15)*'Tax Calculations'!$C$16),IF(AND(AS$17&gt;='Tax Calculations'!$A$15,AS$17&lt;='Tax Calculations'!$B$15),'Tax Calculations'!$D$15,IF(IF(AND(AS$17&gt;='Tax Calculations'!$A$14,AS$17&lt;='Tax Calculations'!$B$14),'Tax Calculations'!$D$13+((AS$17-'Tax Calculations'!$B$13)*'Tax Calculations'!$C$14),0)&gt;'Tax Calculations'!$D$14,'Tax Calculations'!$D$14,IF(AND(AS$17&gt;='Tax Calculations'!$A$14,AS$17&lt;='Tax Calculations'!$B$14),'Tax Calculations'!$D$13+((AS$17-'Tax Calculations'!$B$13)*'Tax Calculations'!$C$14),IF(AS$17&lt;'Tax Calculations'!$B$13,'Tax Calculations'!$D$13,0))))))</f>
        <v>0</v>
      </c>
      <c r="AT21" s="73" t="str">
        <f>IF(AT$17=0,0,IF(AND(AT$17&gt;='Tax Calculations'!$A$16,AT$17&lt;='Tax Calculations'!$B$16),'Tax Calculations'!$D$16-((AT$17-'Tax Calculations'!$B$15)*'Tax Calculations'!$C$16),IF(AND(AT$17&gt;='Tax Calculations'!$A$15,AT$17&lt;='Tax Calculations'!$B$15),'Tax Calculations'!$D$15,IF(IF(AND(AT$17&gt;='Tax Calculations'!$A$14,AT$17&lt;='Tax Calculations'!$B$14),'Tax Calculations'!$D$13+((AT$17-'Tax Calculations'!$B$13)*'Tax Calculations'!$C$14),0)&gt;'Tax Calculations'!$D$14,'Tax Calculations'!$D$14,IF(AND(AT$17&gt;='Tax Calculations'!$A$14,AT$17&lt;='Tax Calculations'!$B$14),'Tax Calculations'!$D$13+((AT$17-'Tax Calculations'!$B$13)*'Tax Calculations'!$C$14),IF(AT$17&lt;'Tax Calculations'!$B$13,'Tax Calculations'!$D$13,0))))))</f>
        <v>0</v>
      </c>
      <c r="AU21" s="73" t="str">
        <f>IF(AU$17=0,0,IF(AND(AU$17&gt;='Tax Calculations'!$A$16,AU$17&lt;='Tax Calculations'!$B$16),'Tax Calculations'!$D$16-((AU$17-'Tax Calculations'!$B$15)*'Tax Calculations'!$C$16),IF(AND(AU$17&gt;='Tax Calculations'!$A$15,AU$17&lt;='Tax Calculations'!$B$15),'Tax Calculations'!$D$15,IF(IF(AND(AU$17&gt;='Tax Calculations'!$A$14,AU$17&lt;='Tax Calculations'!$B$14),'Tax Calculations'!$D$13+((AU$17-'Tax Calculations'!$B$13)*'Tax Calculations'!$C$14),0)&gt;'Tax Calculations'!$D$14,'Tax Calculations'!$D$14,IF(AND(AU$17&gt;='Tax Calculations'!$A$14,AU$17&lt;='Tax Calculations'!$B$14),'Tax Calculations'!$D$13+((AU$17-'Tax Calculations'!$B$13)*'Tax Calculations'!$C$14),IF(AU$17&lt;'Tax Calculations'!$B$13,'Tax Calculations'!$D$13,0))))))</f>
        <v>0</v>
      </c>
      <c r="AV21" s="73" t="str">
        <f>IF(AV$17=0,0,IF(AND(AV$17&gt;='Tax Calculations'!$A$16,AV$17&lt;='Tax Calculations'!$B$16),'Tax Calculations'!$D$16-((AV$17-'Tax Calculations'!$B$15)*'Tax Calculations'!$C$16),IF(AND(AV$17&gt;='Tax Calculations'!$A$15,AV$17&lt;='Tax Calculations'!$B$15),'Tax Calculations'!$D$15,IF(IF(AND(AV$17&gt;='Tax Calculations'!$A$14,AV$17&lt;='Tax Calculations'!$B$14),'Tax Calculations'!$D$13+((AV$17-'Tax Calculations'!$B$13)*'Tax Calculations'!$C$14),0)&gt;'Tax Calculations'!$D$14,'Tax Calculations'!$D$14,IF(AND(AV$17&gt;='Tax Calculations'!$A$14,AV$17&lt;='Tax Calculations'!$B$14),'Tax Calculations'!$D$13+((AV$17-'Tax Calculations'!$B$13)*'Tax Calculations'!$C$14),IF(AV$17&lt;'Tax Calculations'!$B$13,'Tax Calculations'!$D$13,0))))))</f>
        <v>0</v>
      </c>
      <c r="AW21" s="73" t="str">
        <f>IF(AW$17=0,0,IF(AND(AW$17&gt;='Tax Calculations'!$A$16,AW$17&lt;='Tax Calculations'!$B$16),'Tax Calculations'!$D$16-((AW$17-'Tax Calculations'!$B$15)*'Tax Calculations'!$C$16),IF(AND(AW$17&gt;='Tax Calculations'!$A$15,AW$17&lt;='Tax Calculations'!$B$15),'Tax Calculations'!$D$15,IF(IF(AND(AW$17&gt;='Tax Calculations'!$A$14,AW$17&lt;='Tax Calculations'!$B$14),'Tax Calculations'!$D$13+((AW$17-'Tax Calculations'!$B$13)*'Tax Calculations'!$C$14),0)&gt;'Tax Calculations'!$D$14,'Tax Calculations'!$D$14,IF(AND(AW$17&gt;='Tax Calculations'!$A$14,AW$17&lt;='Tax Calculations'!$B$14),'Tax Calculations'!$D$13+((AW$17-'Tax Calculations'!$B$13)*'Tax Calculations'!$C$14),IF(AW$17&lt;'Tax Calculations'!$B$13,'Tax Calculations'!$D$13,0))))))</f>
        <v>0</v>
      </c>
      <c r="AX21" s="73" t="str">
        <f>IF(AX$17=0,0,IF(AND(AX$17&gt;='Tax Calculations'!$A$16,AX$17&lt;='Tax Calculations'!$B$16),'Tax Calculations'!$D$16-((AX$17-'Tax Calculations'!$B$15)*'Tax Calculations'!$C$16),IF(AND(AX$17&gt;='Tax Calculations'!$A$15,AX$17&lt;='Tax Calculations'!$B$15),'Tax Calculations'!$D$15,IF(IF(AND(AX$17&gt;='Tax Calculations'!$A$14,AX$17&lt;='Tax Calculations'!$B$14),'Tax Calculations'!$D$13+((AX$17-'Tax Calculations'!$B$13)*'Tax Calculations'!$C$14),0)&gt;'Tax Calculations'!$D$14,'Tax Calculations'!$D$14,IF(AND(AX$17&gt;='Tax Calculations'!$A$14,AX$17&lt;='Tax Calculations'!$B$14),'Tax Calculations'!$D$13+((AX$17-'Tax Calculations'!$B$13)*'Tax Calculations'!$C$14),IF(AX$17&lt;'Tax Calculations'!$B$13,'Tax Calculations'!$D$13,0))))))</f>
        <v>0</v>
      </c>
      <c r="AY21" s="73" t="str">
        <f>IF(AY$17=0,0,IF(AND(AY$17&gt;='Tax Calculations'!$A$16,AY$17&lt;='Tax Calculations'!$B$16),'Tax Calculations'!$D$16-((AY$17-'Tax Calculations'!$B$15)*'Tax Calculations'!$C$16),IF(AND(AY$17&gt;='Tax Calculations'!$A$15,AY$17&lt;='Tax Calculations'!$B$15),'Tax Calculations'!$D$15,IF(IF(AND(AY$17&gt;='Tax Calculations'!$A$14,AY$17&lt;='Tax Calculations'!$B$14),'Tax Calculations'!$D$13+((AY$17-'Tax Calculations'!$B$13)*'Tax Calculations'!$C$14),0)&gt;'Tax Calculations'!$D$14,'Tax Calculations'!$D$14,IF(AND(AY$17&gt;='Tax Calculations'!$A$14,AY$17&lt;='Tax Calculations'!$B$14),'Tax Calculations'!$D$13+((AY$17-'Tax Calculations'!$B$13)*'Tax Calculations'!$C$14),IF(AY$17&lt;'Tax Calculations'!$B$13,'Tax Calculations'!$D$13,0))))))</f>
        <v>0</v>
      </c>
      <c r="AZ21" s="73" t="str">
        <f>IF(AZ$17=0,0,IF(AND(AZ$17&gt;='Tax Calculations'!$A$16,AZ$17&lt;='Tax Calculations'!$B$16),'Tax Calculations'!$D$16-((AZ$17-'Tax Calculations'!$B$15)*'Tax Calculations'!$C$16),IF(AND(AZ$17&gt;='Tax Calculations'!$A$15,AZ$17&lt;='Tax Calculations'!$B$15),'Tax Calculations'!$D$15,IF(IF(AND(AZ$17&gt;='Tax Calculations'!$A$14,AZ$17&lt;='Tax Calculations'!$B$14),'Tax Calculations'!$D$13+((AZ$17-'Tax Calculations'!$B$13)*'Tax Calculations'!$C$14),0)&gt;'Tax Calculations'!$D$14,'Tax Calculations'!$D$14,IF(AND(AZ$17&gt;='Tax Calculations'!$A$14,AZ$17&lt;='Tax Calculations'!$B$14),'Tax Calculations'!$D$13+((AZ$17-'Tax Calculations'!$B$13)*'Tax Calculations'!$C$14),IF(AZ$17&lt;'Tax Calculations'!$B$13,'Tax Calculations'!$D$13,0))))))</f>
        <v>0</v>
      </c>
      <c r="BA21" s="73" t="str">
        <f>IF(BA$17=0,0,IF(AND(BA$17&gt;='Tax Calculations'!$A$16,BA$17&lt;='Tax Calculations'!$B$16),'Tax Calculations'!$D$16-((BA$17-'Tax Calculations'!$B$15)*'Tax Calculations'!$C$16),IF(AND(BA$17&gt;='Tax Calculations'!$A$15,BA$17&lt;='Tax Calculations'!$B$15),'Tax Calculations'!$D$15,IF(IF(AND(BA$17&gt;='Tax Calculations'!$A$14,BA$17&lt;='Tax Calculations'!$B$14),'Tax Calculations'!$D$13+((BA$17-'Tax Calculations'!$B$13)*'Tax Calculations'!$C$14),0)&gt;'Tax Calculations'!$D$14,'Tax Calculations'!$D$14,IF(AND(BA$17&gt;='Tax Calculations'!$A$14,BA$17&lt;='Tax Calculations'!$B$14),'Tax Calculations'!$D$13+((BA$17-'Tax Calculations'!$B$13)*'Tax Calculations'!$C$14),IF(BA$17&lt;'Tax Calculations'!$B$13,'Tax Calculations'!$D$13,0))))))</f>
        <v>0</v>
      </c>
      <c r="BB21" s="73" t="str">
        <f>IF(BB$17=0,0,IF(AND(BB$17&gt;='Tax Calculations'!$A$16,BB$17&lt;='Tax Calculations'!$B$16),'Tax Calculations'!$D$16-((BB$17-'Tax Calculations'!$B$15)*'Tax Calculations'!$C$16),IF(AND(BB$17&gt;='Tax Calculations'!$A$15,BB$17&lt;='Tax Calculations'!$B$15),'Tax Calculations'!$D$15,IF(IF(AND(BB$17&gt;='Tax Calculations'!$A$14,BB$17&lt;='Tax Calculations'!$B$14),'Tax Calculations'!$D$13+((BB$17-'Tax Calculations'!$B$13)*'Tax Calculations'!$C$14),0)&gt;'Tax Calculations'!$D$14,'Tax Calculations'!$D$14,IF(AND(BB$17&gt;='Tax Calculations'!$A$14,BB$17&lt;='Tax Calculations'!$B$14),'Tax Calculations'!$D$13+((BB$17-'Tax Calculations'!$B$13)*'Tax Calculations'!$C$14),IF(BB$17&lt;'Tax Calculations'!$B$13,'Tax Calculations'!$D$13,0))))))</f>
        <v>0</v>
      </c>
      <c r="BC21" s="73" t="str">
        <f>IF(BC$17=0,0,IF(AND(BC$17&gt;='Tax Calculations'!$A$16,BC$17&lt;='Tax Calculations'!$B$16),'Tax Calculations'!$D$16-((BC$17-'Tax Calculations'!$B$15)*'Tax Calculations'!$C$16),IF(AND(BC$17&gt;='Tax Calculations'!$A$15,BC$17&lt;='Tax Calculations'!$B$15),'Tax Calculations'!$D$15,IF(IF(AND(BC$17&gt;='Tax Calculations'!$A$14,BC$17&lt;='Tax Calculations'!$B$14),'Tax Calculations'!$D$13+((BC$17-'Tax Calculations'!$B$13)*'Tax Calculations'!$C$14),0)&gt;'Tax Calculations'!$D$14,'Tax Calculations'!$D$14,IF(AND(BC$17&gt;='Tax Calculations'!$A$14,BC$17&lt;='Tax Calculations'!$B$14),'Tax Calculations'!$D$13+((BC$17-'Tax Calculations'!$B$13)*'Tax Calculations'!$C$14),IF(BC$17&lt;'Tax Calculations'!$B$13,'Tax Calculations'!$D$13,0))))))</f>
        <v>0</v>
      </c>
      <c r="BD21" s="73" t="str">
        <f>IF(BD$17=0,0,IF(AND(BD$17&gt;='Tax Calculations'!$A$16,BD$17&lt;='Tax Calculations'!$B$16),'Tax Calculations'!$D$16-((BD$17-'Tax Calculations'!$B$15)*'Tax Calculations'!$C$16),IF(AND(BD$17&gt;='Tax Calculations'!$A$15,BD$17&lt;='Tax Calculations'!$B$15),'Tax Calculations'!$D$15,IF(IF(AND(BD$17&gt;='Tax Calculations'!$A$14,BD$17&lt;='Tax Calculations'!$B$14),'Tax Calculations'!$D$13+((BD$17-'Tax Calculations'!$B$13)*'Tax Calculations'!$C$14),0)&gt;'Tax Calculations'!$D$14,'Tax Calculations'!$D$14,IF(AND(BD$17&gt;='Tax Calculations'!$A$14,BD$17&lt;='Tax Calculations'!$B$14),'Tax Calculations'!$D$13+((BD$17-'Tax Calculations'!$B$13)*'Tax Calculations'!$C$14),IF(BD$17&lt;'Tax Calculations'!$B$13,'Tax Calculations'!$D$13,0))))))</f>
        <v>0</v>
      </c>
      <c r="BE21" s="61" t="str">
        <f>SUM(AU21:BD21)</f>
        <v>0</v>
      </c>
      <c r="BG21" s="73" t="str">
        <f>IF(BG$17=0,0,IF(AND(BG$17&gt;='Tax Calculations'!$A$16,BG$17&lt;='Tax Calculations'!$B$16),'Tax Calculations'!$D$16-((BG$17-'Tax Calculations'!$B$15)*'Tax Calculations'!$C$16),IF(AND(BG$17&gt;='Tax Calculations'!$A$15,BG$17&lt;='Tax Calculations'!$B$15),'Tax Calculations'!$D$15,IF(IF(AND(BG$17&gt;='Tax Calculations'!$A$14,BG$17&lt;='Tax Calculations'!$B$14),'Tax Calculations'!$D$13+((BG$17-'Tax Calculations'!$B$13)*'Tax Calculations'!$C$14),0)&gt;'Tax Calculations'!$D$14,'Tax Calculations'!$D$14,IF(AND(BG$17&gt;='Tax Calculations'!$A$14,BG$17&lt;='Tax Calculations'!$B$14),'Tax Calculations'!$D$13+((BG$17-'Tax Calculations'!$B$13)*'Tax Calculations'!$C$14),IF(BG$17&lt;'Tax Calculations'!$B$13,'Tax Calculations'!$D$13,0))))))</f>
        <v>0</v>
      </c>
      <c r="BH21" s="73" t="str">
        <f>IF(BH$17=0,0,IF(AND(BH$17&gt;='Tax Calculations'!$A$16,BH$17&lt;='Tax Calculations'!$B$16),'Tax Calculations'!$D$16-((BH$17-'Tax Calculations'!$B$15)*'Tax Calculations'!$C$16),IF(AND(BH$17&gt;='Tax Calculations'!$A$15,BH$17&lt;='Tax Calculations'!$B$15),'Tax Calculations'!$D$15,IF(IF(AND(BH$17&gt;='Tax Calculations'!$A$14,BH$17&lt;='Tax Calculations'!$B$14),'Tax Calculations'!$D$13+((BH$17-'Tax Calculations'!$B$13)*'Tax Calculations'!$C$14),0)&gt;'Tax Calculations'!$D$14,'Tax Calculations'!$D$14,IF(AND(BH$17&gt;='Tax Calculations'!$A$14,BH$17&lt;='Tax Calculations'!$B$14),'Tax Calculations'!$D$13+((BH$17-'Tax Calculations'!$B$13)*'Tax Calculations'!$C$14),IF(BH$17&lt;'Tax Calculations'!$B$13,'Tax Calculations'!$D$13,0))))))</f>
        <v>0</v>
      </c>
      <c r="BI21" s="73" t="str">
        <f>IF(BI$17=0,0,IF(AND(BI$17&gt;='Tax Calculations'!$A$16,BI$17&lt;='Tax Calculations'!$B$16),'Tax Calculations'!$D$16-((BI$17-'Tax Calculations'!$B$15)*'Tax Calculations'!$C$16),IF(AND(BI$17&gt;='Tax Calculations'!$A$15,BI$17&lt;='Tax Calculations'!$B$15),'Tax Calculations'!$D$15,IF(IF(AND(BI$17&gt;='Tax Calculations'!$A$14,BI$17&lt;='Tax Calculations'!$B$14),'Tax Calculations'!$D$13+((BI$17-'Tax Calculations'!$B$13)*'Tax Calculations'!$C$14),0)&gt;'Tax Calculations'!$D$14,'Tax Calculations'!$D$14,IF(AND(BI$17&gt;='Tax Calculations'!$A$14,BI$17&lt;='Tax Calculations'!$B$14),'Tax Calculations'!$D$13+((BI$17-'Tax Calculations'!$B$13)*'Tax Calculations'!$C$14),IF(BI$17&lt;'Tax Calculations'!$B$13,'Tax Calculations'!$D$13,0))))))</f>
        <v>0</v>
      </c>
      <c r="BJ21" s="73" t="str">
        <f>IF(BJ$17=0,0,IF(AND(BJ$17&gt;='Tax Calculations'!$A$16,BJ$17&lt;='Tax Calculations'!$B$16),'Tax Calculations'!$D$16-((BJ$17-'Tax Calculations'!$B$15)*'Tax Calculations'!$C$16),IF(AND(BJ$17&gt;='Tax Calculations'!$A$15,BJ$17&lt;='Tax Calculations'!$B$15),'Tax Calculations'!$D$15,IF(IF(AND(BJ$17&gt;='Tax Calculations'!$A$14,BJ$17&lt;='Tax Calculations'!$B$14),'Tax Calculations'!$D$13+((BJ$17-'Tax Calculations'!$B$13)*'Tax Calculations'!$C$14),0)&gt;'Tax Calculations'!$D$14,'Tax Calculations'!$D$14,IF(AND(BJ$17&gt;='Tax Calculations'!$A$14,BJ$17&lt;='Tax Calculations'!$B$14),'Tax Calculations'!$D$13+((BJ$17-'Tax Calculations'!$B$13)*'Tax Calculations'!$C$14),IF(BJ$17&lt;'Tax Calculations'!$B$13,'Tax Calculations'!$D$13,0))))))</f>
        <v>0</v>
      </c>
      <c r="BK21" s="73" t="str">
        <f>IF(BK$17=0,0,IF(AND(BK$17&gt;='Tax Calculations'!$A$16,BK$17&lt;='Tax Calculations'!$B$16),'Tax Calculations'!$D$16-((BK$17-'Tax Calculations'!$B$15)*'Tax Calculations'!$C$16),IF(AND(BK$17&gt;='Tax Calculations'!$A$15,BK$17&lt;='Tax Calculations'!$B$15),'Tax Calculations'!$D$15,IF(IF(AND(BK$17&gt;='Tax Calculations'!$A$14,BK$17&lt;='Tax Calculations'!$B$14),'Tax Calculations'!$D$13+((BK$17-'Tax Calculations'!$B$13)*'Tax Calculations'!$C$14),0)&gt;'Tax Calculations'!$D$14,'Tax Calculations'!$D$14,IF(AND(BK$17&gt;='Tax Calculations'!$A$14,BK$17&lt;='Tax Calculations'!$B$14),'Tax Calculations'!$D$13+((BK$17-'Tax Calculations'!$B$13)*'Tax Calculations'!$C$14),IF(BK$17&lt;'Tax Calculations'!$B$13,'Tax Calculations'!$D$13,0))))))</f>
        <v>0</v>
      </c>
      <c r="BL21" s="73" t="str">
        <f>IF(BL$17=0,0,IF(AND(BL$17&gt;='Tax Calculations'!$A$16,BL$17&lt;='Tax Calculations'!$B$16),'Tax Calculations'!$D$16-((BL$17-'Tax Calculations'!$B$15)*'Tax Calculations'!$C$16),IF(AND(BL$17&gt;='Tax Calculations'!$A$15,BL$17&lt;='Tax Calculations'!$B$15),'Tax Calculations'!$D$15,IF(IF(AND(BL$17&gt;='Tax Calculations'!$A$14,BL$17&lt;='Tax Calculations'!$B$14),'Tax Calculations'!$D$13+((BL$17-'Tax Calculations'!$B$13)*'Tax Calculations'!$C$14),0)&gt;'Tax Calculations'!$D$14,'Tax Calculations'!$D$14,IF(AND(BL$17&gt;='Tax Calculations'!$A$14,BL$17&lt;='Tax Calculations'!$B$14),'Tax Calculations'!$D$13+((BL$17-'Tax Calculations'!$B$13)*'Tax Calculations'!$C$14),IF(BL$17&lt;'Tax Calculations'!$B$13,'Tax Calculations'!$D$13,0))))))</f>
        <v>0</v>
      </c>
      <c r="BM21" s="73" t="str">
        <f>IF(BM$17=0,0,IF(AND(BM$17&gt;='Tax Calculations'!$A$16,BM$17&lt;='Tax Calculations'!$B$16),'Tax Calculations'!$D$16-((BM$17-'Tax Calculations'!$B$15)*'Tax Calculations'!$C$16),IF(AND(BM$17&gt;='Tax Calculations'!$A$15,BM$17&lt;='Tax Calculations'!$B$15),'Tax Calculations'!$D$15,IF(IF(AND(BM$17&gt;='Tax Calculations'!$A$14,BM$17&lt;='Tax Calculations'!$B$14),'Tax Calculations'!$D$13+((BM$17-'Tax Calculations'!$B$13)*'Tax Calculations'!$C$14),0)&gt;'Tax Calculations'!$D$14,'Tax Calculations'!$D$14,IF(AND(BM$17&gt;='Tax Calculations'!$A$14,BM$17&lt;='Tax Calculations'!$B$14),'Tax Calculations'!$D$13+((BM$17-'Tax Calculations'!$B$13)*'Tax Calculations'!$C$14),IF(BM$17&lt;'Tax Calculations'!$B$13,'Tax Calculations'!$D$13,0))))))</f>
        <v>0</v>
      </c>
      <c r="BN21" s="73" t="str">
        <f>IF(BN$17=0,0,IF(AND(BN$17&gt;='Tax Calculations'!$A$16,BN$17&lt;='Tax Calculations'!$B$16),'Tax Calculations'!$D$16-((BN$17-'Tax Calculations'!$B$15)*'Tax Calculations'!$C$16),IF(AND(BN$17&gt;='Tax Calculations'!$A$15,BN$17&lt;='Tax Calculations'!$B$15),'Tax Calculations'!$D$15,IF(IF(AND(BN$17&gt;='Tax Calculations'!$A$14,BN$17&lt;='Tax Calculations'!$B$14),'Tax Calculations'!$D$13+((BN$17-'Tax Calculations'!$B$13)*'Tax Calculations'!$C$14),0)&gt;'Tax Calculations'!$D$14,'Tax Calculations'!$D$14,IF(AND(BN$17&gt;='Tax Calculations'!$A$14,BN$17&lt;='Tax Calculations'!$B$14),'Tax Calculations'!$D$13+((BN$17-'Tax Calculations'!$B$13)*'Tax Calculations'!$C$14),IF(BN$17&lt;'Tax Calculations'!$B$13,'Tax Calculations'!$D$13,0))))))</f>
        <v>0</v>
      </c>
      <c r="BO21" s="73" t="str">
        <f>IF(BO$17=0,0,IF(AND(BO$17&gt;='Tax Calculations'!$A$16,BO$17&lt;='Tax Calculations'!$B$16),'Tax Calculations'!$D$16-((BO$17-'Tax Calculations'!$B$15)*'Tax Calculations'!$C$16),IF(AND(BO$17&gt;='Tax Calculations'!$A$15,BO$17&lt;='Tax Calculations'!$B$15),'Tax Calculations'!$D$15,IF(IF(AND(BO$17&gt;='Tax Calculations'!$A$14,BO$17&lt;='Tax Calculations'!$B$14),'Tax Calculations'!$D$13+((BO$17-'Tax Calculations'!$B$13)*'Tax Calculations'!$C$14),0)&gt;'Tax Calculations'!$D$14,'Tax Calculations'!$D$14,IF(AND(BO$17&gt;='Tax Calculations'!$A$14,BO$17&lt;='Tax Calculations'!$B$14),'Tax Calculations'!$D$13+((BO$17-'Tax Calculations'!$B$13)*'Tax Calculations'!$C$14),IF(BO$17&lt;'Tax Calculations'!$B$13,'Tax Calculations'!$D$13,0))))))</f>
        <v>0</v>
      </c>
      <c r="BP21" s="73" t="str">
        <f>IF(BP$17=0,0,IF(AND(BP$17&gt;='Tax Calculations'!$A$16,BP$17&lt;='Tax Calculations'!$B$16),'Tax Calculations'!$D$16-((BP$17-'Tax Calculations'!$B$15)*'Tax Calculations'!$C$16),IF(AND(BP$17&gt;='Tax Calculations'!$A$15,BP$17&lt;='Tax Calculations'!$B$15),'Tax Calculations'!$D$15,IF(IF(AND(BP$17&gt;='Tax Calculations'!$A$14,BP$17&lt;='Tax Calculations'!$B$14),'Tax Calculations'!$D$13+((BP$17-'Tax Calculations'!$B$13)*'Tax Calculations'!$C$14),0)&gt;'Tax Calculations'!$D$14,'Tax Calculations'!$D$14,IF(AND(BP$17&gt;='Tax Calculations'!$A$14,BP$17&lt;='Tax Calculations'!$B$14),'Tax Calculations'!$D$13+((BP$17-'Tax Calculations'!$B$13)*'Tax Calculations'!$C$14),IF(BP$17&lt;'Tax Calculations'!$B$13,'Tax Calculations'!$D$13,0))))))</f>
        <v>0</v>
      </c>
      <c r="BQ21" s="73" t="str">
        <f>IF(BQ$17=0,0,IF(AND(BQ$17&gt;='Tax Calculations'!$A$16,BQ$17&lt;='Tax Calculations'!$B$16),'Tax Calculations'!$D$16-((BQ$17-'Tax Calculations'!$B$15)*'Tax Calculations'!$C$16),IF(AND(BQ$17&gt;='Tax Calculations'!$A$15,BQ$17&lt;='Tax Calculations'!$B$15),'Tax Calculations'!$D$15,IF(IF(AND(BQ$17&gt;='Tax Calculations'!$A$14,BQ$17&lt;='Tax Calculations'!$B$14),'Tax Calculations'!$D$13+((BQ$17-'Tax Calculations'!$B$13)*'Tax Calculations'!$C$14),0)&gt;'Tax Calculations'!$D$14,'Tax Calculations'!$D$14,IF(AND(BQ$17&gt;='Tax Calculations'!$A$14,BQ$17&lt;='Tax Calculations'!$B$14),'Tax Calculations'!$D$13+((BQ$17-'Tax Calculations'!$B$13)*'Tax Calculations'!$C$14),IF(BQ$17&lt;'Tax Calculations'!$B$13,'Tax Calculations'!$D$13,0))))))</f>
        <v>0</v>
      </c>
      <c r="BR21" s="73" t="str">
        <f>IF(BR$17=0,0,IF(AND(BR$17&gt;='Tax Calculations'!$A$16,BR$17&lt;='Tax Calculations'!$B$16),'Tax Calculations'!$D$16-((BR$17-'Tax Calculations'!$B$15)*'Tax Calculations'!$C$16),IF(AND(BR$17&gt;='Tax Calculations'!$A$15,BR$17&lt;='Tax Calculations'!$B$15),'Tax Calculations'!$D$15,IF(IF(AND(BR$17&gt;='Tax Calculations'!$A$14,BR$17&lt;='Tax Calculations'!$B$14),'Tax Calculations'!$D$13+((BR$17-'Tax Calculations'!$B$13)*'Tax Calculations'!$C$14),0)&gt;'Tax Calculations'!$D$14,'Tax Calculations'!$D$14,IF(AND(BR$17&gt;='Tax Calculations'!$A$14,BR$17&lt;='Tax Calculations'!$B$14),'Tax Calculations'!$D$13+((BR$17-'Tax Calculations'!$B$13)*'Tax Calculations'!$C$14),IF(BR$17&lt;'Tax Calculations'!$B$13,'Tax Calculations'!$D$13,0))))))</f>
        <v>0</v>
      </c>
      <c r="BS21" s="73" t="str">
        <f>IF(BS$17=0,0,IF(AND(BS$17&gt;='Tax Calculations'!$A$16,BS$17&lt;='Tax Calculations'!$B$16),'Tax Calculations'!$D$16-((BS$17-'Tax Calculations'!$B$15)*'Tax Calculations'!$C$16),IF(AND(BS$17&gt;='Tax Calculations'!$A$15,BS$17&lt;='Tax Calculations'!$B$15),'Tax Calculations'!$D$15,IF(IF(AND(BS$17&gt;='Tax Calculations'!$A$14,BS$17&lt;='Tax Calculations'!$B$14),'Tax Calculations'!$D$13+((BS$17-'Tax Calculations'!$B$13)*'Tax Calculations'!$C$14),0)&gt;'Tax Calculations'!$D$14,'Tax Calculations'!$D$14,IF(AND(BS$17&gt;='Tax Calculations'!$A$14,BS$17&lt;='Tax Calculations'!$B$14),'Tax Calculations'!$D$13+((BS$17-'Tax Calculations'!$B$13)*'Tax Calculations'!$C$14),IF(BS$17&lt;'Tax Calculations'!$B$13,'Tax Calculations'!$D$13,0))))))</f>
        <v>0</v>
      </c>
      <c r="BT21" s="73" t="str">
        <f>IF(BT$17=0,0,IF(AND(BT$17&gt;='Tax Calculations'!$A$16,BT$17&lt;='Tax Calculations'!$B$16),'Tax Calculations'!$D$16-((BT$17-'Tax Calculations'!$B$15)*'Tax Calculations'!$C$16),IF(AND(BT$17&gt;='Tax Calculations'!$A$15,BT$17&lt;='Tax Calculations'!$B$15),'Tax Calculations'!$D$15,IF(IF(AND(BT$17&gt;='Tax Calculations'!$A$14,BT$17&lt;='Tax Calculations'!$B$14),'Tax Calculations'!$D$13+((BT$17-'Tax Calculations'!$B$13)*'Tax Calculations'!$C$14),0)&gt;'Tax Calculations'!$D$14,'Tax Calculations'!$D$14,IF(AND(BT$17&gt;='Tax Calculations'!$A$14,BT$17&lt;='Tax Calculations'!$B$14),'Tax Calculations'!$D$13+((BT$17-'Tax Calculations'!$B$13)*'Tax Calculations'!$C$14),IF(BT$17&lt;'Tax Calculations'!$B$13,'Tax Calculations'!$D$13,0))))))</f>
        <v>0</v>
      </c>
      <c r="BU21" s="61" t="str">
        <f>SUM(BK21:BT21)</f>
        <v>0</v>
      </c>
      <c r="BW21" s="73" t="str">
        <f>IF(BW$17=0,0,IF(AND(BW$17&gt;='Tax Calculations'!$A$16,BW$17&lt;='Tax Calculations'!$B$16),'Tax Calculations'!$D$16-((BW$17-'Tax Calculations'!$B$15)*'Tax Calculations'!$C$16),IF(AND(BW$17&gt;='Tax Calculations'!$A$15,BW$17&lt;='Tax Calculations'!$B$15),'Tax Calculations'!$D$15,IF(IF(AND(BW$17&gt;='Tax Calculations'!$A$14,BW$17&lt;='Tax Calculations'!$B$14),'Tax Calculations'!$D$13+((BW$17-'Tax Calculations'!$B$13)*'Tax Calculations'!$C$14),0)&gt;'Tax Calculations'!$D$14,'Tax Calculations'!$D$14,IF(AND(BW$17&gt;='Tax Calculations'!$A$14,BW$17&lt;='Tax Calculations'!$B$14),'Tax Calculations'!$D$13+((BW$17-'Tax Calculations'!$B$13)*'Tax Calculations'!$C$14),IF(BW$17&lt;'Tax Calculations'!$B$13,'Tax Calculations'!$D$13,0))))))</f>
        <v>0</v>
      </c>
      <c r="BX21" s="73" t="str">
        <f>IF(BX$17=0,0,IF(AND(BX$17&gt;='Tax Calculations'!$A$16,BX$17&lt;='Tax Calculations'!$B$16),'Tax Calculations'!$D$16-((BX$17-'Tax Calculations'!$B$15)*'Tax Calculations'!$C$16),IF(AND(BX$17&gt;='Tax Calculations'!$A$15,BX$17&lt;='Tax Calculations'!$B$15),'Tax Calculations'!$D$15,IF(IF(AND(BX$17&gt;='Tax Calculations'!$A$14,BX$17&lt;='Tax Calculations'!$B$14),'Tax Calculations'!$D$13+((BX$17-'Tax Calculations'!$B$13)*'Tax Calculations'!$C$14),0)&gt;'Tax Calculations'!$D$14,'Tax Calculations'!$D$14,IF(AND(BX$17&gt;='Tax Calculations'!$A$14,BX$17&lt;='Tax Calculations'!$B$14),'Tax Calculations'!$D$13+((BX$17-'Tax Calculations'!$B$13)*'Tax Calculations'!$C$14),IF(BX$17&lt;'Tax Calculations'!$B$13,'Tax Calculations'!$D$13,0))))))</f>
        <v>0</v>
      </c>
      <c r="BY21" s="73" t="str">
        <f>IF(BY$17=0,0,IF(AND(BY$17&gt;='Tax Calculations'!$A$16,BY$17&lt;='Tax Calculations'!$B$16),'Tax Calculations'!$D$16-((BY$17-'Tax Calculations'!$B$15)*'Tax Calculations'!$C$16),IF(AND(BY$17&gt;='Tax Calculations'!$A$15,BY$17&lt;='Tax Calculations'!$B$15),'Tax Calculations'!$D$15,IF(IF(AND(BY$17&gt;='Tax Calculations'!$A$14,BY$17&lt;='Tax Calculations'!$B$14),'Tax Calculations'!$D$13+((BY$17-'Tax Calculations'!$B$13)*'Tax Calculations'!$C$14),0)&gt;'Tax Calculations'!$D$14,'Tax Calculations'!$D$14,IF(AND(BY$17&gt;='Tax Calculations'!$A$14,BY$17&lt;='Tax Calculations'!$B$14),'Tax Calculations'!$D$13+((BY$17-'Tax Calculations'!$B$13)*'Tax Calculations'!$C$14),IF(BY$17&lt;'Tax Calculations'!$B$13,'Tax Calculations'!$D$13,0))))))</f>
        <v>0</v>
      </c>
      <c r="BZ21" s="73" t="str">
        <f>IF(BZ$17=0,0,IF(AND(BZ$17&gt;='Tax Calculations'!$A$16,BZ$17&lt;='Tax Calculations'!$B$16),'Tax Calculations'!$D$16-((BZ$17-'Tax Calculations'!$B$15)*'Tax Calculations'!$C$16),IF(AND(BZ$17&gt;='Tax Calculations'!$A$15,BZ$17&lt;='Tax Calculations'!$B$15),'Tax Calculations'!$D$15,IF(IF(AND(BZ$17&gt;='Tax Calculations'!$A$14,BZ$17&lt;='Tax Calculations'!$B$14),'Tax Calculations'!$D$13+((BZ$17-'Tax Calculations'!$B$13)*'Tax Calculations'!$C$14),0)&gt;'Tax Calculations'!$D$14,'Tax Calculations'!$D$14,IF(AND(BZ$17&gt;='Tax Calculations'!$A$14,BZ$17&lt;='Tax Calculations'!$B$14),'Tax Calculations'!$D$13+((BZ$17-'Tax Calculations'!$B$13)*'Tax Calculations'!$C$14),IF(BZ$17&lt;'Tax Calculations'!$B$13,'Tax Calculations'!$D$13,0))))))</f>
        <v>0</v>
      </c>
      <c r="CA21" s="73" t="str">
        <f>IF(CA$17=0,0,IF(AND(CA$17&gt;='Tax Calculations'!$A$16,CA$17&lt;='Tax Calculations'!$B$16),'Tax Calculations'!$D$16-((CA$17-'Tax Calculations'!$B$15)*'Tax Calculations'!$C$16),IF(AND(CA$17&gt;='Tax Calculations'!$A$15,CA$17&lt;='Tax Calculations'!$B$15),'Tax Calculations'!$D$15,IF(IF(AND(CA$17&gt;='Tax Calculations'!$A$14,CA$17&lt;='Tax Calculations'!$B$14),'Tax Calculations'!$D$13+((CA$17-'Tax Calculations'!$B$13)*'Tax Calculations'!$C$14),0)&gt;'Tax Calculations'!$D$14,'Tax Calculations'!$D$14,IF(AND(CA$17&gt;='Tax Calculations'!$A$14,CA$17&lt;='Tax Calculations'!$B$14),'Tax Calculations'!$D$13+((CA$17-'Tax Calculations'!$B$13)*'Tax Calculations'!$C$14),IF(CA$17&lt;'Tax Calculations'!$B$13,'Tax Calculations'!$D$13,0))))))</f>
        <v>0</v>
      </c>
      <c r="CB21" s="73" t="str">
        <f>IF(CB$17=0,0,IF(AND(CB$17&gt;='Tax Calculations'!$A$16,CB$17&lt;='Tax Calculations'!$B$16),'Tax Calculations'!$D$16-((CB$17-'Tax Calculations'!$B$15)*'Tax Calculations'!$C$16),IF(AND(CB$17&gt;='Tax Calculations'!$A$15,CB$17&lt;='Tax Calculations'!$B$15),'Tax Calculations'!$D$15,IF(IF(AND(CB$17&gt;='Tax Calculations'!$A$14,CB$17&lt;='Tax Calculations'!$B$14),'Tax Calculations'!$D$13+((CB$17-'Tax Calculations'!$B$13)*'Tax Calculations'!$C$14),0)&gt;'Tax Calculations'!$D$14,'Tax Calculations'!$D$14,IF(AND(CB$17&gt;='Tax Calculations'!$A$14,CB$17&lt;='Tax Calculations'!$B$14),'Tax Calculations'!$D$13+((CB$17-'Tax Calculations'!$B$13)*'Tax Calculations'!$C$14),IF(CB$17&lt;'Tax Calculations'!$B$13,'Tax Calculations'!$D$13,0))))))</f>
        <v>0</v>
      </c>
      <c r="CC21" s="73" t="str">
        <f>IF(CC$17=0,0,IF(AND(CC$17&gt;='Tax Calculations'!$A$16,CC$17&lt;='Tax Calculations'!$B$16),'Tax Calculations'!$D$16-((CC$17-'Tax Calculations'!$B$15)*'Tax Calculations'!$C$16),IF(AND(CC$17&gt;='Tax Calculations'!$A$15,CC$17&lt;='Tax Calculations'!$B$15),'Tax Calculations'!$D$15,IF(IF(AND(CC$17&gt;='Tax Calculations'!$A$14,CC$17&lt;='Tax Calculations'!$B$14),'Tax Calculations'!$D$13+((CC$17-'Tax Calculations'!$B$13)*'Tax Calculations'!$C$14),0)&gt;'Tax Calculations'!$D$14,'Tax Calculations'!$D$14,IF(AND(CC$17&gt;='Tax Calculations'!$A$14,CC$17&lt;='Tax Calculations'!$B$14),'Tax Calculations'!$D$13+((CC$17-'Tax Calculations'!$B$13)*'Tax Calculations'!$C$14),IF(CC$17&lt;'Tax Calculations'!$B$13,'Tax Calculations'!$D$13,0))))))</f>
        <v>0</v>
      </c>
      <c r="CD21" s="73" t="str">
        <f>IF(CD$17=0,0,IF(AND(CD$17&gt;='Tax Calculations'!$A$16,CD$17&lt;='Tax Calculations'!$B$16),'Tax Calculations'!$D$16-((CD$17-'Tax Calculations'!$B$15)*'Tax Calculations'!$C$16),IF(AND(CD$17&gt;='Tax Calculations'!$A$15,CD$17&lt;='Tax Calculations'!$B$15),'Tax Calculations'!$D$15,IF(IF(AND(CD$17&gt;='Tax Calculations'!$A$14,CD$17&lt;='Tax Calculations'!$B$14),'Tax Calculations'!$D$13+((CD$17-'Tax Calculations'!$B$13)*'Tax Calculations'!$C$14),0)&gt;'Tax Calculations'!$D$14,'Tax Calculations'!$D$14,IF(AND(CD$17&gt;='Tax Calculations'!$A$14,CD$17&lt;='Tax Calculations'!$B$14),'Tax Calculations'!$D$13+((CD$17-'Tax Calculations'!$B$13)*'Tax Calculations'!$C$14),IF(CD$17&lt;'Tax Calculations'!$B$13,'Tax Calculations'!$D$13,0))))))</f>
        <v>0</v>
      </c>
      <c r="CE21" s="73" t="str">
        <f>IF(CE$17=0,0,IF(AND(CE$17&gt;='Tax Calculations'!$A$16,CE$17&lt;='Tax Calculations'!$B$16),'Tax Calculations'!$D$16-((CE$17-'Tax Calculations'!$B$15)*'Tax Calculations'!$C$16),IF(AND(CE$17&gt;='Tax Calculations'!$A$15,CE$17&lt;='Tax Calculations'!$B$15),'Tax Calculations'!$D$15,IF(IF(AND(CE$17&gt;='Tax Calculations'!$A$14,CE$17&lt;='Tax Calculations'!$B$14),'Tax Calculations'!$D$13+((CE$17-'Tax Calculations'!$B$13)*'Tax Calculations'!$C$14),0)&gt;'Tax Calculations'!$D$14,'Tax Calculations'!$D$14,IF(AND(CE$17&gt;='Tax Calculations'!$A$14,CE$17&lt;='Tax Calculations'!$B$14),'Tax Calculations'!$D$13+((CE$17-'Tax Calculations'!$B$13)*'Tax Calculations'!$C$14),IF(CE$17&lt;'Tax Calculations'!$B$13,'Tax Calculations'!$D$13,0))))))</f>
        <v>0</v>
      </c>
      <c r="CF21" s="73" t="str">
        <f>IF(CF$17=0,0,IF(AND(CF$17&gt;='Tax Calculations'!$A$16,CF$17&lt;='Tax Calculations'!$B$16),'Tax Calculations'!$D$16-((CF$17-'Tax Calculations'!$B$15)*'Tax Calculations'!$C$16),IF(AND(CF$17&gt;='Tax Calculations'!$A$15,CF$17&lt;='Tax Calculations'!$B$15),'Tax Calculations'!$D$15,IF(IF(AND(CF$17&gt;='Tax Calculations'!$A$14,CF$17&lt;='Tax Calculations'!$B$14),'Tax Calculations'!$D$13+((CF$17-'Tax Calculations'!$B$13)*'Tax Calculations'!$C$14),0)&gt;'Tax Calculations'!$D$14,'Tax Calculations'!$D$14,IF(AND(CF$17&gt;='Tax Calculations'!$A$14,CF$17&lt;='Tax Calculations'!$B$14),'Tax Calculations'!$D$13+((CF$17-'Tax Calculations'!$B$13)*'Tax Calculations'!$C$14),IF(CF$17&lt;'Tax Calculations'!$B$13,'Tax Calculations'!$D$13,0))))))</f>
        <v>0</v>
      </c>
      <c r="CG21" s="73" t="str">
        <f>IF(CG$17=0,0,IF(AND(CG$17&gt;='Tax Calculations'!$A$16,CG$17&lt;='Tax Calculations'!$B$16),'Tax Calculations'!$D$16-((CG$17-'Tax Calculations'!$B$15)*'Tax Calculations'!$C$16),IF(AND(CG$17&gt;='Tax Calculations'!$A$15,CG$17&lt;='Tax Calculations'!$B$15),'Tax Calculations'!$D$15,IF(IF(AND(CG$17&gt;='Tax Calculations'!$A$14,CG$17&lt;='Tax Calculations'!$B$14),'Tax Calculations'!$D$13+((CG$17-'Tax Calculations'!$B$13)*'Tax Calculations'!$C$14),0)&gt;'Tax Calculations'!$D$14,'Tax Calculations'!$D$14,IF(AND(CG$17&gt;='Tax Calculations'!$A$14,CG$17&lt;='Tax Calculations'!$B$14),'Tax Calculations'!$D$13+((CG$17-'Tax Calculations'!$B$13)*'Tax Calculations'!$C$14),IF(CG$17&lt;'Tax Calculations'!$B$13,'Tax Calculations'!$D$13,0))))))</f>
        <v>0</v>
      </c>
      <c r="CH21" s="73" t="str">
        <f>IF(CH$17=0,0,IF(AND(CH$17&gt;='Tax Calculations'!$A$16,CH$17&lt;='Tax Calculations'!$B$16),'Tax Calculations'!$D$16-((CH$17-'Tax Calculations'!$B$15)*'Tax Calculations'!$C$16),IF(AND(CH$17&gt;='Tax Calculations'!$A$15,CH$17&lt;='Tax Calculations'!$B$15),'Tax Calculations'!$D$15,IF(IF(AND(CH$17&gt;='Tax Calculations'!$A$14,CH$17&lt;='Tax Calculations'!$B$14),'Tax Calculations'!$D$13+((CH$17-'Tax Calculations'!$B$13)*'Tax Calculations'!$C$14),0)&gt;'Tax Calculations'!$D$14,'Tax Calculations'!$D$14,IF(AND(CH$17&gt;='Tax Calculations'!$A$14,CH$17&lt;='Tax Calculations'!$B$14),'Tax Calculations'!$D$13+((CH$17-'Tax Calculations'!$B$13)*'Tax Calculations'!$C$14),IF(CH$17&lt;'Tax Calculations'!$B$13,'Tax Calculations'!$D$13,0))))))</f>
        <v>0</v>
      </c>
      <c r="CI21" s="73" t="str">
        <f>IF(CI$17=0,0,IF(AND(CI$17&gt;='Tax Calculations'!$A$16,CI$17&lt;='Tax Calculations'!$B$16),'Tax Calculations'!$D$16-((CI$17-'Tax Calculations'!$B$15)*'Tax Calculations'!$C$16),IF(AND(CI$17&gt;='Tax Calculations'!$A$15,CI$17&lt;='Tax Calculations'!$B$15),'Tax Calculations'!$D$15,IF(IF(AND(CI$17&gt;='Tax Calculations'!$A$14,CI$17&lt;='Tax Calculations'!$B$14),'Tax Calculations'!$D$13+((CI$17-'Tax Calculations'!$B$13)*'Tax Calculations'!$C$14),0)&gt;'Tax Calculations'!$D$14,'Tax Calculations'!$D$14,IF(AND(CI$17&gt;='Tax Calculations'!$A$14,CI$17&lt;='Tax Calculations'!$B$14),'Tax Calculations'!$D$13+((CI$17-'Tax Calculations'!$B$13)*'Tax Calculations'!$C$14),IF(CI$17&lt;'Tax Calculations'!$B$13,'Tax Calculations'!$D$13,0))))))</f>
        <v>0</v>
      </c>
      <c r="CJ21" s="73" t="str">
        <f>IF(CJ$17=0,0,IF(AND(CJ$17&gt;='Tax Calculations'!$A$16,CJ$17&lt;='Tax Calculations'!$B$16),'Tax Calculations'!$D$16-((CJ$17-'Tax Calculations'!$B$15)*'Tax Calculations'!$C$16),IF(AND(CJ$17&gt;='Tax Calculations'!$A$15,CJ$17&lt;='Tax Calculations'!$B$15),'Tax Calculations'!$D$15,IF(IF(AND(CJ$17&gt;='Tax Calculations'!$A$14,CJ$17&lt;='Tax Calculations'!$B$14),'Tax Calculations'!$D$13+((CJ$17-'Tax Calculations'!$B$13)*'Tax Calculations'!$C$14),0)&gt;'Tax Calculations'!$D$14,'Tax Calculations'!$D$14,IF(AND(CJ$17&gt;='Tax Calculations'!$A$14,CJ$17&lt;='Tax Calculations'!$B$14),'Tax Calculations'!$D$13+((CJ$17-'Tax Calculations'!$B$13)*'Tax Calculations'!$C$14),IF(CJ$17&lt;'Tax Calculations'!$B$13,'Tax Calculations'!$D$13,0))))))</f>
        <v>0</v>
      </c>
      <c r="CK21" s="61" t="str">
        <f>SUM(CA21:CJ21)</f>
        <v>0</v>
      </c>
      <c r="CM21" s="73" t="str">
        <f>IF(CM$17=0,0,IF(AND(CM$17&gt;='Tax Calculations'!$A$16,CM$17&lt;='Tax Calculations'!$B$16),'Tax Calculations'!$D$16-((CM$17-'Tax Calculations'!$B$15)*'Tax Calculations'!$C$16),IF(AND(CM$17&gt;='Tax Calculations'!$A$15,CM$17&lt;='Tax Calculations'!$B$15),'Tax Calculations'!$D$15,IF(IF(AND(CM$17&gt;='Tax Calculations'!$A$14,CM$17&lt;='Tax Calculations'!$B$14),'Tax Calculations'!$D$13+((CM$17-'Tax Calculations'!$B$13)*'Tax Calculations'!$C$14),0)&gt;'Tax Calculations'!$D$14,'Tax Calculations'!$D$14,IF(AND(CM$17&gt;='Tax Calculations'!$A$14,CM$17&lt;='Tax Calculations'!$B$14),'Tax Calculations'!$D$13+((CM$17-'Tax Calculations'!$B$13)*'Tax Calculations'!$C$14),IF(CM$17&lt;'Tax Calculations'!$B$13,'Tax Calculations'!$D$13,0))))))</f>
        <v>0</v>
      </c>
      <c r="CN21" s="73" t="str">
        <f>IF(CN$17=0,0,IF(AND(CN$17&gt;='Tax Calculations'!$A$16,CN$17&lt;='Tax Calculations'!$B$16),'Tax Calculations'!$D$16-((CN$17-'Tax Calculations'!$B$15)*'Tax Calculations'!$C$16),IF(AND(CN$17&gt;='Tax Calculations'!$A$15,CN$17&lt;='Tax Calculations'!$B$15),'Tax Calculations'!$D$15,IF(IF(AND(CN$17&gt;='Tax Calculations'!$A$14,CN$17&lt;='Tax Calculations'!$B$14),'Tax Calculations'!$D$13+((CN$17-'Tax Calculations'!$B$13)*'Tax Calculations'!$C$14),0)&gt;'Tax Calculations'!$D$14,'Tax Calculations'!$D$14,IF(AND(CN$17&gt;='Tax Calculations'!$A$14,CN$17&lt;='Tax Calculations'!$B$14),'Tax Calculations'!$D$13+((CN$17-'Tax Calculations'!$B$13)*'Tax Calculations'!$C$14),IF(CN$17&lt;'Tax Calculations'!$B$13,'Tax Calculations'!$D$13,0))))))</f>
        <v>0</v>
      </c>
      <c r="CO21" s="73" t="str">
        <f>IF(CO$17=0,0,IF(AND(CO$17&gt;='Tax Calculations'!$A$16,CO$17&lt;='Tax Calculations'!$B$16),'Tax Calculations'!$D$16-((CO$17-'Tax Calculations'!$B$15)*'Tax Calculations'!$C$16),IF(AND(CO$17&gt;='Tax Calculations'!$A$15,CO$17&lt;='Tax Calculations'!$B$15),'Tax Calculations'!$D$15,IF(IF(AND(CO$17&gt;='Tax Calculations'!$A$14,CO$17&lt;='Tax Calculations'!$B$14),'Tax Calculations'!$D$13+((CO$17-'Tax Calculations'!$B$13)*'Tax Calculations'!$C$14),0)&gt;'Tax Calculations'!$D$14,'Tax Calculations'!$D$14,IF(AND(CO$17&gt;='Tax Calculations'!$A$14,CO$17&lt;='Tax Calculations'!$B$14),'Tax Calculations'!$D$13+((CO$17-'Tax Calculations'!$B$13)*'Tax Calculations'!$C$14),IF(CO$17&lt;'Tax Calculations'!$B$13,'Tax Calculations'!$D$13,0))))))</f>
        <v>0</v>
      </c>
      <c r="CP21" s="73" t="str">
        <f>IF(CP$17=0,0,IF(AND(CP$17&gt;='Tax Calculations'!$A$16,CP$17&lt;='Tax Calculations'!$B$16),'Tax Calculations'!$D$16-((CP$17-'Tax Calculations'!$B$15)*'Tax Calculations'!$C$16),IF(AND(CP$17&gt;='Tax Calculations'!$A$15,CP$17&lt;='Tax Calculations'!$B$15),'Tax Calculations'!$D$15,IF(IF(AND(CP$17&gt;='Tax Calculations'!$A$14,CP$17&lt;='Tax Calculations'!$B$14),'Tax Calculations'!$D$13+((CP$17-'Tax Calculations'!$B$13)*'Tax Calculations'!$C$14),0)&gt;'Tax Calculations'!$D$14,'Tax Calculations'!$D$14,IF(AND(CP$17&gt;='Tax Calculations'!$A$14,CP$17&lt;='Tax Calculations'!$B$14),'Tax Calculations'!$D$13+((CP$17-'Tax Calculations'!$B$13)*'Tax Calculations'!$C$14),IF(CP$17&lt;'Tax Calculations'!$B$13,'Tax Calculations'!$D$13,0))))))</f>
        <v>0</v>
      </c>
      <c r="CQ21" s="73" t="str">
        <f>IF(CQ$17=0,0,IF(AND(CQ$17&gt;='Tax Calculations'!$A$16,CQ$17&lt;='Tax Calculations'!$B$16),'Tax Calculations'!$D$16-((CQ$17-'Tax Calculations'!$B$15)*'Tax Calculations'!$C$16),IF(AND(CQ$17&gt;='Tax Calculations'!$A$15,CQ$17&lt;='Tax Calculations'!$B$15),'Tax Calculations'!$D$15,IF(IF(AND(CQ$17&gt;='Tax Calculations'!$A$14,CQ$17&lt;='Tax Calculations'!$B$14),'Tax Calculations'!$D$13+((CQ$17-'Tax Calculations'!$B$13)*'Tax Calculations'!$C$14),0)&gt;'Tax Calculations'!$D$14,'Tax Calculations'!$D$14,IF(AND(CQ$17&gt;='Tax Calculations'!$A$14,CQ$17&lt;='Tax Calculations'!$B$14),'Tax Calculations'!$D$13+((CQ$17-'Tax Calculations'!$B$13)*'Tax Calculations'!$C$14),IF(CQ$17&lt;'Tax Calculations'!$B$13,'Tax Calculations'!$D$13,0))))))</f>
        <v>0</v>
      </c>
      <c r="CR21" s="73" t="str">
        <f>IF(CR$17=0,0,IF(AND(CR$17&gt;='Tax Calculations'!$A$16,CR$17&lt;='Tax Calculations'!$B$16),'Tax Calculations'!$D$16-((CR$17-'Tax Calculations'!$B$15)*'Tax Calculations'!$C$16),IF(AND(CR$17&gt;='Tax Calculations'!$A$15,CR$17&lt;='Tax Calculations'!$B$15),'Tax Calculations'!$D$15,IF(IF(AND(CR$17&gt;='Tax Calculations'!$A$14,CR$17&lt;='Tax Calculations'!$B$14),'Tax Calculations'!$D$13+((CR$17-'Tax Calculations'!$B$13)*'Tax Calculations'!$C$14),0)&gt;'Tax Calculations'!$D$14,'Tax Calculations'!$D$14,IF(AND(CR$17&gt;='Tax Calculations'!$A$14,CR$17&lt;='Tax Calculations'!$B$14),'Tax Calculations'!$D$13+((CR$17-'Tax Calculations'!$B$13)*'Tax Calculations'!$C$14),IF(CR$17&lt;'Tax Calculations'!$B$13,'Tax Calculations'!$D$13,0))))))</f>
        <v>0</v>
      </c>
      <c r="CS21" s="73" t="str">
        <f>IF(CS$17=0,0,IF(AND(CS$17&gt;='Tax Calculations'!$A$16,CS$17&lt;='Tax Calculations'!$B$16),'Tax Calculations'!$D$16-((CS$17-'Tax Calculations'!$B$15)*'Tax Calculations'!$C$16),IF(AND(CS$17&gt;='Tax Calculations'!$A$15,CS$17&lt;='Tax Calculations'!$B$15),'Tax Calculations'!$D$15,IF(IF(AND(CS$17&gt;='Tax Calculations'!$A$14,CS$17&lt;='Tax Calculations'!$B$14),'Tax Calculations'!$D$13+((CS$17-'Tax Calculations'!$B$13)*'Tax Calculations'!$C$14),0)&gt;'Tax Calculations'!$D$14,'Tax Calculations'!$D$14,IF(AND(CS$17&gt;='Tax Calculations'!$A$14,CS$17&lt;='Tax Calculations'!$B$14),'Tax Calculations'!$D$13+((CS$17-'Tax Calculations'!$B$13)*'Tax Calculations'!$C$14),IF(CS$17&lt;'Tax Calculations'!$B$13,'Tax Calculations'!$D$13,0))))))</f>
        <v>0</v>
      </c>
      <c r="CT21" s="73" t="str">
        <f>IF(CT$17=0,0,IF(AND(CT$17&gt;='Tax Calculations'!$A$16,CT$17&lt;='Tax Calculations'!$B$16),'Tax Calculations'!$D$16-((CT$17-'Tax Calculations'!$B$15)*'Tax Calculations'!$C$16),IF(AND(CT$17&gt;='Tax Calculations'!$A$15,CT$17&lt;='Tax Calculations'!$B$15),'Tax Calculations'!$D$15,IF(IF(AND(CT$17&gt;='Tax Calculations'!$A$14,CT$17&lt;='Tax Calculations'!$B$14),'Tax Calculations'!$D$13+((CT$17-'Tax Calculations'!$B$13)*'Tax Calculations'!$C$14),0)&gt;'Tax Calculations'!$D$14,'Tax Calculations'!$D$14,IF(AND(CT$17&gt;='Tax Calculations'!$A$14,CT$17&lt;='Tax Calculations'!$B$14),'Tax Calculations'!$D$13+((CT$17-'Tax Calculations'!$B$13)*'Tax Calculations'!$C$14),IF(CT$17&lt;'Tax Calculations'!$B$13,'Tax Calculations'!$D$13,0))))))</f>
        <v>0</v>
      </c>
      <c r="CU21" s="60" t="str">
        <f>IF(CU$17=0,0,IF(AND(CU$17&gt;='Tax Calculations'!$A$16,CU$17&lt;='Tax Calculations'!$B$16),'Tax Calculations'!$D$16-((CU$17-'Tax Calculations'!$B$15)*'Tax Calculations'!$C$16),IF(AND(CU$17&gt;='Tax Calculations'!$A$15,CU$17&lt;='Tax Calculations'!$B$15),'Tax Calculations'!$D$15,IF(IF(AND(CU$17&gt;='Tax Calculations'!$A$14,CU$17&lt;='Tax Calculations'!$B$14),'Tax Calculations'!$D$13+((CU$17-'Tax Calculations'!$B$13)*'Tax Calculations'!$C$14),0)&gt;'Tax Calculations'!$D$14,'Tax Calculations'!$D$14,IF(AND(CU$17&gt;='Tax Calculations'!$A$14,CU$17&lt;='Tax Calculations'!$B$14),'Tax Calculations'!$D$13+((CU$17-'Tax Calculations'!$B$13)*'Tax Calculations'!$C$14),IF(CU$17&lt;'Tax Calculations'!$B$13,'Tax Calculations'!$D$13,0))))))</f>
        <v>0</v>
      </c>
      <c r="CV21" s="73" t="str">
        <f>IF(CV$17=0,0,IF(AND(CV$17&gt;='Tax Calculations'!$A$16,CV$17&lt;='Tax Calculations'!$B$16),'Tax Calculations'!$D$16-((CV$17-'Tax Calculations'!$B$15)*'Tax Calculations'!$C$16),IF(AND(CV$17&gt;='Tax Calculations'!$A$15,CV$17&lt;='Tax Calculations'!$B$15),'Tax Calculations'!$D$15,IF(IF(AND(CV$17&gt;='Tax Calculations'!$A$14,CV$17&lt;='Tax Calculations'!$B$14),'Tax Calculations'!$D$13+((CV$17-'Tax Calculations'!$B$13)*'Tax Calculations'!$C$14),0)&gt;'Tax Calculations'!$D$14,'Tax Calculations'!$D$14,IF(AND(CV$17&gt;='Tax Calculations'!$A$14,CV$17&lt;='Tax Calculations'!$B$14),'Tax Calculations'!$D$13+((CV$17-'Tax Calculations'!$B$13)*'Tax Calculations'!$C$14),IF(CV$17&lt;'Tax Calculations'!$B$13,'Tax Calculations'!$D$13,0))))))</f>
        <v>0</v>
      </c>
      <c r="CW21" s="73" t="str">
        <f>IF(CW$17=0,0,IF(AND(CW$17&gt;='Tax Calculations'!$A$16,CW$17&lt;='Tax Calculations'!$B$16),'Tax Calculations'!$D$16-((CW$17-'Tax Calculations'!$B$15)*'Tax Calculations'!$C$16),IF(AND(CW$17&gt;='Tax Calculations'!$A$15,CW$17&lt;='Tax Calculations'!$B$15),'Tax Calculations'!$D$15,IF(IF(AND(CW$17&gt;='Tax Calculations'!$A$14,CW$17&lt;='Tax Calculations'!$B$14),'Tax Calculations'!$D$13+((CW$17-'Tax Calculations'!$B$13)*'Tax Calculations'!$C$14),0)&gt;'Tax Calculations'!$D$14,'Tax Calculations'!$D$14,IF(AND(CW$17&gt;='Tax Calculations'!$A$14,CW$17&lt;='Tax Calculations'!$B$14),'Tax Calculations'!$D$13+((CW$17-'Tax Calculations'!$B$13)*'Tax Calculations'!$C$14),IF(CW$17&lt;'Tax Calculations'!$B$13,'Tax Calculations'!$D$13,0))))))</f>
        <v>0</v>
      </c>
      <c r="CX21" s="73" t="str">
        <f>IF(CX$17=0,0,IF(AND(CX$17&gt;='Tax Calculations'!$A$16,CX$17&lt;='Tax Calculations'!$B$16),'Tax Calculations'!$D$16-((CX$17-'Tax Calculations'!$B$15)*'Tax Calculations'!$C$16),IF(AND(CX$17&gt;='Tax Calculations'!$A$15,CX$17&lt;='Tax Calculations'!$B$15),'Tax Calculations'!$D$15,IF(IF(AND(CX$17&gt;='Tax Calculations'!$A$14,CX$17&lt;='Tax Calculations'!$B$14),'Tax Calculations'!$D$13+((CX$17-'Tax Calculations'!$B$13)*'Tax Calculations'!$C$14),0)&gt;'Tax Calculations'!$D$14,'Tax Calculations'!$D$14,IF(AND(CX$17&gt;='Tax Calculations'!$A$14,CX$17&lt;='Tax Calculations'!$B$14),'Tax Calculations'!$D$13+((CX$17-'Tax Calculations'!$B$13)*'Tax Calculations'!$C$14),IF(CX$17&lt;'Tax Calculations'!$B$13,'Tax Calculations'!$D$13,0))))))</f>
        <v>0</v>
      </c>
      <c r="CY21" s="73" t="str">
        <f>IF(CY$17=0,0,IF(AND(CY$17&gt;='Tax Calculations'!$A$16,CY$17&lt;='Tax Calculations'!$B$16),'Tax Calculations'!$D$16-((CY$17-'Tax Calculations'!$B$15)*'Tax Calculations'!$C$16),IF(AND(CY$17&gt;='Tax Calculations'!$A$15,CY$17&lt;='Tax Calculations'!$B$15),'Tax Calculations'!$D$15,IF(IF(AND(CY$17&gt;='Tax Calculations'!$A$14,CY$17&lt;='Tax Calculations'!$B$14),'Tax Calculations'!$D$13+((CY$17-'Tax Calculations'!$B$13)*'Tax Calculations'!$C$14),0)&gt;'Tax Calculations'!$D$14,'Tax Calculations'!$D$14,IF(AND(CY$17&gt;='Tax Calculations'!$A$14,CY$17&lt;='Tax Calculations'!$B$14),'Tax Calculations'!$D$13+((CY$17-'Tax Calculations'!$B$13)*'Tax Calculations'!$C$14),IF(CY$17&lt;'Tax Calculations'!$B$13,'Tax Calculations'!$D$13,0))))))</f>
        <v>0</v>
      </c>
      <c r="CZ21" s="73" t="str">
        <f>IF(CZ$17=0,0,IF(AND(CZ$17&gt;='Tax Calculations'!$A$16,CZ$17&lt;='Tax Calculations'!$B$16),'Tax Calculations'!$D$16-((CZ$17-'Tax Calculations'!$B$15)*'Tax Calculations'!$C$16),IF(AND(CZ$17&gt;='Tax Calculations'!$A$15,CZ$17&lt;='Tax Calculations'!$B$15),'Tax Calculations'!$D$15,IF(IF(AND(CZ$17&gt;='Tax Calculations'!$A$14,CZ$17&lt;='Tax Calculations'!$B$14),'Tax Calculations'!$D$13+((CZ$17-'Tax Calculations'!$B$13)*'Tax Calculations'!$C$14),0)&gt;'Tax Calculations'!$D$14,'Tax Calculations'!$D$14,IF(AND(CZ$17&gt;='Tax Calculations'!$A$14,CZ$17&lt;='Tax Calculations'!$B$14),'Tax Calculations'!$D$13+((CZ$17-'Tax Calculations'!$B$13)*'Tax Calculations'!$C$14),IF(CZ$17&lt;'Tax Calculations'!$B$13,'Tax Calculations'!$D$13,0))))))</f>
        <v>0</v>
      </c>
      <c r="DA21" s="61" t="str">
        <f>SUM(CQ21:CZ21)</f>
        <v>0</v>
      </c>
      <c r="DC21" s="73" t="str">
        <f>IF(DC$17=0,0,IF(AND(DC$17&gt;='Tax Calculations'!$A$16,DC$17&lt;='Tax Calculations'!$B$16),'Tax Calculations'!$D$16-((DC$17-'Tax Calculations'!$B$15)*'Tax Calculations'!$C$16),IF(AND(DC$17&gt;='Tax Calculations'!$A$15,DC$17&lt;='Tax Calculations'!$B$15),'Tax Calculations'!$D$15,IF(IF(AND(DC$17&gt;='Tax Calculations'!$A$14,DC$17&lt;='Tax Calculations'!$B$14),'Tax Calculations'!$D$13+((DC$17-'Tax Calculations'!$B$13)*'Tax Calculations'!$C$14),0)&gt;'Tax Calculations'!$D$14,'Tax Calculations'!$D$14,IF(AND(DC$17&gt;='Tax Calculations'!$A$14,DC$17&lt;='Tax Calculations'!$B$14),'Tax Calculations'!$D$13+((DC$17-'Tax Calculations'!$B$13)*'Tax Calculations'!$C$14),IF(DC$17&lt;'Tax Calculations'!$B$13,'Tax Calculations'!$D$13,0))))))</f>
        <v>0</v>
      </c>
      <c r="DD21" s="73" t="str">
        <f>IF(DD$17=0,0,IF(AND(DD$17&gt;='Tax Calculations'!$A$16,DD$17&lt;='Tax Calculations'!$B$16),'Tax Calculations'!$D$16-((DD$17-'Tax Calculations'!$B$15)*'Tax Calculations'!$C$16),IF(AND(DD$17&gt;='Tax Calculations'!$A$15,DD$17&lt;='Tax Calculations'!$B$15),'Tax Calculations'!$D$15,IF(IF(AND(DD$17&gt;='Tax Calculations'!$A$14,DD$17&lt;='Tax Calculations'!$B$14),'Tax Calculations'!$D$13+((DD$17-'Tax Calculations'!$B$13)*'Tax Calculations'!$C$14),0)&gt;'Tax Calculations'!$D$14,'Tax Calculations'!$D$14,IF(AND(DD$17&gt;='Tax Calculations'!$A$14,DD$17&lt;='Tax Calculations'!$B$14),'Tax Calculations'!$D$13+((DD$17-'Tax Calculations'!$B$13)*'Tax Calculations'!$C$14),IF(DD$17&lt;'Tax Calculations'!$B$13,'Tax Calculations'!$D$13,0))))))</f>
        <v>0</v>
      </c>
      <c r="DE21" s="73" t="str">
        <f>IF(DE$17=0,0,IF(AND(DE$17&gt;='Tax Calculations'!$A$16,DE$17&lt;='Tax Calculations'!$B$16),'Tax Calculations'!$D$16-((DE$17-'Tax Calculations'!$B$15)*'Tax Calculations'!$C$16),IF(AND(DE$17&gt;='Tax Calculations'!$A$15,DE$17&lt;='Tax Calculations'!$B$15),'Tax Calculations'!$D$15,IF(IF(AND(DE$17&gt;='Tax Calculations'!$A$14,DE$17&lt;='Tax Calculations'!$B$14),'Tax Calculations'!$D$13+((DE$17-'Tax Calculations'!$B$13)*'Tax Calculations'!$C$14),0)&gt;'Tax Calculations'!$D$14,'Tax Calculations'!$D$14,IF(AND(DE$17&gt;='Tax Calculations'!$A$14,DE$17&lt;='Tax Calculations'!$B$14),'Tax Calculations'!$D$13+((DE$17-'Tax Calculations'!$B$13)*'Tax Calculations'!$C$14),IF(DE$17&lt;'Tax Calculations'!$B$13,'Tax Calculations'!$D$13,0))))))</f>
        <v>0</v>
      </c>
      <c r="DF21" s="73" t="str">
        <f>IF(DF$17=0,0,IF(AND(DF$17&gt;='Tax Calculations'!$A$16,DF$17&lt;='Tax Calculations'!$B$16),'Tax Calculations'!$D$16-((DF$17-'Tax Calculations'!$B$15)*'Tax Calculations'!$C$16),IF(AND(DF$17&gt;='Tax Calculations'!$A$15,DF$17&lt;='Tax Calculations'!$B$15),'Tax Calculations'!$D$15,IF(IF(AND(DF$17&gt;='Tax Calculations'!$A$14,DF$17&lt;='Tax Calculations'!$B$14),'Tax Calculations'!$D$13+((DF$17-'Tax Calculations'!$B$13)*'Tax Calculations'!$C$14),0)&gt;'Tax Calculations'!$D$14,'Tax Calculations'!$D$14,IF(AND(DF$17&gt;='Tax Calculations'!$A$14,DF$17&lt;='Tax Calculations'!$B$14),'Tax Calculations'!$D$13+((DF$17-'Tax Calculations'!$B$13)*'Tax Calculations'!$C$14),IF(DF$17&lt;'Tax Calculations'!$B$13,'Tax Calculations'!$D$13,0))))))</f>
        <v>0</v>
      </c>
      <c r="DG21" s="73" t="str">
        <f>IF(DG$17=0,0,IF(AND(DG$17&gt;='Tax Calculations'!$A$16,DG$17&lt;='Tax Calculations'!$B$16),'Tax Calculations'!$D$16-((DG$17-'Tax Calculations'!$B$15)*'Tax Calculations'!$C$16),IF(AND(DG$17&gt;='Tax Calculations'!$A$15,DG$17&lt;='Tax Calculations'!$B$15),'Tax Calculations'!$D$15,IF(IF(AND(DG$17&gt;='Tax Calculations'!$A$14,DG$17&lt;='Tax Calculations'!$B$14),'Tax Calculations'!$D$13+((DG$17-'Tax Calculations'!$B$13)*'Tax Calculations'!$C$14),0)&gt;'Tax Calculations'!$D$14,'Tax Calculations'!$D$14,IF(AND(DG$17&gt;='Tax Calculations'!$A$14,DG$17&lt;='Tax Calculations'!$B$14),'Tax Calculations'!$D$13+((DG$17-'Tax Calculations'!$B$13)*'Tax Calculations'!$C$14),IF(DG$17&lt;'Tax Calculations'!$B$13,'Tax Calculations'!$D$13,0))))))</f>
        <v>0</v>
      </c>
      <c r="DH21" s="73" t="str">
        <f>IF(DH$17=0,0,IF(AND(DH$17&gt;='Tax Calculations'!$A$16,DH$17&lt;='Tax Calculations'!$B$16),'Tax Calculations'!$D$16-((DH$17-'Tax Calculations'!$B$15)*'Tax Calculations'!$C$16),IF(AND(DH$17&gt;='Tax Calculations'!$A$15,DH$17&lt;='Tax Calculations'!$B$15),'Tax Calculations'!$D$15,IF(IF(AND(DH$17&gt;='Tax Calculations'!$A$14,DH$17&lt;='Tax Calculations'!$B$14),'Tax Calculations'!$D$13+((DH$17-'Tax Calculations'!$B$13)*'Tax Calculations'!$C$14),0)&gt;'Tax Calculations'!$D$14,'Tax Calculations'!$D$14,IF(AND(DH$17&gt;='Tax Calculations'!$A$14,DH$17&lt;='Tax Calculations'!$B$14),'Tax Calculations'!$D$13+((DH$17-'Tax Calculations'!$B$13)*'Tax Calculations'!$C$14),IF(DH$17&lt;'Tax Calculations'!$B$13,'Tax Calculations'!$D$13,0))))))</f>
        <v>0</v>
      </c>
      <c r="DI21" s="73" t="str">
        <f>IF(DI$17=0,0,IF(AND(DI$17&gt;='Tax Calculations'!$A$16,DI$17&lt;='Tax Calculations'!$B$16),'Tax Calculations'!$D$16-((DI$17-'Tax Calculations'!$B$15)*'Tax Calculations'!$C$16),IF(AND(DI$17&gt;='Tax Calculations'!$A$15,DI$17&lt;='Tax Calculations'!$B$15),'Tax Calculations'!$D$15,IF(IF(AND(DI$17&gt;='Tax Calculations'!$A$14,DI$17&lt;='Tax Calculations'!$B$14),'Tax Calculations'!$D$13+((DI$17-'Tax Calculations'!$B$13)*'Tax Calculations'!$C$14),0)&gt;'Tax Calculations'!$D$14,'Tax Calculations'!$D$14,IF(AND(DI$17&gt;='Tax Calculations'!$A$14,DI$17&lt;='Tax Calculations'!$B$14),'Tax Calculations'!$D$13+((DI$17-'Tax Calculations'!$B$13)*'Tax Calculations'!$C$14),IF(DI$17&lt;'Tax Calculations'!$B$13,'Tax Calculations'!$D$13,0))))))</f>
        <v>0</v>
      </c>
      <c r="DJ21" s="73" t="str">
        <f>IF(DJ$17=0,0,IF(AND(DJ$17&gt;='Tax Calculations'!$A$16,DJ$17&lt;='Tax Calculations'!$B$16),'Tax Calculations'!$D$16-((DJ$17-'Tax Calculations'!$B$15)*'Tax Calculations'!$C$16),IF(AND(DJ$17&gt;='Tax Calculations'!$A$15,DJ$17&lt;='Tax Calculations'!$B$15),'Tax Calculations'!$D$15,IF(IF(AND(DJ$17&gt;='Tax Calculations'!$A$14,DJ$17&lt;='Tax Calculations'!$B$14),'Tax Calculations'!$D$13+((DJ$17-'Tax Calculations'!$B$13)*'Tax Calculations'!$C$14),0)&gt;'Tax Calculations'!$D$14,'Tax Calculations'!$D$14,IF(AND(DJ$17&gt;='Tax Calculations'!$A$14,DJ$17&lt;='Tax Calculations'!$B$14),'Tax Calculations'!$D$13+((DJ$17-'Tax Calculations'!$B$13)*'Tax Calculations'!$C$14),IF(DJ$17&lt;'Tax Calculations'!$B$13,'Tax Calculations'!$D$13,0))))))</f>
        <v>0</v>
      </c>
      <c r="DK21" s="73" t="str">
        <f>IF(DK$17=0,0,IF(AND(DK$17&gt;='Tax Calculations'!$A$16,DK$17&lt;='Tax Calculations'!$B$16),'Tax Calculations'!$D$16-((DK$17-'Tax Calculations'!$B$15)*'Tax Calculations'!$C$16),IF(AND(DK$17&gt;='Tax Calculations'!$A$15,DK$17&lt;='Tax Calculations'!$B$15),'Tax Calculations'!$D$15,IF(IF(AND(DK$17&gt;='Tax Calculations'!$A$14,DK$17&lt;='Tax Calculations'!$B$14),'Tax Calculations'!$D$13+((DK$17-'Tax Calculations'!$B$13)*'Tax Calculations'!$C$14),0)&gt;'Tax Calculations'!$D$14,'Tax Calculations'!$D$14,IF(AND(DK$17&gt;='Tax Calculations'!$A$14,DK$17&lt;='Tax Calculations'!$B$14),'Tax Calculations'!$D$13+((DK$17-'Tax Calculations'!$B$13)*'Tax Calculations'!$C$14),IF(DK$17&lt;'Tax Calculations'!$B$13,'Tax Calculations'!$D$13,0))))))</f>
        <v>0</v>
      </c>
      <c r="DL21" s="73" t="str">
        <f>IF(DL$17=0,0,IF(AND(DL$17&gt;='Tax Calculations'!$A$16,DL$17&lt;='Tax Calculations'!$B$16),'Tax Calculations'!$D$16-((DL$17-'Tax Calculations'!$B$15)*'Tax Calculations'!$C$16),IF(AND(DL$17&gt;='Tax Calculations'!$A$15,DL$17&lt;='Tax Calculations'!$B$15),'Tax Calculations'!$D$15,IF(IF(AND(DL$17&gt;='Tax Calculations'!$A$14,DL$17&lt;='Tax Calculations'!$B$14),'Tax Calculations'!$D$13+((DL$17-'Tax Calculations'!$B$13)*'Tax Calculations'!$C$14),0)&gt;'Tax Calculations'!$D$14,'Tax Calculations'!$D$14,IF(AND(DL$17&gt;='Tax Calculations'!$A$14,DL$17&lt;='Tax Calculations'!$B$14),'Tax Calculations'!$D$13+((DL$17-'Tax Calculations'!$B$13)*'Tax Calculations'!$C$14),IF(DL$17&lt;'Tax Calculations'!$B$13,'Tax Calculations'!$D$13,0))))))</f>
        <v>0</v>
      </c>
      <c r="DM21" s="73" t="str">
        <f>IF(DM$17=0,0,IF(AND(DM$17&gt;='Tax Calculations'!$A$16,DM$17&lt;='Tax Calculations'!$B$16),'Tax Calculations'!$D$16-((DM$17-'Tax Calculations'!$B$15)*'Tax Calculations'!$C$16),IF(AND(DM$17&gt;='Tax Calculations'!$A$15,DM$17&lt;='Tax Calculations'!$B$15),'Tax Calculations'!$D$15,IF(IF(AND(DM$17&gt;='Tax Calculations'!$A$14,DM$17&lt;='Tax Calculations'!$B$14),'Tax Calculations'!$D$13+((DM$17-'Tax Calculations'!$B$13)*'Tax Calculations'!$C$14),0)&gt;'Tax Calculations'!$D$14,'Tax Calculations'!$D$14,IF(AND(DM$17&gt;='Tax Calculations'!$A$14,DM$17&lt;='Tax Calculations'!$B$14),'Tax Calculations'!$D$13+((DM$17-'Tax Calculations'!$B$13)*'Tax Calculations'!$C$14),IF(DM$17&lt;'Tax Calculations'!$B$13,'Tax Calculations'!$D$13,0))))))</f>
        <v>0</v>
      </c>
      <c r="DN21" s="73" t="str">
        <f>IF(DN$17=0,0,IF(AND(DN$17&gt;='Tax Calculations'!$A$16,DN$17&lt;='Tax Calculations'!$B$16),'Tax Calculations'!$D$16-((DN$17-'Tax Calculations'!$B$15)*'Tax Calculations'!$C$16),IF(AND(DN$17&gt;='Tax Calculations'!$A$15,DN$17&lt;='Tax Calculations'!$B$15),'Tax Calculations'!$D$15,IF(IF(AND(DN$17&gt;='Tax Calculations'!$A$14,DN$17&lt;='Tax Calculations'!$B$14),'Tax Calculations'!$D$13+((DN$17-'Tax Calculations'!$B$13)*'Tax Calculations'!$C$14),0)&gt;'Tax Calculations'!$D$14,'Tax Calculations'!$D$14,IF(AND(DN$17&gt;='Tax Calculations'!$A$14,DN$17&lt;='Tax Calculations'!$B$14),'Tax Calculations'!$D$13+((DN$17-'Tax Calculations'!$B$13)*'Tax Calculations'!$C$14),IF(DN$17&lt;'Tax Calculations'!$B$13,'Tax Calculations'!$D$13,0))))))</f>
        <v>0</v>
      </c>
      <c r="DO21" s="73" t="str">
        <f>IF(DO$17=0,0,IF(AND(DO$17&gt;='Tax Calculations'!$A$16,DO$17&lt;='Tax Calculations'!$B$16),'Tax Calculations'!$D$16-((DO$17-'Tax Calculations'!$B$15)*'Tax Calculations'!$C$16),IF(AND(DO$17&gt;='Tax Calculations'!$A$15,DO$17&lt;='Tax Calculations'!$B$15),'Tax Calculations'!$D$15,IF(IF(AND(DO$17&gt;='Tax Calculations'!$A$14,DO$17&lt;='Tax Calculations'!$B$14),'Tax Calculations'!$D$13+((DO$17-'Tax Calculations'!$B$13)*'Tax Calculations'!$C$14),0)&gt;'Tax Calculations'!$D$14,'Tax Calculations'!$D$14,IF(AND(DO$17&gt;='Tax Calculations'!$A$14,DO$17&lt;='Tax Calculations'!$B$14),'Tax Calculations'!$D$13+((DO$17-'Tax Calculations'!$B$13)*'Tax Calculations'!$C$14),IF(DO$17&lt;'Tax Calculations'!$B$13,'Tax Calculations'!$D$13,0))))))</f>
        <v>0</v>
      </c>
      <c r="DP21" s="73" t="str">
        <f>IF(DP$17=0,0,IF(AND(DP$17&gt;='Tax Calculations'!$A$16,DP$17&lt;='Tax Calculations'!$B$16),'Tax Calculations'!$D$16-((DP$17-'Tax Calculations'!$B$15)*'Tax Calculations'!$C$16),IF(AND(DP$17&gt;='Tax Calculations'!$A$15,DP$17&lt;='Tax Calculations'!$B$15),'Tax Calculations'!$D$15,IF(IF(AND(DP$17&gt;='Tax Calculations'!$A$14,DP$17&lt;='Tax Calculations'!$B$14),'Tax Calculations'!$D$13+((DP$17-'Tax Calculations'!$B$13)*'Tax Calculations'!$C$14),0)&gt;'Tax Calculations'!$D$14,'Tax Calculations'!$D$14,IF(AND(DP$17&gt;='Tax Calculations'!$A$14,DP$17&lt;='Tax Calculations'!$B$14),'Tax Calculations'!$D$13+((DP$17-'Tax Calculations'!$B$13)*'Tax Calculations'!$C$14),IF(DP$17&lt;'Tax Calculations'!$B$13,'Tax Calculations'!$D$13,0))))))</f>
        <v>0</v>
      </c>
      <c r="DQ21" s="61" t="str">
        <f>SUM(DG21:DP21)</f>
        <v>0</v>
      </c>
      <c r="DR21" s="63"/>
    </row>
    <row r="22" spans="1:217">
      <c r="A22" s="119" t="s">
        <v>61</v>
      </c>
      <c r="B22" s="191">
        <v>77</v>
      </c>
      <c r="C22" s="191"/>
      <c r="D22" s="191"/>
      <c r="E22" s="191"/>
      <c r="F22" s="191"/>
      <c r="G22" s="191"/>
      <c r="H22" s="191"/>
      <c r="I22" s="192"/>
      <c r="J22" s="77"/>
      <c r="K22" s="77"/>
      <c r="L22" s="77"/>
      <c r="M22" s="77"/>
      <c r="N22" s="77"/>
      <c r="O22" s="77"/>
      <c r="P22" s="77"/>
      <c r="Q22" s="77"/>
      <c r="Z22" s="75" t="s">
        <v>62</v>
      </c>
      <c r="AA22" s="60" t="str">
        <f>IF(AA$17=0,0,AA$18*0.02)</f>
        <v>0</v>
      </c>
      <c r="AB22" s="60" t="str">
        <f>IF(AB$17=0,0,AB$18*0.02)</f>
        <v>0</v>
      </c>
      <c r="AC22" s="60" t="str">
        <f>IF(AC$17=0,0,AC$18*0.02)</f>
        <v>0</v>
      </c>
      <c r="AD22" s="60" t="str">
        <f>IF(AD$17=0,0,AD$18*0.02)</f>
        <v>0</v>
      </c>
      <c r="AE22" s="60" t="str">
        <f>IF(AE$17=0,0,AE$17*0.02)</f>
        <v>0</v>
      </c>
      <c r="AF22" s="60" t="str">
        <f>IF(AF$17=0,0,AF$17*0.02)</f>
        <v>0</v>
      </c>
      <c r="AG22" s="60" t="str">
        <f>IF(AG$17=0,0,AG$17*0.02)</f>
        <v>0</v>
      </c>
      <c r="AH22" s="60" t="str">
        <f>IF(AH$17=0,0,AH$17*0.02)</f>
        <v>0</v>
      </c>
      <c r="AI22" s="60" t="str">
        <f>IF(AI$17=0,0,AI$17*0.02)</f>
        <v>0</v>
      </c>
      <c r="AJ22" s="60" t="str">
        <f>IF(AJ$17=0,0,AJ$17*0.02)</f>
        <v>0</v>
      </c>
      <c r="AK22" s="60" t="str">
        <f>IF(AK$17=0,0,AK$17*0.02)</f>
        <v>0</v>
      </c>
      <c r="AL22" s="60" t="str">
        <f>IF(AL$17=0,0,AL$17*0.02)</f>
        <v>0</v>
      </c>
      <c r="AM22" s="60" t="str">
        <f>IF(AM$17=0,0,AM$17*0.02)</f>
        <v>0</v>
      </c>
      <c r="AN22" s="60" t="str">
        <f>IF(AN$17=0,0,AN$17*0.02)</f>
        <v>0</v>
      </c>
      <c r="AO22" s="61" t="str">
        <f>SUM(AE22:AN22)</f>
        <v>0</v>
      </c>
      <c r="AQ22" s="60" t="str">
        <f>IF(AQ$17=0,0,AQ$18*0.02)</f>
        <v>0</v>
      </c>
      <c r="AR22" s="60" t="str">
        <f>IF(AR$17=0,0,AR$18*0.02)</f>
        <v>0</v>
      </c>
      <c r="AS22" s="60" t="str">
        <f>IF(AS$17=0,0,AS$18*0.02)</f>
        <v>0</v>
      </c>
      <c r="AT22" s="60" t="str">
        <f>IF(AT$17=0,0,AT$18*0.02)</f>
        <v>0</v>
      </c>
      <c r="AU22" s="60" t="str">
        <f>IF(AU$17=0,0,AU$17*0.02)</f>
        <v>0</v>
      </c>
      <c r="AV22" s="60" t="str">
        <f>IF(AV$17=0,0,AV$17*0.02)</f>
        <v>0</v>
      </c>
      <c r="AW22" s="60" t="str">
        <f>IF(AW$17=0,0,AW$17*0.02)</f>
        <v>0</v>
      </c>
      <c r="AX22" s="60" t="str">
        <f>IF(AX$17=0,0,AX$17*0.02)</f>
        <v>0</v>
      </c>
      <c r="AY22" s="60" t="str">
        <f>IF(AY$17=0,0,AY$17*0.02)</f>
        <v>0</v>
      </c>
      <c r="AZ22" s="60" t="str">
        <f>IF(AZ$17=0,0,AZ$17*0.02)</f>
        <v>0</v>
      </c>
      <c r="BA22" s="60" t="str">
        <f>IF(BA$17=0,0,BA$17*0.02)</f>
        <v>0</v>
      </c>
      <c r="BB22" s="60" t="str">
        <f>IF(BB$17=0,0,BB$17*0.02)</f>
        <v>0</v>
      </c>
      <c r="BC22" s="60" t="str">
        <f>IF(BC$17=0,0,BC$17*0.02)</f>
        <v>0</v>
      </c>
      <c r="BD22" s="60" t="str">
        <f>IF(BD$17=0,0,BD$17*0.02)</f>
        <v>0</v>
      </c>
      <c r="BE22" s="61" t="str">
        <f>SUM(AU22:BD22)</f>
        <v>0</v>
      </c>
      <c r="BG22" s="60" t="str">
        <f>IF(BG$17=0,0,BG$18*0.02)</f>
        <v>0</v>
      </c>
      <c r="BH22" s="60" t="str">
        <f>IF(BH$17=0,0,BH$18*0.02)</f>
        <v>0</v>
      </c>
      <c r="BI22" s="60" t="str">
        <f>IF(BI$17=0,0,BI$18*0.02)</f>
        <v>0</v>
      </c>
      <c r="BJ22" s="60" t="str">
        <f>IF(BJ$17=0,0,BJ$18*0.02)</f>
        <v>0</v>
      </c>
      <c r="BK22" s="60" t="str">
        <f>IF(BK$17=0,0,BK$17*0.02)</f>
        <v>0</v>
      </c>
      <c r="BL22" s="60" t="str">
        <f>IF(BL$17=0,0,BL$17*0.02)</f>
        <v>0</v>
      </c>
      <c r="BM22" s="60" t="str">
        <f>IF(BM$17=0,0,BM$17*0.02)</f>
        <v>0</v>
      </c>
      <c r="BN22" s="60" t="str">
        <f>IF(BN$17=0,0,BN$17*0.02)</f>
        <v>0</v>
      </c>
      <c r="BO22" s="60" t="str">
        <f>IF(BO$17=0,0,BO$17*0.02)</f>
        <v>0</v>
      </c>
      <c r="BP22" s="60" t="str">
        <f>IF(BP$17=0,0,BP$17*0.02)</f>
        <v>0</v>
      </c>
      <c r="BQ22" s="60" t="str">
        <f>IF(BQ$17=0,0,BQ$17*0.02)</f>
        <v>0</v>
      </c>
      <c r="BR22" s="60" t="str">
        <f>IF(BR$17=0,0,BR$17*0.02)</f>
        <v>0</v>
      </c>
      <c r="BS22" s="60" t="str">
        <f>IF(BS$17=0,0,BS$17*0.02)</f>
        <v>0</v>
      </c>
      <c r="BT22" s="60" t="str">
        <f>IF(BT$17=0,0,BT$17*0.02)</f>
        <v>0</v>
      </c>
      <c r="BU22" s="61" t="str">
        <f>SUM(BK22:BT22)</f>
        <v>0</v>
      </c>
      <c r="BW22" s="60" t="str">
        <f>IF(BW$17=0,0,BW$18*0.02)</f>
        <v>0</v>
      </c>
      <c r="BX22" s="60" t="str">
        <f>IF(BX$17=0,0,BX$18*0.02)</f>
        <v>0</v>
      </c>
      <c r="BY22" s="60" t="str">
        <f>IF(BY$17=0,0,BY$18*0.02)</f>
        <v>0</v>
      </c>
      <c r="BZ22" s="60" t="str">
        <f>IF(BZ$17=0,0,BZ$18*0.02)</f>
        <v>0</v>
      </c>
      <c r="CA22" s="60" t="str">
        <f>IF(CA$17=0,0,CA$17*0.02)</f>
        <v>0</v>
      </c>
      <c r="CB22" s="60" t="str">
        <f>IF(CB$17=0,0,CB$17*0.02)</f>
        <v>0</v>
      </c>
      <c r="CC22" s="60" t="str">
        <f>IF(CC$17=0,0,CC$17*0.02)</f>
        <v>0</v>
      </c>
      <c r="CD22" s="60" t="str">
        <f>IF(CD$17=0,0,CD$17*0.02)</f>
        <v>0</v>
      </c>
      <c r="CE22" s="60" t="str">
        <f>IF(CE$17=0,0,CE$17*0.02)</f>
        <v>0</v>
      </c>
      <c r="CF22" s="60" t="str">
        <f>IF(CF$17=0,0,CF$17*0.02)</f>
        <v>0</v>
      </c>
      <c r="CG22" s="60" t="str">
        <f>IF(CG$17=0,0,CG$17*0.02)</f>
        <v>0</v>
      </c>
      <c r="CH22" s="60" t="str">
        <f>IF(CH$17=0,0,CH$17*0.02)</f>
        <v>0</v>
      </c>
      <c r="CI22" s="60" t="str">
        <f>IF(CI$17=0,0,CI$17*0.02)</f>
        <v>0</v>
      </c>
      <c r="CJ22" s="60" t="str">
        <f>IF(CJ$17=0,0,CJ$17*0.02)</f>
        <v>0</v>
      </c>
      <c r="CK22" s="61" t="str">
        <f>SUM(CA22:CJ22)</f>
        <v>0</v>
      </c>
      <c r="CM22" s="60" t="str">
        <f>IF(CM$17=0,0,CM$18*0.02)</f>
        <v>0</v>
      </c>
      <c r="CN22" s="60" t="str">
        <f>IF(CN$17=0,0,CN$18*0.02)</f>
        <v>0</v>
      </c>
      <c r="CO22" s="60" t="str">
        <f>IF(CO$17=0,0,CO$18*0.02)</f>
        <v>0</v>
      </c>
      <c r="CP22" s="60" t="str">
        <f>IF(CP$17=0,0,CP$18*0.02)</f>
        <v>0</v>
      </c>
      <c r="CQ22" s="60" t="str">
        <f>IF(CQ$17=0,0,CQ$17*0.02)</f>
        <v>0</v>
      </c>
      <c r="CR22" s="60" t="str">
        <f>IF(CR$17=0,0,CR$17*0.02)</f>
        <v>0</v>
      </c>
      <c r="CS22" s="60" t="str">
        <f>IF(CS$17=0,0,CS$17*0.02)</f>
        <v>0</v>
      </c>
      <c r="CT22" s="60" t="str">
        <f>IF(CT$17=0,0,CT$17*0.02)</f>
        <v>0</v>
      </c>
      <c r="CU22" s="60" t="str">
        <f>IF(CU$17=0,0,CU$17*0.02)</f>
        <v>0</v>
      </c>
      <c r="CV22" s="60" t="str">
        <f>IF(CV$17=0,0,CV$17*0.02)</f>
        <v>0</v>
      </c>
      <c r="CW22" s="60" t="str">
        <f>IF(CW$17=0,0,CW$17*0.02)</f>
        <v>0</v>
      </c>
      <c r="CX22" s="60" t="str">
        <f>IF(CX$17=0,0,CX$17*0.02)</f>
        <v>0</v>
      </c>
      <c r="CY22" s="60" t="str">
        <f>IF(CY$17=0,0,CY$17*0.02)</f>
        <v>0</v>
      </c>
      <c r="CZ22" s="60" t="str">
        <f>IF(CZ$17=0,0,CZ$17*0.02)</f>
        <v>0</v>
      </c>
      <c r="DA22" s="61" t="str">
        <f>SUM(CQ22:CZ22)</f>
        <v>0</v>
      </c>
      <c r="DC22" s="60" t="str">
        <f>IF(DC$17=0,0,DC$18*0.02)</f>
        <v>0</v>
      </c>
      <c r="DD22" s="60" t="str">
        <f>IF(DD$17=0,0,DD$18*0.02)</f>
        <v>0</v>
      </c>
      <c r="DE22" s="60" t="str">
        <f>IF(DE$17=0,0,DE$18*0.02)</f>
        <v>0</v>
      </c>
      <c r="DF22" s="60" t="str">
        <f>IF(DF$17=0,0,DF$18*0.02)</f>
        <v>0</v>
      </c>
      <c r="DG22" s="60" t="str">
        <f>IF(DG$17=0,0,DG$17*0.02)</f>
        <v>0</v>
      </c>
      <c r="DH22" s="60" t="str">
        <f>IF(DH$17=0,0,DH$17*0.02)</f>
        <v>0</v>
      </c>
      <c r="DI22" s="60" t="str">
        <f>IF(DI$17=0,0,DI$17*0.02)</f>
        <v>0</v>
      </c>
      <c r="DJ22" s="60" t="str">
        <f>IF(DJ$17=0,0,DJ$17*0.02)</f>
        <v>0</v>
      </c>
      <c r="DK22" s="60" t="str">
        <f>IF(DK$17=0,0,DK$17*0.02)</f>
        <v>0</v>
      </c>
      <c r="DL22" s="60" t="str">
        <f>IF(DL$17=0,0,DL$17*0.02)</f>
        <v>0</v>
      </c>
      <c r="DM22" s="60" t="str">
        <f>IF(DM$17=0,0,DM$17*0.02)</f>
        <v>0</v>
      </c>
      <c r="DN22" s="60" t="str">
        <f>IF(DN$17=0,0,DN$17*0.02)</f>
        <v>0</v>
      </c>
      <c r="DO22" s="60" t="str">
        <f>IF(DO$17=0,0,DO$17*0.02)</f>
        <v>0</v>
      </c>
      <c r="DP22" s="60" t="str">
        <f>IF(DP$17=0,0,DP$17*0.02)</f>
        <v>0</v>
      </c>
      <c r="DQ22" s="61" t="str">
        <f>SUM(DG22:DP22)</f>
        <v>0</v>
      </c>
      <c r="DR22" s="63"/>
    </row>
    <row r="23" spans="1:217">
      <c r="A23" s="119" t="s">
        <v>63</v>
      </c>
      <c r="B23" s="191">
        <v>38</v>
      </c>
      <c r="C23" s="191"/>
      <c r="D23" s="191"/>
      <c r="E23" s="191"/>
      <c r="F23" s="191"/>
      <c r="G23" s="191"/>
      <c r="H23" s="191"/>
      <c r="I23" s="192"/>
      <c r="J23" s="78"/>
      <c r="K23" s="78"/>
      <c r="L23" s="78"/>
      <c r="M23" s="78"/>
      <c r="N23" s="78"/>
      <c r="O23" s="78"/>
      <c r="P23" s="78"/>
      <c r="Q23" s="78"/>
      <c r="Z23" s="75" t="s">
        <v>64</v>
      </c>
      <c r="AA23" s="60" t="str">
        <f>IF(AA$17=0,0,AA$19+AA$22-AA$21)</f>
        <v>0</v>
      </c>
      <c r="AB23" s="60" t="str">
        <f>IF(AB$17=0,0,AB$19+AB$22-AB$21)</f>
        <v>0</v>
      </c>
      <c r="AC23" s="60" t="str">
        <f>IF(AC$17=0,0,AC$19+AC$22-AC$21)</f>
        <v>0</v>
      </c>
      <c r="AD23" s="60" t="str">
        <f>IF(AD$17=0,0,AD$19+AD$22-AD$21)</f>
        <v>0</v>
      </c>
      <c r="AE23" s="60" t="str">
        <f>IF(AA$6=0,IF(AE$17=0,0,AE$19+AE$22-AE$21),IF($AE$3=1,AA23,0))</f>
        <v>0</v>
      </c>
      <c r="AF23" s="60" t="str">
        <f>IF(AB$6=0,IF(AF$17=0,0,AF$19+AF$22-AF$21),IF($AF$3=1,AB23,0))</f>
        <v>0</v>
      </c>
      <c r="AG23" s="60" t="str">
        <f>IF(AC$6=0,IF(AG$17=0,0,AG$19+AG$22-AG$21),IF($AG$3=1,AC23,0))</f>
        <v>0</v>
      </c>
      <c r="AH23" s="60" t="str">
        <f>IF(AD$6=0,IF(AH$17=0,0,AH$19+AH$22-AH$21),IF($AH$3=1,AD23,0))</f>
        <v>0</v>
      </c>
      <c r="AI23" s="60" t="str">
        <f>IF(OR(AA$6=0,AB$6=0),IF(AI$17=0,0,AI$19+AI$22-AI$21),IF($AI$3=0,0,AA23+AB23))</f>
        <v>0</v>
      </c>
      <c r="AJ23" s="60" t="str">
        <f>IF(OR(AA$6=0,AC$6=0),IF(AJ$17=0,0,AJ$19+AJ$22-AJ$21),IF($AJ$3=0,0,AA23+AC23))</f>
        <v>0</v>
      </c>
      <c r="AK23" s="60" t="str">
        <f>IF(OR(AA$6=0,AD$6=0),IF(AK$17=0,0,AK$19+AK$22-AK$21),IF($AK$3=0,0,AA23+AD23))</f>
        <v>0</v>
      </c>
      <c r="AL23" s="60" t="str">
        <f>IF(OR(AB$6=0,AC$6=0),IF(AL$17=0,0,AL$19+AL$22-AL$21),IF($AL$3=0,0,AB23+AC23))</f>
        <v>0</v>
      </c>
      <c r="AM23" s="60" t="str">
        <f>IF(OR(AB$6=0,AD$6=0),IF(AM$17=0,0,AM$19+AM$22-AM$21),IF($AM$3=0,0,AB23+AD23))</f>
        <v>0</v>
      </c>
      <c r="AN23" s="60" t="str">
        <f>IF(OR(AC$6=0,AD$6=0),IF(AN$17=0,0,AN$19+AN$22-AN$21),IF($AN$3=0,0,AC23+AD23))</f>
        <v>0</v>
      </c>
      <c r="AO23" s="61" t="str">
        <f>SUM(AE23:AN23)</f>
        <v>0</v>
      </c>
      <c r="AQ23" s="60" t="str">
        <f>IF(AQ$17=0,0,AQ$19+AQ$22-AQ$21)</f>
        <v>0</v>
      </c>
      <c r="AR23" s="60" t="str">
        <f>IF(AR$17=0,0,AR$19+AR$22-AR$21)</f>
        <v>0</v>
      </c>
      <c r="AS23" s="60" t="str">
        <f>IF(AS$17=0,0,AS$19+AS$22-AS$21)</f>
        <v>0</v>
      </c>
      <c r="AT23" s="60" t="str">
        <f>IF(AT$17=0,0,AT$19+AT$22-AT$21)</f>
        <v>0</v>
      </c>
      <c r="AU23" s="60" t="str">
        <f>IF(AQ$6=0,IF(AU$17=0,0,AU$19+AU$22-AU$21),IF($AE$3=1,AQ23,0))</f>
        <v>0</v>
      </c>
      <c r="AV23" s="60" t="str">
        <f>IF(AR$6=0,IF(AV$17=0,0,AV$19+AV$22-AV$21),IF($AF$3=1,AR23,0))</f>
        <v>0</v>
      </c>
      <c r="AW23" s="60" t="str">
        <f>IF(AS$6=0,IF(AW$17=0,0,AW$19+AW$22-AW$21),IF($AG$3=1,AS23,0))</f>
        <v>0</v>
      </c>
      <c r="AX23" s="60" t="str">
        <f>IF(AT$6=0,IF(AX$17=0,0,AX$19+AX$22-AX$21),IF($AH$3=1,AT23,0))</f>
        <v>0</v>
      </c>
      <c r="AY23" s="60" t="str">
        <f>IF(OR(AQ$6=0,AR$6=0),IF(AY$17=0,0,AY$19+AY$22-AY$21),IF($AI$3=0,0,AQ23+AR23))</f>
        <v>0</v>
      </c>
      <c r="AZ23" s="60" t="str">
        <f>IF(OR(AQ$6=0,AS$6=0),IF(AZ$17=0,0,AZ$19+AZ$22-AZ$21),IF($AJ$3=0,0,AQ23+AS23))</f>
        <v>0</v>
      </c>
      <c r="BA23" s="60" t="str">
        <f>IF(OR(AQ$6=0,AT$6=0),IF(BA$17=0,0,BA$19+BA$22-BA$21),IF($AK$3=0,0,AQ23+AT23))</f>
        <v>0</v>
      </c>
      <c r="BB23" s="60" t="str">
        <f>IF(OR(AR$6=0,AS$6=0),IF(BB$17=0,0,BB$19+BB$22-BB$21),IF($AL$3=0,0,AR23+AS23))</f>
        <v>0</v>
      </c>
      <c r="BC23" s="60" t="str">
        <f>IF(OR(AR$6=0,AT$6=0),IF(BC$17=0,0,BC$19+BC$22-BC$21),IF($AM$3=0,0,AR23+AT23))</f>
        <v>0</v>
      </c>
      <c r="BD23" s="60" t="str">
        <f>IF(OR(AS$6=0,AT$6=0),IF(BD$17=0,0,BD$19+BD$22-BD$21),IF($AN$3=0,0,AS23+AT23))</f>
        <v>0</v>
      </c>
      <c r="BE23" s="61" t="str">
        <f>SUM(AU23:BD23)</f>
        <v>0</v>
      </c>
      <c r="BG23" s="60" t="str">
        <f>IF(BG$17=0,0,BG$19+BG$22-BG$21)</f>
        <v>0</v>
      </c>
      <c r="BH23" s="60" t="str">
        <f>IF(BH$17=0,0,BH$19+BH$22-BH$21)</f>
        <v>0</v>
      </c>
      <c r="BI23" s="60" t="str">
        <f>IF(BI$17=0,0,BI$19+BI$22-BI$21)</f>
        <v>0</v>
      </c>
      <c r="BJ23" s="60" t="str">
        <f>IF(BJ$17=0,0,BJ$19+BJ$22-BJ$21)</f>
        <v>0</v>
      </c>
      <c r="BK23" s="60" t="str">
        <f>IF(BG$6=0,IF(BK$17=0,0,BK$19+BK$22-BK$21),IF($AE$3=1,BG23,0))</f>
        <v>0</v>
      </c>
      <c r="BL23" s="60" t="str">
        <f>IF(BH$6=0,IF(BL$17=0,0,BL$19+BL$22-BL$21),IF($AF$3=1,BH23,0))</f>
        <v>0</v>
      </c>
      <c r="BM23" s="60" t="str">
        <f>IF(BI$6=0,IF(BM$17=0,0,BM$19+BM$22-BM$21),IF($AG$3=1,BI23,0))</f>
        <v>0</v>
      </c>
      <c r="BN23" s="60" t="str">
        <f>IF(BJ$6=0,IF(BN$17=0,0,BN$19+BN$22-BN$21),IF($AH$3=1,BJ23,0))</f>
        <v>0</v>
      </c>
      <c r="BO23" s="60" t="str">
        <f>IF(OR(BG$6=0,BH$6=0),IF(BO$17=0,0,BO$19+BO$22-BO$21),IF($AI$3=0,0,BG23+BH23))</f>
        <v>0</v>
      </c>
      <c r="BP23" s="60" t="str">
        <f>IF(OR(BG$6=0,BI$6=0),IF(BP$17=0,0,BP$19+BP$22-BP$21),IF($AJ$3=0,0,BG23+BI23))</f>
        <v>0</v>
      </c>
      <c r="BQ23" s="60" t="str">
        <f>IF(OR(BG$6=0,BJ$6=0),IF(BQ$17=0,0,BQ$19+BQ$22-BQ$21),IF($AK$3=0,0,BG23+BJ23))</f>
        <v>0</v>
      </c>
      <c r="BR23" s="60" t="str">
        <f>IF(OR(BH$6=0,BI$6=0),IF(BR$17=0,0,BR$19+BR$22-BR$21),IF($AL$3=0,0,BH23+BI23))</f>
        <v>0</v>
      </c>
      <c r="BS23" s="60" t="str">
        <f>IF(OR(BH$6=0,BJ$6=0),IF(BS$17=0,0,BS$19+BS$22-BS$21),IF($AM$3=0,0,BH23+BJ23))</f>
        <v>0</v>
      </c>
      <c r="BT23" s="60" t="str">
        <f>IF(OR(BI$6=0,BJ$6=0),IF(BT$17=0,0,BT$19+BT$22-BT$21),IF($AN$3=0,0,BI23+BJ23))</f>
        <v>0</v>
      </c>
      <c r="BU23" s="61" t="str">
        <f>SUM(BK23:BT23)</f>
        <v>0</v>
      </c>
      <c r="BW23" s="60" t="str">
        <f>IF(BW$17=0,0,BW$19+BW$22-BW$21)</f>
        <v>0</v>
      </c>
      <c r="BX23" s="60" t="str">
        <f>IF(BX$17=0,0,BX$19+BX$22-BX$21)</f>
        <v>0</v>
      </c>
      <c r="BY23" s="60" t="str">
        <f>IF(BY$17=0,0,BY$19+BY$22-BY$21)</f>
        <v>0</v>
      </c>
      <c r="BZ23" s="60" t="str">
        <f>IF(BZ$17=0,0,BZ$19+BZ$22-BZ$21)</f>
        <v>0</v>
      </c>
      <c r="CA23" s="60" t="str">
        <f>IF(BW$6=0,IF(CA$17=0,0,CA$19+CA$22-CA$21),IF($AE$3=1,BW23,0))</f>
        <v>0</v>
      </c>
      <c r="CB23" s="60" t="str">
        <f>IF(BX$6=0,IF(CB$17=0,0,CB$19+CB$22-CB$21),IF($AF$3=1,BX23,0))</f>
        <v>0</v>
      </c>
      <c r="CC23" s="60" t="str">
        <f>IF(BY$6=0,IF(CC$17=0,0,CC$19+CC$22-CC$21),IF($AG$3=1,BY23,0))</f>
        <v>0</v>
      </c>
      <c r="CD23" s="60" t="str">
        <f>IF(BZ$6=0,IF(CD$17=0,0,CD$19+CD$22-CD$21),IF($AH$3=1,BZ23,0))</f>
        <v>0</v>
      </c>
      <c r="CE23" s="60" t="str">
        <f>IF(OR(BW$6=0,BX$6=0),IF(CE$17=0,0,CE$19+CE$22-CE$21),IF($AI$3=0,0,BW23+BX23))</f>
        <v>0</v>
      </c>
      <c r="CF23" s="60" t="str">
        <f>IF(OR(BW$6=0,BY$6=0),IF(CF$17=0,0,CF$19+CF$22-CF$21),IF($AJ$3=0,0,BW23+BY23))</f>
        <v>0</v>
      </c>
      <c r="CG23" s="60" t="str">
        <f>IF(OR(BW$6=0,BZ$6=0),IF(CG$17=0,0,CG$19+CG$22-CG$21),IF($AK$3=0,0,BW23+BZ23))</f>
        <v>0</v>
      </c>
      <c r="CH23" s="60" t="str">
        <f>IF(OR(BX$6=0,BY$6=0),IF(CH$17=0,0,CH$19+CH$22-CH$21),IF($AL$3=0,0,BX23+BY23))</f>
        <v>0</v>
      </c>
      <c r="CI23" s="60" t="str">
        <f>IF(OR(BX$6=0,BZ$6=0),IF(CI$17=0,0,CI$19+CI$22-CI$21),IF($AM$3=0,0,BX23+BZ23))</f>
        <v>0</v>
      </c>
      <c r="CJ23" s="60" t="str">
        <f>IF(OR(BY$6=0,BZ$6=0),IF(CJ$17=0,0,CJ$19+CJ$22-CJ$21),IF($AN$3=0,0,BY23+BZ23))</f>
        <v>0</v>
      </c>
      <c r="CK23" s="61" t="str">
        <f>SUM(CA23:CJ23)</f>
        <v>0</v>
      </c>
      <c r="CM23" s="60" t="str">
        <f>IF(CM$17=0,0,CM$19+CM$22-CM$21)</f>
        <v>0</v>
      </c>
      <c r="CN23" s="60" t="str">
        <f>IF(CN$17=0,0,CN$19+CN$22-CN$21)</f>
        <v>0</v>
      </c>
      <c r="CO23" s="60" t="str">
        <f>IF(CO$17=0,0,CO$19+CO$22-CO$21)</f>
        <v>0</v>
      </c>
      <c r="CP23" s="60" t="str">
        <f>IF(CP$17=0,0,CP$19+CP$22-CP$21)</f>
        <v>0</v>
      </c>
      <c r="CQ23" s="60" t="str">
        <f>IF(CM$6=0,IF(CQ$17=0,0,CQ$19+CQ$22-CQ$21),IF($AE$3=1,CM23,0))</f>
        <v>0</v>
      </c>
      <c r="CR23" s="60" t="str">
        <f>IF(CN$6=0,IF(CR$17=0,0,CR$19+CR$22-CR$21),IF($AF$3=1,CN23,0))</f>
        <v>0</v>
      </c>
      <c r="CS23" s="60" t="str">
        <f>IF(CO$6=0,IF(CS$17=0,0,CS$19+CS$22-CS$21),IF($AG$3=1,CO23,0))</f>
        <v>0</v>
      </c>
      <c r="CT23" s="60" t="str">
        <f>IF(CP$6=0,IF(CT$17=0,0,CT$19+CT$22-CT$21),IF($AH$3=1,CP23,0))</f>
        <v>0</v>
      </c>
      <c r="CU23" s="60" t="str">
        <f>IF(OR(CM$6=0,CN$6=0),IF(CU$17=0,0,CU$19+CU$22-CU$21),IF($AI$3=0,0,CM23+CN23))</f>
        <v>0</v>
      </c>
      <c r="CV23" s="60" t="str">
        <f>IF(OR(CM$6=0,CO$6=0),IF(CV$17=0,0,CV$19+CV$22-CV$21),IF($AJ$3=0,0,CM23+CO23))</f>
        <v>0</v>
      </c>
      <c r="CW23" s="60" t="str">
        <f>IF(OR(CM$6=0,CP$6=0),IF(CW$17=0,0,CW$19+CW$22-CW$21),IF($AK$3=0,0,CM23+CP23))</f>
        <v>0</v>
      </c>
      <c r="CX23" s="60" t="str">
        <f>IF(OR(CN$6=0,CO$6=0),IF(CX$17=0,0,CX$19+CX$22-CX$21),IF($AL$3=0,0,CN23+CO23))</f>
        <v>0</v>
      </c>
      <c r="CY23" s="60" t="str">
        <f>IF(OR(CN$6=0,CP$6=0),IF(CY$17=0,0,CY$19+CY$22-CY$21),IF($AM$3=0,0,CN23+CP23))</f>
        <v>0</v>
      </c>
      <c r="CZ23" s="60" t="str">
        <f>IF(OR(CO$6=0,CP$6=0),IF(CZ$17=0,0,CZ$19+CZ$22-CZ$21),IF($AN$3=0,0,CO23+CP23))</f>
        <v>0</v>
      </c>
      <c r="DA23" s="61" t="str">
        <f>SUM(CQ23:CZ23)</f>
        <v>0</v>
      </c>
      <c r="DC23" s="60" t="str">
        <f>IF(DC$17=0,0,DC$19+DC$22-DC$21)</f>
        <v>0</v>
      </c>
      <c r="DD23" s="60" t="str">
        <f>IF(DD$17=0,0,DD$19+DD$22-DD$21)</f>
        <v>0</v>
      </c>
      <c r="DE23" s="60" t="str">
        <f>IF(DE$17=0,0,DE$19+DE$22-DE$21)</f>
        <v>0</v>
      </c>
      <c r="DF23" s="60" t="str">
        <f>IF(DF$17=0,0,DF$19+DF$22-DF$21)</f>
        <v>0</v>
      </c>
      <c r="DG23" s="60" t="str">
        <f>IF(DC$6=0,IF(DG$17=0,0,DG$19+DG$22-DG$21),IF($AE$3=1,DC23,0))</f>
        <v>0</v>
      </c>
      <c r="DH23" s="60" t="str">
        <f>IF(DD$6=0,IF(DH$17=0,0,DH$19+DH$22-DH$21),IF($AF$3=1,DD23,0))</f>
        <v>0</v>
      </c>
      <c r="DI23" s="60" t="str">
        <f>IF(DE$6=0,IF(DI$17=0,0,DI$19+DI$22-DI$21),IF($AG$3=1,DE23,0))</f>
        <v>0</v>
      </c>
      <c r="DJ23" s="60" t="str">
        <f>IF(DF$6=0,IF(DJ$17=0,0,DJ$19+DJ$22-DJ$21),IF($AH$3=1,DF23,0))</f>
        <v>0</v>
      </c>
      <c r="DK23" s="60" t="str">
        <f>IF(OR(DC$6=0,DD$6=0),IF(DK$17=0,0,DK$19+DK$22-DK$21),IF($AI$3=0,0,DC23+DD23))</f>
        <v>0</v>
      </c>
      <c r="DL23" s="60" t="str">
        <f>IF(OR(DC$6=0,DE$6=0),IF(DL$17=0,0,DL$19+DL$22-DL$21),IF($AJ$3=0,0,DC23+DE23))</f>
        <v>0</v>
      </c>
      <c r="DM23" s="60" t="str">
        <f>IF(OR(DC$6=0,DF$6=0),IF(DM$17=0,0,DM$19+DM$22-DM$21),IF($AK$3=0,0,DC23+DF23))</f>
        <v>0</v>
      </c>
      <c r="DN23" s="60" t="str">
        <f>IF(OR(DD$6=0,DE$6=0),IF(DN$17=0,0,DN$19+DN$22-DN$21),IF($AL$3=0,0,DD23+DE23))</f>
        <v>0</v>
      </c>
      <c r="DO23" s="60" t="str">
        <f>IF(OR(DD$6=0,DF$6=0),IF(DO$17=0,0,DO$19+DO$22-DO$21),IF($AM$3=0,0,DD23+DF23))</f>
        <v>0</v>
      </c>
      <c r="DP23" s="60" t="str">
        <f>IF(OR(DE$6=0,DF$6=0),IF(DP$17=0,0,DP$19+DP$22-DP$21),IF($AN$3=0,0,DE23+DF23))</f>
        <v>0</v>
      </c>
      <c r="DQ23" s="61" t="str">
        <f>SUM(DG23:DP23)</f>
        <v>0</v>
      </c>
      <c r="DR23" s="63"/>
    </row>
    <row r="24" spans="1:217">
      <c r="A24" s="119" t="s">
        <v>65</v>
      </c>
      <c r="B24" s="156">
        <v>96</v>
      </c>
      <c r="C24" s="156"/>
      <c r="D24" s="156"/>
      <c r="E24" s="156"/>
      <c r="F24" s="156"/>
      <c r="G24" s="156"/>
      <c r="H24" s="156"/>
      <c r="I24" s="193"/>
      <c r="J24" s="78"/>
      <c r="K24" s="78"/>
      <c r="L24" s="78"/>
      <c r="M24" s="78"/>
      <c r="N24" s="78"/>
      <c r="O24" s="78"/>
      <c r="P24" s="78"/>
      <c r="Q24" s="78"/>
      <c r="Z24" s="75" t="s">
        <v>66</v>
      </c>
      <c r="AA24" s="60" t="str">
        <f>IFERROR((AA$12-AA$23),0)+AA$16</f>
        <v>0</v>
      </c>
      <c r="AB24" s="60" t="str">
        <f>IFERROR((AB$12-AB$23),0)+AB$16</f>
        <v>0</v>
      </c>
      <c r="AC24" s="60" t="str">
        <f>IFERROR((AC$12-AC$23),0)+AC$16</f>
        <v>0</v>
      </c>
      <c r="AD24" s="60" t="str">
        <f>IFERROR((AD$12-AD$23),0)+AD$16</f>
        <v>0</v>
      </c>
      <c r="AE24" s="60" t="str">
        <f>IFERROR((AE$12-AE$23),0)+AE$16</f>
        <v>0</v>
      </c>
      <c r="AF24" s="60" t="str">
        <f>IFERROR((AF$12-AF$23),0)+AF$16</f>
        <v>0</v>
      </c>
      <c r="AG24" s="60" t="str">
        <f>IFERROR((AG$12-AG$23),0)+AG$16</f>
        <v>0</v>
      </c>
      <c r="AH24" s="60" t="str">
        <f>IFERROR((AH$12-AH$23),0)+AH$16</f>
        <v>0</v>
      </c>
      <c r="AI24" s="60" t="str">
        <f>IFERROR((AI$12-AI$23),0)+AI$16</f>
        <v>0</v>
      </c>
      <c r="AJ24" s="60" t="str">
        <f>IFERROR((AJ$12-AJ$23),0)+AJ$16</f>
        <v>0</v>
      </c>
      <c r="AK24" s="60" t="str">
        <f>IFERROR((AK$12-AK$23),0)+AK$16</f>
        <v>0</v>
      </c>
      <c r="AL24" s="60" t="str">
        <f>IFERROR((AL$12-AL$23),0)+AL$16</f>
        <v>0</v>
      </c>
      <c r="AM24" s="60" t="str">
        <f>IFERROR((AM$12-AM$23),0)+AM$16</f>
        <v>0</v>
      </c>
      <c r="AN24" s="60" t="str">
        <f>IFERROR((AN$12-AN$23),0)+AN$16</f>
        <v>0</v>
      </c>
      <c r="AO24" s="61" t="str">
        <f>SUM(AE24:AN24)</f>
        <v>0</v>
      </c>
      <c r="AQ24" s="60" t="str">
        <f>IFERROR((AQ$12-AQ$23),0)+AQ$16</f>
        <v>0</v>
      </c>
      <c r="AR24" s="60" t="str">
        <f>IFERROR((AR$12-AR$23),0)+AR$16</f>
        <v>0</v>
      </c>
      <c r="AS24" s="60" t="str">
        <f>IFERROR((AS$12-AS$23),0)+AS$16</f>
        <v>0</v>
      </c>
      <c r="AT24" s="60" t="str">
        <f>IFERROR((AT$12-AT$23),0)+AT$16</f>
        <v>0</v>
      </c>
      <c r="AU24" s="60" t="str">
        <f>IFERROR((AU$12-AU$23),0)+AU$16</f>
        <v>0</v>
      </c>
      <c r="AV24" s="60" t="str">
        <f>IFERROR((AV$12-AV$23),0)+AV$16</f>
        <v>0</v>
      </c>
      <c r="AW24" s="60" t="str">
        <f>IFERROR((AW$12-AW$23),0)+AW$16</f>
        <v>0</v>
      </c>
      <c r="AX24" s="60" t="str">
        <f>IFERROR((AX$12-AX$23),0)+AX$16</f>
        <v>0</v>
      </c>
      <c r="AY24" s="60" t="str">
        <f>IFERROR((AY$12-AY$23),0)+AY$16</f>
        <v>0</v>
      </c>
      <c r="AZ24" s="60" t="str">
        <f>IFERROR((AZ$12-AZ$23),0)+AZ$16</f>
        <v>0</v>
      </c>
      <c r="BA24" s="60" t="str">
        <f>IFERROR((BA$12-BA$23),0)+BA$16</f>
        <v>0</v>
      </c>
      <c r="BB24" s="60" t="str">
        <f>IFERROR((BB$12-BB$23),0)+BB$16</f>
        <v>0</v>
      </c>
      <c r="BC24" s="60" t="str">
        <f>IFERROR((BC$12-BC$23),0)+BC$16</f>
        <v>0</v>
      </c>
      <c r="BD24" s="60" t="str">
        <f>IFERROR((BD$12-BD$23),0)+BD$16</f>
        <v>0</v>
      </c>
      <c r="BE24" s="61" t="str">
        <f>SUM(AU24:BD24)</f>
        <v>0</v>
      </c>
      <c r="BG24" s="60" t="str">
        <f>IFERROR((BG$12-BG$23),0)+BG$16</f>
        <v>0</v>
      </c>
      <c r="BH24" s="60" t="str">
        <f>IFERROR((BH$12-BH$23),0)+BH$16</f>
        <v>0</v>
      </c>
      <c r="BI24" s="60" t="str">
        <f>IFERROR((BI$12-BI$23),0)+BI$16</f>
        <v>0</v>
      </c>
      <c r="BJ24" s="60" t="str">
        <f>IFERROR((BJ$12-BJ$23),0)+BJ$16</f>
        <v>0</v>
      </c>
      <c r="BK24" s="60" t="str">
        <f>IFERROR((BK$12-BK$23),0)+BK$16</f>
        <v>0</v>
      </c>
      <c r="BL24" s="60" t="str">
        <f>IFERROR((BL$12-BL$23),0)+BL$16</f>
        <v>0</v>
      </c>
      <c r="BM24" s="60" t="str">
        <f>IFERROR((BM$12-BM$23),0)+BM$16</f>
        <v>0</v>
      </c>
      <c r="BN24" s="60" t="str">
        <f>IFERROR((BN$12-BN$23),0)+BN$16</f>
        <v>0</v>
      </c>
      <c r="BO24" s="60" t="str">
        <f>IFERROR((BO$12-BO$23),0)+BO$16</f>
        <v>0</v>
      </c>
      <c r="BP24" s="60" t="str">
        <f>IFERROR((BP$12-BP$23),0)+BP$16</f>
        <v>0</v>
      </c>
      <c r="BQ24" s="60" t="str">
        <f>IFERROR((BQ$12-BQ$23),0)+BQ$16</f>
        <v>0</v>
      </c>
      <c r="BR24" s="60" t="str">
        <f>IFERROR((BR$12-BR$23),0)+BR$16</f>
        <v>0</v>
      </c>
      <c r="BS24" s="60" t="str">
        <f>IFERROR((BS$12-BS$23),0)+BS$16</f>
        <v>0</v>
      </c>
      <c r="BT24" s="60" t="str">
        <f>IFERROR((BT$12-BT$23),0)+BT$16</f>
        <v>0</v>
      </c>
      <c r="BU24" s="61" t="str">
        <f>SUM(BK24:BT24)</f>
        <v>0</v>
      </c>
      <c r="BW24" s="60" t="str">
        <f>IFERROR((BW$12-BW$23),0)+BW$16</f>
        <v>0</v>
      </c>
      <c r="BX24" s="60" t="str">
        <f>IFERROR((BX$12-BX$23),0)+BX$16</f>
        <v>0</v>
      </c>
      <c r="BY24" s="60" t="str">
        <f>IFERROR((BY$12-BY$23),0)+BY$16</f>
        <v>0</v>
      </c>
      <c r="BZ24" s="60" t="str">
        <f>IFERROR((BZ$12-BZ$23),0)+BZ$16</f>
        <v>0</v>
      </c>
      <c r="CA24" s="60" t="str">
        <f>IFERROR((CA$12-CA$23),0)+CA$16</f>
        <v>0</v>
      </c>
      <c r="CB24" s="60" t="str">
        <f>IFERROR((CB$12-CB$23),0)+CB$16</f>
        <v>0</v>
      </c>
      <c r="CC24" s="60" t="str">
        <f>IFERROR((CC$12-CC$23),0)+CC$16</f>
        <v>0</v>
      </c>
      <c r="CD24" s="60" t="str">
        <f>IFERROR((CD$12-CD$23),0)+CD$16</f>
        <v>0</v>
      </c>
      <c r="CE24" s="60" t="str">
        <f>IFERROR((CE$12-CE$23),0)+CE$16</f>
        <v>0</v>
      </c>
      <c r="CF24" s="60" t="str">
        <f>IFERROR((CF$12-CF$23),0)+CF$16</f>
        <v>0</v>
      </c>
      <c r="CG24" s="60" t="str">
        <f>IFERROR((CG$12-CG$23),0)+CG$16</f>
        <v>0</v>
      </c>
      <c r="CH24" s="60" t="str">
        <f>IFERROR((CH$12-CH$23),0)+CH$16</f>
        <v>0</v>
      </c>
      <c r="CI24" s="60" t="str">
        <f>IFERROR((CI$12-CI$23),0)+CI$16</f>
        <v>0</v>
      </c>
      <c r="CJ24" s="60" t="str">
        <f>IFERROR((CJ$12-CJ$23),0)+CJ$16</f>
        <v>0</v>
      </c>
      <c r="CK24" s="61" t="str">
        <f>SUM(CA24:CJ24)</f>
        <v>0</v>
      </c>
      <c r="CM24" s="60" t="str">
        <f>IFERROR((CM$12-CM$23),0)+CM$16</f>
        <v>0</v>
      </c>
      <c r="CN24" s="60" t="str">
        <f>IFERROR((CN$12-CN$23),0)+CN$16</f>
        <v>0</v>
      </c>
      <c r="CO24" s="60" t="str">
        <f>IFERROR((CO$12-CO$23),0)+CO$16</f>
        <v>0</v>
      </c>
      <c r="CP24" s="60" t="str">
        <f>IFERROR((CP$12-CP$23),0)+CP$16</f>
        <v>0</v>
      </c>
      <c r="CQ24" s="60" t="str">
        <f>IFERROR((CQ$12-CQ$23),0)+CQ$16</f>
        <v>0</v>
      </c>
      <c r="CR24" s="60" t="str">
        <f>IFERROR((CR$12-CR$23),0)+CR$16</f>
        <v>0</v>
      </c>
      <c r="CS24" s="60" t="str">
        <f>IFERROR((CS$12-CS$23),0)+CS$16</f>
        <v>0</v>
      </c>
      <c r="CT24" s="60" t="str">
        <f>IFERROR((CT$12-CT$23),0)+CT$16</f>
        <v>0</v>
      </c>
      <c r="CU24" s="60" t="str">
        <f>IFERROR((CU$12-CU$23),0)+CU$16</f>
        <v>0</v>
      </c>
      <c r="CV24" s="60" t="str">
        <f>IFERROR((CV$12-CV$23),0)+CV$16</f>
        <v>0</v>
      </c>
      <c r="CW24" s="60" t="str">
        <f>IFERROR((CW$12-CW$23),0)+CW$16</f>
        <v>0</v>
      </c>
      <c r="CX24" s="60" t="str">
        <f>IFERROR((CX$12-CX$23),0)+CX$16</f>
        <v>0</v>
      </c>
      <c r="CY24" s="60" t="str">
        <f>IFERROR((CY$12-CY$23),0)+CY$16</f>
        <v>0</v>
      </c>
      <c r="CZ24" s="60" t="str">
        <f>IFERROR((CZ$12-CZ$23),0)+CZ$16</f>
        <v>0</v>
      </c>
      <c r="DA24" s="61" t="str">
        <f>SUM(CQ24:CZ24)</f>
        <v>0</v>
      </c>
      <c r="DC24" s="60" t="str">
        <f>IFERROR((DC$12-DC$23),0)+DC$16</f>
        <v>0</v>
      </c>
      <c r="DD24" s="60" t="str">
        <f>IFERROR((DD$12-DD$23),0)+DD$16</f>
        <v>0</v>
      </c>
      <c r="DE24" s="60" t="str">
        <f>IFERROR((DE$12-DE$23),0)+DE$16</f>
        <v>0</v>
      </c>
      <c r="DF24" s="60" t="str">
        <f>IFERROR((DF$12-DF$23),0)+DF$16</f>
        <v>0</v>
      </c>
      <c r="DG24" s="60" t="str">
        <f>IFERROR((DG$12-DG$23),0)+DG$16</f>
        <v>0</v>
      </c>
      <c r="DH24" s="60" t="str">
        <f>IFERROR((DH$12-DH$23),0)+DH$16</f>
        <v>0</v>
      </c>
      <c r="DI24" s="60" t="str">
        <f>IFERROR((DI$12-DI$23),0)+DI$16</f>
        <v>0</v>
      </c>
      <c r="DJ24" s="60" t="str">
        <f>IFERROR((DJ$12-DJ$23),0)+DJ$16</f>
        <v>0</v>
      </c>
      <c r="DK24" s="60" t="str">
        <f>IFERROR((DK$12-DK$23),0)+DK$16</f>
        <v>0</v>
      </c>
      <c r="DL24" s="60" t="str">
        <f>IFERROR((DL$12-DL$23),0)+DL$16</f>
        <v>0</v>
      </c>
      <c r="DM24" s="60" t="str">
        <f>IFERROR((DM$12-DM$23),0)+DM$16</f>
        <v>0</v>
      </c>
      <c r="DN24" s="60" t="str">
        <f>IFERROR((DN$12-DN$23),0)+DN$16</f>
        <v>0</v>
      </c>
      <c r="DO24" s="60" t="str">
        <f>IFERROR((DO$12-DO$23),0)+DO$16</f>
        <v>0</v>
      </c>
      <c r="DP24" s="60" t="str">
        <f>IFERROR((DP$12-DP$23),0)+DP$16</f>
        <v>0</v>
      </c>
      <c r="DQ24" s="61" t="str">
        <f>SUM(DG24:DP24)</f>
        <v>0</v>
      </c>
      <c r="DR24" s="63"/>
    </row>
    <row r="25" spans="1:217">
      <c r="A25" s="119" t="s">
        <v>67</v>
      </c>
      <c r="B25" s="156">
        <v>71</v>
      </c>
      <c r="C25" s="156"/>
      <c r="D25" s="156"/>
      <c r="E25" s="156"/>
      <c r="F25" s="156"/>
      <c r="G25" s="156"/>
      <c r="H25" s="156"/>
      <c r="I25" s="193"/>
      <c r="J25" s="79"/>
      <c r="K25" s="79"/>
      <c r="L25" s="79"/>
      <c r="M25" s="79"/>
      <c r="N25" s="79"/>
      <c r="O25" s="79"/>
      <c r="P25" s="79"/>
      <c r="Q25" s="79"/>
      <c r="Z25" s="75" t="s">
        <v>68</v>
      </c>
      <c r="AA25" s="60" t="str">
        <f>'HEM Table'!B35</f>
        <v>0</v>
      </c>
      <c r="AB25" s="60" t="str">
        <f>'HEM Table'!B44</f>
        <v>0</v>
      </c>
      <c r="AC25" s="60" t="str">
        <f>'HEM Table'!B53</f>
        <v>0</v>
      </c>
      <c r="AD25" s="60" t="str">
        <f>'HEM Table'!B62</f>
        <v>0</v>
      </c>
      <c r="AE25" s="60" t="str">
        <f>IF($AE$3=1,AA25,0)</f>
        <v>0</v>
      </c>
      <c r="AF25" s="60" t="str">
        <f>IF($AF$3=1,AB25,0)</f>
        <v>0</v>
      </c>
      <c r="AG25" s="60" t="str">
        <f>IF($AG$3=1,AC25,0)</f>
        <v>0</v>
      </c>
      <c r="AH25" s="60" t="str">
        <f>IF($AH$3=1,AD25,0)</f>
        <v>0</v>
      </c>
      <c r="AI25" s="60" t="str">
        <f>IF($AI$3=0,0,'HEM Table'!J35)</f>
        <v>0</v>
      </c>
      <c r="AJ25" s="60" t="str">
        <f>IF($AJ$3=0,0,'HEM Table'!J44)</f>
        <v>0</v>
      </c>
      <c r="AK25" s="60" t="str">
        <f>IF($AK$3=0,0,'HEM Table'!J53)</f>
        <v>0</v>
      </c>
      <c r="AL25" s="60" t="str">
        <f>IF($AL$3=0,0,'HEM Table'!J62)</f>
        <v>0</v>
      </c>
      <c r="AM25" s="60" t="str">
        <f>IF($AM$3=0,0,'HEM Table'!B71)</f>
        <v>0</v>
      </c>
      <c r="AN25" s="60" t="str">
        <f>IF($AN$3=0,0,'HEM Table'!J71)</f>
        <v>0</v>
      </c>
      <c r="AO25" s="61" t="str">
        <f>SUM(AE25:AN25)</f>
        <v>0</v>
      </c>
      <c r="AP25" s="62"/>
      <c r="AQ25" s="60" t="str">
        <f>'HEM Table'!C35</f>
        <v>0</v>
      </c>
      <c r="AR25" s="60" t="str">
        <f>'HEM Table'!C44</f>
        <v>0</v>
      </c>
      <c r="AS25" s="60" t="str">
        <f>'HEM Table'!C53</f>
        <v>0</v>
      </c>
      <c r="AT25" s="60" t="str">
        <f>'HEM Table'!C62</f>
        <v>0</v>
      </c>
      <c r="AU25" s="60" t="str">
        <f>IF($AE$3=1,AQ25,0)</f>
        <v>0</v>
      </c>
      <c r="AV25" s="60" t="str">
        <f>IF($AF$3=1,AR25,0)</f>
        <v>0</v>
      </c>
      <c r="AW25" s="60" t="str">
        <f>IF($AG$3=1,AS25,0)</f>
        <v>0</v>
      </c>
      <c r="AX25" s="60" t="str">
        <f>IF($AH$3=1,AT25,0)</f>
        <v>0</v>
      </c>
      <c r="AY25" s="60" t="str">
        <f>IF($AI$3=0,0,'HEM Table'!K35)</f>
        <v>0</v>
      </c>
      <c r="AZ25" s="60" t="str">
        <f>IF($AJ$3=0,0,'HEM Table'!K44)</f>
        <v>0</v>
      </c>
      <c r="BA25" s="60" t="str">
        <f>IF($AK$3=0,0,'HEM Table'!K53)</f>
        <v>0</v>
      </c>
      <c r="BB25" s="60" t="str">
        <f>IF($AL$3=0,0,'HEM Table'!K62)</f>
        <v>0</v>
      </c>
      <c r="BC25" s="60" t="str">
        <f>IF($AM$3=0,0,'HEM Table'!C71)</f>
        <v>0</v>
      </c>
      <c r="BD25" s="60" t="str">
        <f>IF($AN$3=0,0,'HEM Table'!K71)</f>
        <v>0</v>
      </c>
      <c r="BE25" s="60" t="str">
        <f>SUM(AU25:BD25)</f>
        <v>0</v>
      </c>
      <c r="BG25" s="60" t="str">
        <f>'HEM Table'!D35</f>
        <v>0</v>
      </c>
      <c r="BH25" s="60" t="str">
        <f>'HEM Table'!D44</f>
        <v>0</v>
      </c>
      <c r="BI25" s="60" t="str">
        <f>'HEM Table'!D53</f>
        <v>0</v>
      </c>
      <c r="BJ25" s="60" t="str">
        <f>'HEM Table'!D62</f>
        <v>0</v>
      </c>
      <c r="BK25" s="60" t="str">
        <f>IF($AE$3=1,BG25,0)</f>
        <v>0</v>
      </c>
      <c r="BL25" s="60" t="str">
        <f>IF($AF$3=1,BH25,0)</f>
        <v>0</v>
      </c>
      <c r="BM25" s="60" t="str">
        <f>IF($AG$3=1,BI25,0)</f>
        <v>0</v>
      </c>
      <c r="BN25" s="60" t="str">
        <f>IF($AH$3=1,BJ25,0)</f>
        <v>0</v>
      </c>
      <c r="BO25" s="60" t="str">
        <f>IF($AI$3=0,0,'HEM Table'!L35)</f>
        <v>0</v>
      </c>
      <c r="BP25" s="60" t="str">
        <f>IF($AJ$3=0,0,'HEM Table'!L44)</f>
        <v>0</v>
      </c>
      <c r="BQ25" s="60" t="str">
        <f>IF($AK$3=0,0,'HEM Table'!L53)</f>
        <v>0</v>
      </c>
      <c r="BR25" s="60" t="str">
        <f>IF($AL$3=0,0,'HEM Table'!L62)</f>
        <v>0</v>
      </c>
      <c r="BS25" s="60" t="str">
        <f>IF($AM$3=0,0,'HEM Table'!D71)</f>
        <v>0</v>
      </c>
      <c r="BT25" s="60" t="str">
        <f>IF($AN$3=0,0,'HEM Table'!L71)</f>
        <v>0</v>
      </c>
      <c r="BU25" s="60" t="str">
        <f>SUM(BK25:BT25)</f>
        <v>0</v>
      </c>
      <c r="BW25" s="60" t="str">
        <f>'HEM Table'!E35</f>
        <v>0</v>
      </c>
      <c r="BX25" s="60" t="str">
        <f>'HEM Table'!E44</f>
        <v>0</v>
      </c>
      <c r="BY25" s="60" t="str">
        <f>'HEM Table'!E53</f>
        <v>0</v>
      </c>
      <c r="BZ25" s="60" t="str">
        <f>'HEM Table'!E62</f>
        <v>0</v>
      </c>
      <c r="CA25" s="60" t="str">
        <f>IF($AE$3=1,BW25,0)</f>
        <v>0</v>
      </c>
      <c r="CB25" s="60" t="str">
        <f>IF($AF$3=1,BX25,0)</f>
        <v>0</v>
      </c>
      <c r="CC25" s="60" t="str">
        <f>IF($AG$3=1,BY25,0)</f>
        <v>0</v>
      </c>
      <c r="CD25" s="60" t="str">
        <f>IF($AH$3=1,BZ25,0)</f>
        <v>0</v>
      </c>
      <c r="CE25" s="60" t="str">
        <f>IF($AI$3=0,0,'HEM Table'!M35)</f>
        <v>0</v>
      </c>
      <c r="CF25" s="60" t="str">
        <f>IF($AJ$3=0,0,'HEM Table'!M44)</f>
        <v>0</v>
      </c>
      <c r="CG25" s="60" t="str">
        <f>IF($AK$3=0,0,'HEM Table'!M53)</f>
        <v>0</v>
      </c>
      <c r="CH25" s="60" t="str">
        <f>IF($AL$3=0,0,'HEM Table'!M62)</f>
        <v>0</v>
      </c>
      <c r="CI25" s="60" t="str">
        <f>IF($AM$3=0,0,'HEM Table'!E71)</f>
        <v>0</v>
      </c>
      <c r="CJ25" s="60" t="str">
        <f>IF($AN$3=0,0,'HEM Table'!M71)</f>
        <v>0</v>
      </c>
      <c r="CK25" s="60" t="str">
        <f>SUM(CA25:CJ25)</f>
        <v>0</v>
      </c>
      <c r="CM25" s="60" t="str">
        <f>'HEM Table'!F35</f>
        <v>0</v>
      </c>
      <c r="CN25" s="60" t="str">
        <f>'HEM Table'!F44</f>
        <v>0</v>
      </c>
      <c r="CO25" s="60" t="str">
        <f>'HEM Table'!F53</f>
        <v>0</v>
      </c>
      <c r="CP25" s="60" t="str">
        <f>'HEM Table'!F62</f>
        <v>0</v>
      </c>
      <c r="CQ25" s="60" t="str">
        <f>IF($AE$3=1,CM25,0)</f>
        <v>0</v>
      </c>
      <c r="CR25" s="60" t="str">
        <f>IF($AF$3=1,CN25,0)</f>
        <v>0</v>
      </c>
      <c r="CS25" s="60" t="str">
        <f>IF($AG$3=1,CO25,0)</f>
        <v>0</v>
      </c>
      <c r="CT25" s="60" t="str">
        <f>IF($AH$3=1,CP25,0)</f>
        <v>0</v>
      </c>
      <c r="CU25" s="60" t="str">
        <f>IF($AI$3=0,0,'HEM Table'!N35)</f>
        <v>0</v>
      </c>
      <c r="CV25" s="60" t="str">
        <f>IF($AJ$3=0,0,'HEM Table'!N44)</f>
        <v>0</v>
      </c>
      <c r="CW25" s="60" t="str">
        <f>IF($AK$3=0,0,'HEM Table'!N53)</f>
        <v>0</v>
      </c>
      <c r="CX25" s="60" t="str">
        <f>IF($AL$3=0,0,'HEM Table'!N62)</f>
        <v>0</v>
      </c>
      <c r="CY25" s="60" t="str">
        <f>IF($AM$3=0,0,'HEM Table'!F71)</f>
        <v>0</v>
      </c>
      <c r="CZ25" s="60" t="str">
        <f>IF($AN$3=0,0,'HEM Table'!N71)</f>
        <v>0</v>
      </c>
      <c r="DA25" s="60" t="str">
        <f>SUM(CQ25:CZ25)</f>
        <v>0</v>
      </c>
      <c r="DC25" s="60" t="str">
        <f>'HEM Table'!G35</f>
        <v>0</v>
      </c>
      <c r="DD25" s="60" t="str">
        <f>'HEM Table'!G44</f>
        <v>0</v>
      </c>
      <c r="DE25" s="60" t="str">
        <f>'HEM Table'!G53</f>
        <v>0</v>
      </c>
      <c r="DF25" s="60" t="str">
        <f>'HEM Table'!G62</f>
        <v>0</v>
      </c>
      <c r="DG25" s="60" t="str">
        <f>IF($AE$3=1,DC25,0)</f>
        <v>0</v>
      </c>
      <c r="DH25" s="60" t="str">
        <f>IF($AF$3=1,DD25,0)</f>
        <v>0</v>
      </c>
      <c r="DI25" s="60" t="str">
        <f>IF($AG$3=1,DE25,0)</f>
        <v>0</v>
      </c>
      <c r="DJ25" s="60" t="str">
        <f>IF($AH$3=1,DF25,0)</f>
        <v>0</v>
      </c>
      <c r="DK25" s="60" t="str">
        <f>IF($AI$3=0,0,'HEM Table'!O35)</f>
        <v>0</v>
      </c>
      <c r="DL25" s="60" t="str">
        <f>IF($AJ$3=0,0,'HEM Table'!O44)</f>
        <v>0</v>
      </c>
      <c r="DM25" s="60" t="str">
        <f>IF($AK$3=0,0,'HEM Table'!O53)</f>
        <v>0</v>
      </c>
      <c r="DN25" s="60" t="str">
        <f>IF($AL$3=0,0,'HEM Table'!O62)</f>
        <v>0</v>
      </c>
      <c r="DO25" s="60" t="str">
        <f>IF($AM$3=0,0,'HEM Table'!G71)</f>
        <v>0</v>
      </c>
      <c r="DP25" s="60" t="str">
        <f>IF($AN$3=0,0,'HEM Table'!O71)</f>
        <v>0</v>
      </c>
      <c r="DQ25" s="60" t="str">
        <f>SUM(DG25:DP25)</f>
        <v>0</v>
      </c>
      <c r="DR25" s="63"/>
    </row>
    <row r="26" spans="1:217">
      <c r="A26" s="119" t="s">
        <v>69</v>
      </c>
      <c r="B26" s="156">
        <v>44</v>
      </c>
      <c r="C26" s="156"/>
      <c r="D26" s="156"/>
      <c r="E26" s="156"/>
      <c r="F26" s="156"/>
      <c r="G26" s="156"/>
      <c r="H26" s="156"/>
      <c r="I26" s="193"/>
      <c r="J26" s="79"/>
      <c r="K26" s="79"/>
      <c r="L26" s="79"/>
      <c r="M26" s="79"/>
      <c r="N26" s="79"/>
      <c r="O26" s="79"/>
      <c r="P26" s="79"/>
      <c r="Q26" s="79"/>
      <c r="Z26" s="75" t="s">
        <v>70</v>
      </c>
      <c r="AA26" s="60" t="str">
        <f>$B$84*12</f>
        <v>0</v>
      </c>
      <c r="AB26" s="60" t="str">
        <f>$C$84*12</f>
        <v>0</v>
      </c>
      <c r="AC26" s="60" t="str">
        <f>$E$84*12</f>
        <v>0</v>
      </c>
      <c r="AD26" s="60" t="str">
        <f>$G$84*12</f>
        <v>0</v>
      </c>
      <c r="AE26" s="60" t="str">
        <f>IF($AE$3=1,AA26,0)</f>
        <v>0</v>
      </c>
      <c r="AF26" s="60" t="str">
        <f>IF($AF$3=1,AB26,0)</f>
        <v>0</v>
      </c>
      <c r="AG26" s="60" t="str">
        <f>IF($AG$3=1,AC26,0)</f>
        <v>0</v>
      </c>
      <c r="AH26" s="60" t="str">
        <f>IF($AH$3=1,AD26,0)</f>
        <v>0</v>
      </c>
      <c r="AI26" s="60" t="str">
        <f>IF($AI$3=0,0,AA26+AB26)</f>
        <v>0</v>
      </c>
      <c r="AJ26" s="60" t="str">
        <f>IF($AJ$3=0,0,AA26+AC26)</f>
        <v>0</v>
      </c>
      <c r="AK26" s="60" t="str">
        <f>IF($AK$3=0,0,AA26+AD26)</f>
        <v>0</v>
      </c>
      <c r="AL26" s="60" t="str">
        <f>IF($AL$3=0,0,AB26+AC26)</f>
        <v>0</v>
      </c>
      <c r="AM26" s="60" t="str">
        <f>IF($AM$3=0,0,AB26+AD26)</f>
        <v>0</v>
      </c>
      <c r="AN26" s="60" t="str">
        <f>IF($AN$3=0,0,AC26+AD26)</f>
        <v>0</v>
      </c>
      <c r="AO26" s="61" t="str">
        <f>SUM(AE26:AN26)+$I$88</f>
        <v>0</v>
      </c>
      <c r="AP26" s="62"/>
      <c r="AQ26" s="60" t="str">
        <f>$B$84*12</f>
        <v>0</v>
      </c>
      <c r="AR26" s="60" t="str">
        <f>$C$84*12</f>
        <v>0</v>
      </c>
      <c r="AS26" s="60" t="str">
        <f>$E$84*12</f>
        <v>0</v>
      </c>
      <c r="AT26" s="60" t="str">
        <f>$G$84*12</f>
        <v>0</v>
      </c>
      <c r="AU26" s="60" t="str">
        <f>IF($AE$3=1,AQ26,0)</f>
        <v>0</v>
      </c>
      <c r="AV26" s="60" t="str">
        <f>IF($AF$3=1,AR26,0)</f>
        <v>0</v>
      </c>
      <c r="AW26" s="60" t="str">
        <f>IF($AG$3=1,AS26,0)</f>
        <v>0</v>
      </c>
      <c r="AX26" s="60" t="str">
        <f>IF($AH$3=1,AT26,0)</f>
        <v>0</v>
      </c>
      <c r="AY26" s="60" t="str">
        <f>IF($AI$3=0,0,AQ26+AR26)</f>
        <v>0</v>
      </c>
      <c r="AZ26" s="60" t="str">
        <f>IF($AJ$3=0,0,AQ26+AS26)</f>
        <v>0</v>
      </c>
      <c r="BA26" s="60" t="str">
        <f>IF($AK$3=0,0,AQ26+AT26)</f>
        <v>0</v>
      </c>
      <c r="BB26" s="60" t="str">
        <f>IF($AL$3=0,0,AR26+AS26)</f>
        <v>0</v>
      </c>
      <c r="BC26" s="60" t="str">
        <f>IF($AM$3=0,0,AR26+AT26)</f>
        <v>0</v>
      </c>
      <c r="BD26" s="60" t="str">
        <f>IF($AN$3=0,0,AS26+AT26)</f>
        <v>0</v>
      </c>
      <c r="BE26" s="61" t="str">
        <f>SUM(AU26:BD26)+$I$88</f>
        <v>0</v>
      </c>
      <c r="BG26" s="60" t="str">
        <f>$B$84*12</f>
        <v>0</v>
      </c>
      <c r="BH26" s="60" t="str">
        <f>$C$84*12</f>
        <v>0</v>
      </c>
      <c r="BI26" s="60" t="str">
        <f>$E$84*12</f>
        <v>0</v>
      </c>
      <c r="BJ26" s="60" t="str">
        <f>$G$84*12</f>
        <v>0</v>
      </c>
      <c r="BK26" s="60" t="str">
        <f>IF($AE$3=1,BG26,0)</f>
        <v>0</v>
      </c>
      <c r="BL26" s="60" t="str">
        <f>IF($AF$3=1,BH26,0)</f>
        <v>0</v>
      </c>
      <c r="BM26" s="60" t="str">
        <f>IF($AG$3=1,BI26,0)</f>
        <v>0</v>
      </c>
      <c r="BN26" s="60" t="str">
        <f>IF($AH$3=1,BJ26,0)</f>
        <v>0</v>
      </c>
      <c r="BO26" s="60" t="str">
        <f>IF($AI$3=0,0,BG26+BH26)</f>
        <v>0</v>
      </c>
      <c r="BP26" s="60" t="str">
        <f>IF($AJ$3=0,0,BG26+BI26)</f>
        <v>0</v>
      </c>
      <c r="BQ26" s="60" t="str">
        <f>IF($AK$3=0,0,BG26+BJ26)</f>
        <v>0</v>
      </c>
      <c r="BR26" s="60" t="str">
        <f>IF($AL$3=0,0,BH26+BI26)</f>
        <v>0</v>
      </c>
      <c r="BS26" s="60" t="str">
        <f>IF($AM$3=0,0,BH26+BJ26)</f>
        <v>0</v>
      </c>
      <c r="BT26" s="60" t="str">
        <f>IF($AN$3=0,0,BI26+BJ26)</f>
        <v>0</v>
      </c>
      <c r="BU26" s="61" t="str">
        <f>SUM(BK26:BT26)+$I$88</f>
        <v>0</v>
      </c>
      <c r="BW26" s="60" t="str">
        <f>$B$84*12</f>
        <v>0</v>
      </c>
      <c r="BX26" s="60" t="str">
        <f>$C$84*12</f>
        <v>0</v>
      </c>
      <c r="BY26" s="60" t="str">
        <f>$E$84*12</f>
        <v>0</v>
      </c>
      <c r="BZ26" s="60" t="str">
        <f>$G$84*12</f>
        <v>0</v>
      </c>
      <c r="CA26" s="60" t="str">
        <f>IF($AE$3=1,BW26,0)</f>
        <v>0</v>
      </c>
      <c r="CB26" s="60" t="str">
        <f>IF($AF$3=1,BX26,0)</f>
        <v>0</v>
      </c>
      <c r="CC26" s="60" t="str">
        <f>IF($AG$3=1,BY26,0)</f>
        <v>0</v>
      </c>
      <c r="CD26" s="60" t="str">
        <f>IF($AH$3=1,BZ26,0)</f>
        <v>0</v>
      </c>
      <c r="CE26" s="60" t="str">
        <f>IF($AI$3=0,0,BW26+BX26)</f>
        <v>0</v>
      </c>
      <c r="CF26" s="60" t="str">
        <f>IF($AJ$3=0,0,BW26+BY26)</f>
        <v>0</v>
      </c>
      <c r="CG26" s="60" t="str">
        <f>IF($AK$3=0,0,BW26+BZ26)</f>
        <v>0</v>
      </c>
      <c r="CH26" s="60" t="str">
        <f>IF($AL$3=0,0,BX26+BY26)</f>
        <v>0</v>
      </c>
      <c r="CI26" s="60" t="str">
        <f>IF($AM$3=0,0,BX26+BZ26)</f>
        <v>0</v>
      </c>
      <c r="CJ26" s="60" t="str">
        <f>IF($AN$3=0,0,BY26+BZ26)</f>
        <v>0</v>
      </c>
      <c r="CK26" s="61" t="str">
        <f>SUM(CA26:CJ26)+$I$88</f>
        <v>0</v>
      </c>
      <c r="CM26" s="60" t="str">
        <f>$B$84*12</f>
        <v>0</v>
      </c>
      <c r="CN26" s="60" t="str">
        <f>$C$84*12</f>
        <v>0</v>
      </c>
      <c r="CO26" s="60" t="str">
        <f>$E$84*12</f>
        <v>0</v>
      </c>
      <c r="CP26" s="60" t="str">
        <f>$G$84*12</f>
        <v>0</v>
      </c>
      <c r="CQ26" s="60" t="str">
        <f>IF($AE$3=1,CM26,0)</f>
        <v>0</v>
      </c>
      <c r="CR26" s="60" t="str">
        <f>IF($AF$3=1,CN26,0)</f>
        <v>0</v>
      </c>
      <c r="CS26" s="60" t="str">
        <f>IF($AG$3=1,CO26,0)</f>
        <v>0</v>
      </c>
      <c r="CT26" s="60" t="str">
        <f>IF($AH$3=1,CP26,0)</f>
        <v>0</v>
      </c>
      <c r="CU26" s="60" t="str">
        <f>IF($AI$3=0,0,CM26+CN26)</f>
        <v>0</v>
      </c>
      <c r="CV26" s="60" t="str">
        <f>IF($AJ$3=0,0,CM26+CO26)</f>
        <v>0</v>
      </c>
      <c r="CW26" s="60" t="str">
        <f>IF($AK$3=0,0,CM26+CP26)</f>
        <v>0</v>
      </c>
      <c r="CX26" s="60" t="str">
        <f>IF($AL$3=0,0,CN26+CO26)</f>
        <v>0</v>
      </c>
      <c r="CY26" s="60" t="str">
        <f>IF($AM$3=0,0,CN26+CP26)</f>
        <v>0</v>
      </c>
      <c r="CZ26" s="60" t="str">
        <f>IF($AN$3=0,0,CO26+CP26)</f>
        <v>0</v>
      </c>
      <c r="DA26" s="61" t="str">
        <f>SUM(CQ26:CZ26)+$I$88</f>
        <v>0</v>
      </c>
      <c r="DC26" s="60" t="str">
        <f>$B$84*12</f>
        <v>0</v>
      </c>
      <c r="DD26" s="60" t="str">
        <f>$C$84*12</f>
        <v>0</v>
      </c>
      <c r="DE26" s="60" t="str">
        <f>$E$84*12</f>
        <v>0</v>
      </c>
      <c r="DF26" s="60" t="str">
        <f>$G$84*12</f>
        <v>0</v>
      </c>
      <c r="DG26" s="60" t="str">
        <f>IF($AE$3=1,DC26,0)</f>
        <v>0</v>
      </c>
      <c r="DH26" s="60" t="str">
        <f>IF($AF$3=1,DD26,0)</f>
        <v>0</v>
      </c>
      <c r="DI26" s="60" t="str">
        <f>IF($AG$3=1,DE26,0)</f>
        <v>0</v>
      </c>
      <c r="DJ26" s="60" t="str">
        <f>IF($AH$3=1,DF26,0)</f>
        <v>0</v>
      </c>
      <c r="DK26" s="60" t="str">
        <f>IF($AI$3=0,0,DC26+DD26)</f>
        <v>0</v>
      </c>
      <c r="DL26" s="60" t="str">
        <f>IF($AJ$3=0,0,DC26+DE26)</f>
        <v>0</v>
      </c>
      <c r="DM26" s="60" t="str">
        <f>IF($AK$3=0,0,DC26+DF26)</f>
        <v>0</v>
      </c>
      <c r="DN26" s="60" t="str">
        <f>IF($AL$3=0,0,DD26+DE26)</f>
        <v>0</v>
      </c>
      <c r="DO26" s="60" t="str">
        <f>IF($AM$3=0,0,DD26+DF26)</f>
        <v>0</v>
      </c>
      <c r="DP26" s="60" t="str">
        <f>IF($AN$3=0,0,DE26+DF26)</f>
        <v>0</v>
      </c>
      <c r="DQ26" s="61" t="str">
        <f>SUM(DG26:DP26)+$I$88</f>
        <v>0</v>
      </c>
      <c r="DR26" s="63"/>
    </row>
    <row r="27" spans="1:217" customHeight="1" ht="15">
      <c r="A27" s="197" t="s">
        <v>71</v>
      </c>
      <c r="B27" s="198"/>
      <c r="C27" s="203" t="str">
        <f>SUM(B22:$B$26)</f>
        <v>0</v>
      </c>
      <c r="D27" s="203"/>
      <c r="E27" s="204" t="s">
        <v>72</v>
      </c>
      <c r="F27" s="204"/>
      <c r="G27" s="199" t="str">
        <f>IFERROR(($G$18/$C$27),0)</f>
        <v>0</v>
      </c>
      <c r="H27" s="199"/>
      <c r="I27" s="200"/>
      <c r="J27" s="79"/>
      <c r="K27" s="79"/>
      <c r="L27" s="79"/>
      <c r="M27" s="79"/>
      <c r="N27" s="79"/>
      <c r="O27" s="79"/>
      <c r="P27" s="79"/>
      <c r="Q27" s="79"/>
      <c r="Z27" s="80" t="s">
        <v>73</v>
      </c>
      <c r="AA27" s="60" t="str">
        <f>IF(AA$25&gt;AA$26,AA$25,AA$26)</f>
        <v>0</v>
      </c>
      <c r="AB27" s="60" t="str">
        <f>IF(AB$25&gt;AB$26,AB$25,AB$26)</f>
        <v>0</v>
      </c>
      <c r="AC27" s="60" t="str">
        <f>IF(AC$25&gt;AC$26,AC$25,AC$26)</f>
        <v>0</v>
      </c>
      <c r="AD27" s="60" t="str">
        <f>IF(AD$25&gt;AD$26,AD$25,AD$26)</f>
        <v>0</v>
      </c>
      <c r="AE27" s="60" t="str">
        <f>IF(AE$25&gt;AE$26,AE$25,AE$26)</f>
        <v>0</v>
      </c>
      <c r="AF27" s="60" t="str">
        <f>IF(AF$25&gt;AF$26,AF$25,AF$26)</f>
        <v>0</v>
      </c>
      <c r="AG27" s="60" t="str">
        <f>IF(AG$25&gt;AG$26,AG$25,AG$26)</f>
        <v>0</v>
      </c>
      <c r="AH27" s="60" t="str">
        <f>IF(AH$25&gt;AH$26,AH$25,AH$26)</f>
        <v>0</v>
      </c>
      <c r="AI27" s="60" t="str">
        <f>IF(AI$25&gt;AI$26,AI$25,AI$26)</f>
        <v>0</v>
      </c>
      <c r="AJ27" s="60" t="str">
        <f>IF(AJ$25&gt;AJ$26,AJ$25,AJ$26)</f>
        <v>0</v>
      </c>
      <c r="AK27" s="60" t="str">
        <f>IF(AK$25&gt;AK$26,AK$25,AK$26)</f>
        <v>0</v>
      </c>
      <c r="AL27" s="60" t="str">
        <f>IF(AL$25&gt;AL$26,AL$25,AL$26)</f>
        <v>0</v>
      </c>
      <c r="AM27" s="60" t="str">
        <f>IF(AM$25&gt;AM$26,AM$25,AM$26)</f>
        <v>0</v>
      </c>
      <c r="AN27" s="60" t="str">
        <f>IF(AN$25&gt;AN$26,AN$25,AN$26)</f>
        <v>0</v>
      </c>
      <c r="AO27" s="61" t="str">
        <f>IF(AO$25&gt;AO$26,AO$25,AO$26)</f>
        <v>0</v>
      </c>
      <c r="AQ27" s="60" t="str">
        <f>IF(AQ$25&gt;AQ$26,AQ$25,AQ$26)</f>
        <v>0</v>
      </c>
      <c r="AR27" s="60" t="str">
        <f>IF(AR$25&gt;AR$26,AR$25,AR$26)</f>
        <v>0</v>
      </c>
      <c r="AS27" s="60" t="str">
        <f>IF(AS$25&gt;AS$26,AS$25,AS$26)</f>
        <v>0</v>
      </c>
      <c r="AT27" s="60" t="str">
        <f>IF(AT$25&gt;AT$26,AT$25,AT$26)</f>
        <v>0</v>
      </c>
      <c r="AU27" s="60" t="str">
        <f>IF(AU$25&gt;AU$26,AU$25,AU$26)</f>
        <v>0</v>
      </c>
      <c r="AV27" s="60" t="str">
        <f>IF(AV$25&gt;AV$26,AV$25,AV$26)</f>
        <v>0</v>
      </c>
      <c r="AW27" s="60" t="str">
        <f>IF(AW$25&gt;AW$26,AW$25,AW$26)</f>
        <v>0</v>
      </c>
      <c r="AX27" s="60" t="str">
        <f>IF(AX$25&gt;AX$26,AX$25,AX$26)</f>
        <v>0</v>
      </c>
      <c r="AY27" s="60" t="str">
        <f>IF(AY$25&gt;AY$26,AY$25,AY$26)</f>
        <v>0</v>
      </c>
      <c r="AZ27" s="60" t="str">
        <f>IF(AZ$25&gt;AZ$26,AZ$25,AZ$26)</f>
        <v>0</v>
      </c>
      <c r="BA27" s="60" t="str">
        <f>IF(BA$25&gt;BA$26,BA$25,BA$26)</f>
        <v>0</v>
      </c>
      <c r="BB27" s="60" t="str">
        <f>IF(BB$25&gt;BB$26,BB$25,BB$26)</f>
        <v>0</v>
      </c>
      <c r="BC27" s="60" t="str">
        <f>IF(BC$25&gt;BC$26,BC$25,BC$26)</f>
        <v>0</v>
      </c>
      <c r="BD27" s="60" t="str">
        <f>IF(BD$25&gt;BD$26,BD$25,BD$26)</f>
        <v>0</v>
      </c>
      <c r="BE27" s="60" t="str">
        <f>IF(BE$25&gt;BE$26,BE$25,BE$26)</f>
        <v>0</v>
      </c>
      <c r="BG27" s="60" t="str">
        <f>IF(BG$25&gt;BG$26,BG$25,BG$26)</f>
        <v>0</v>
      </c>
      <c r="BH27" s="60" t="str">
        <f>IF(BH$25&gt;BH$26,BH$25,BH$26)</f>
        <v>0</v>
      </c>
      <c r="BI27" s="60" t="str">
        <f>IF(BI$25&gt;BI$26,BI$25,BI$26)</f>
        <v>0</v>
      </c>
      <c r="BJ27" s="60" t="str">
        <f>IF(BJ$25&gt;BJ$26,BJ$25,BJ$26)</f>
        <v>0</v>
      </c>
      <c r="BK27" s="60" t="str">
        <f>IF(BK$25&gt;BK$26,BK$25,BK$26)</f>
        <v>0</v>
      </c>
      <c r="BL27" s="60" t="str">
        <f>IF(BL$25&gt;BL$26,BL$25,BL$26)</f>
        <v>0</v>
      </c>
      <c r="BM27" s="60" t="str">
        <f>IF(BM$25&gt;BM$26,BM$25,BM$26)</f>
        <v>0</v>
      </c>
      <c r="BN27" s="60" t="str">
        <f>IF(BN$25&gt;BN$26,BN$25,BN$26)</f>
        <v>0</v>
      </c>
      <c r="BO27" s="60" t="str">
        <f>IF(BO$25&gt;BO$26,BO$25,BO$26)</f>
        <v>0</v>
      </c>
      <c r="BP27" s="60" t="str">
        <f>IF(BP$25&gt;BP$26,BP$25,BP$26)</f>
        <v>0</v>
      </c>
      <c r="BQ27" s="60" t="str">
        <f>IF(BQ$25&gt;BQ$26,BQ$25,BQ$26)</f>
        <v>0</v>
      </c>
      <c r="BR27" s="60" t="str">
        <f>IF(BR$25&gt;BR$26,BR$25,BR$26)</f>
        <v>0</v>
      </c>
      <c r="BS27" s="60" t="str">
        <f>IF(BS$25&gt;BS$26,BS$25,BS$26)</f>
        <v>0</v>
      </c>
      <c r="BT27" s="60" t="str">
        <f>IF(BT$25&gt;BT$26,BT$25,BT$26)</f>
        <v>0</v>
      </c>
      <c r="BU27" s="60" t="str">
        <f>IF(BU$25&gt;BU$26,BU$25,BU$26)</f>
        <v>0</v>
      </c>
      <c r="BW27" s="60" t="str">
        <f>IF(BW$25&gt;BW$26,BW$25,BW$26)</f>
        <v>0</v>
      </c>
      <c r="BX27" s="60" t="str">
        <f>IF(BX$25&gt;BX$26,BX$25,BX$26)</f>
        <v>0</v>
      </c>
      <c r="BY27" s="60" t="str">
        <f>IF(BY$25&gt;BY$26,BY$25,BY$26)</f>
        <v>0</v>
      </c>
      <c r="BZ27" s="60" t="str">
        <f>IF(BZ$25&gt;BZ$26,BZ$25,BZ$26)</f>
        <v>0</v>
      </c>
      <c r="CA27" s="60" t="str">
        <f>IF(CA$25&gt;CA$26,CA$25,CA$26)</f>
        <v>0</v>
      </c>
      <c r="CB27" s="60" t="str">
        <f>IF(CB$25&gt;CB$26,CB$25,CB$26)</f>
        <v>0</v>
      </c>
      <c r="CC27" s="60" t="str">
        <f>IF(CC$25&gt;CC$26,CC$25,CC$26)</f>
        <v>0</v>
      </c>
      <c r="CD27" s="60" t="str">
        <f>IF(CD$25&gt;CD$26,CD$25,CD$26)</f>
        <v>0</v>
      </c>
      <c r="CE27" s="60" t="str">
        <f>IF(CE$25&gt;CE$26,CE$25,CE$26)</f>
        <v>0</v>
      </c>
      <c r="CF27" s="60" t="str">
        <f>IF(CF$25&gt;CF$26,CF$25,CF$26)</f>
        <v>0</v>
      </c>
      <c r="CG27" s="60" t="str">
        <f>IF(CG$25&gt;CG$26,CG$25,CG$26)</f>
        <v>0</v>
      </c>
      <c r="CH27" s="60" t="str">
        <f>IF(CH$25&gt;CH$26,CH$25,CH$26)</f>
        <v>0</v>
      </c>
      <c r="CI27" s="60" t="str">
        <f>IF(CI$25&gt;CI$26,CI$25,CI$26)</f>
        <v>0</v>
      </c>
      <c r="CJ27" s="60" t="str">
        <f>IF(CJ$25&gt;CJ$26,CJ$25,CJ$26)</f>
        <v>0</v>
      </c>
      <c r="CK27" s="60" t="str">
        <f>IF(CK$25&gt;CK$26,CK$25,CK$26)</f>
        <v>0</v>
      </c>
      <c r="CM27" s="60" t="str">
        <f>IF(CM$25&gt;CM$26,CM$25,CM$26)</f>
        <v>0</v>
      </c>
      <c r="CN27" s="60" t="str">
        <f>IF(CN$25&gt;CN$26,CN$25,CN$26)</f>
        <v>0</v>
      </c>
      <c r="CO27" s="60" t="str">
        <f>IF(CO$25&gt;CO$26,CO$25,CO$26)</f>
        <v>0</v>
      </c>
      <c r="CP27" s="60" t="str">
        <f>IF(CP$25&gt;CP$26,CP$25,CP$26)</f>
        <v>0</v>
      </c>
      <c r="CQ27" s="60" t="str">
        <f>IF(CQ$25&gt;CQ$26,CQ$25,CQ$26)</f>
        <v>0</v>
      </c>
      <c r="CR27" s="60" t="str">
        <f>IF(CR$25&gt;CR$26,CR$25,CR$26)</f>
        <v>0</v>
      </c>
      <c r="CS27" s="60" t="str">
        <f>IF(CS$25&gt;CS$26,CS$25,CS$26)</f>
        <v>0</v>
      </c>
      <c r="CT27" s="60" t="str">
        <f>IF(CT$25&gt;CT$26,CT$25,CT$26)</f>
        <v>0</v>
      </c>
      <c r="CU27" s="60" t="str">
        <f>IF(CU$25&gt;CU$26,CU$25,CU$26)</f>
        <v>0</v>
      </c>
      <c r="CV27" s="60" t="str">
        <f>IF(CV$25&gt;CV$26,CV$25,CV$26)</f>
        <v>0</v>
      </c>
      <c r="CW27" s="60" t="str">
        <f>IF(CW$25&gt;CW$26,CW$25,CW$26)</f>
        <v>0</v>
      </c>
      <c r="CX27" s="60" t="str">
        <f>IF(CX$25&gt;CX$26,CX$25,CX$26)</f>
        <v>0</v>
      </c>
      <c r="CY27" s="60" t="str">
        <f>IF(CY$25&gt;CY$26,CY$25,CY$26)</f>
        <v>0</v>
      </c>
      <c r="CZ27" s="60" t="str">
        <f>IF(CZ$25&gt;CZ$26,CZ$25,CZ$26)</f>
        <v>0</v>
      </c>
      <c r="DA27" s="60" t="str">
        <f>IF(DA$25&gt;DA$26,DA$25,DA$26)</f>
        <v>0</v>
      </c>
      <c r="DC27" s="60" t="str">
        <f>IF(DC$25&gt;DC$26,DC$25,DC$26)</f>
        <v>0</v>
      </c>
      <c r="DD27" s="60" t="str">
        <f>IF(DD$25&gt;DD$26,DD$25,DD$26)</f>
        <v>0</v>
      </c>
      <c r="DE27" s="60" t="str">
        <f>IF(DE$25&gt;DE$26,DE$25,DE$26)</f>
        <v>0</v>
      </c>
      <c r="DF27" s="60" t="str">
        <f>IF(DF$25&gt;DF$26,DF$25,DF$26)</f>
        <v>0</v>
      </c>
      <c r="DG27" s="60" t="str">
        <f>IF(DG$25&gt;DG$26,DG$25,DG$26)</f>
        <v>0</v>
      </c>
      <c r="DH27" s="60" t="str">
        <f>IF(DH$25&gt;DH$26,DH$25,DH$26)</f>
        <v>0</v>
      </c>
      <c r="DI27" s="60" t="str">
        <f>IF(DI$25&gt;DI$26,DI$25,DI$26)</f>
        <v>0</v>
      </c>
      <c r="DJ27" s="60" t="str">
        <f>IF(DJ$25&gt;DJ$26,DJ$25,DJ$26)</f>
        <v>0</v>
      </c>
      <c r="DK27" s="60" t="str">
        <f>IF(DK$25&gt;DK$26,DK$25,DK$26)</f>
        <v>0</v>
      </c>
      <c r="DL27" s="60" t="str">
        <f>IF(DL$25&gt;DL$26,DL$25,DL$26)</f>
        <v>0</v>
      </c>
      <c r="DM27" s="60" t="str">
        <f>IF(DM$25&gt;DM$26,DM$25,DM$26)</f>
        <v>0</v>
      </c>
      <c r="DN27" s="60" t="str">
        <f>IF(DN$25&gt;DN$26,DN$25,DN$26)</f>
        <v>0</v>
      </c>
      <c r="DO27" s="60" t="str">
        <f>IF(DO$25&gt;DO$26,DO$25,DO$26)</f>
        <v>0</v>
      </c>
      <c r="DP27" s="60" t="str">
        <f>IF(DP$25&gt;DP$26,DP$25,DP$26)</f>
        <v>0</v>
      </c>
      <c r="DQ27" s="60" t="str">
        <f>IF(DQ$25&gt;DQ$26,DQ$25,DQ$26)</f>
        <v>0</v>
      </c>
      <c r="DR27" s="63"/>
    </row>
    <row r="28" spans="1:217" customHeight="1" ht="15">
      <c r="A28" s="173"/>
      <c r="B28" s="173"/>
      <c r="C28" s="173"/>
      <c r="D28" s="173"/>
      <c r="E28" s="173"/>
      <c r="F28" s="173"/>
      <c r="G28" s="173"/>
      <c r="H28" s="173"/>
      <c r="I28" s="173"/>
      <c r="J28" s="81"/>
      <c r="K28" s="81"/>
      <c r="L28" s="81"/>
      <c r="M28" s="81"/>
      <c r="N28" s="81"/>
      <c r="O28" s="81"/>
      <c r="P28" s="81"/>
      <c r="Q28" s="81"/>
      <c r="X28" s="63"/>
      <c r="Y28" s="82"/>
      <c r="Z28" s="75" t="s">
        <v>74</v>
      </c>
      <c r="AA28" s="60" t="str">
        <f>AA$24-AA$27</f>
        <v>0</v>
      </c>
      <c r="AB28" s="60" t="str">
        <f>AB$24-AB$27</f>
        <v>0</v>
      </c>
      <c r="AC28" s="60" t="str">
        <f>AC$24-AC$27</f>
        <v>0</v>
      </c>
      <c r="AD28" s="60" t="str">
        <f>AD$24-AD$27</f>
        <v>0</v>
      </c>
      <c r="AE28" s="60" t="str">
        <f>AE$24-AE$27</f>
        <v>0</v>
      </c>
      <c r="AF28" s="60" t="str">
        <f>AF$24-AF$27</f>
        <v>0</v>
      </c>
      <c r="AG28" s="60" t="str">
        <f>AG$24-AG$27</f>
        <v>0</v>
      </c>
      <c r="AH28" s="60" t="str">
        <f>AH$24-AH$27</f>
        <v>0</v>
      </c>
      <c r="AI28" s="60" t="str">
        <f>AI$24-AI$27</f>
        <v>0</v>
      </c>
      <c r="AJ28" s="60" t="str">
        <f>AJ$24-AJ$27</f>
        <v>0</v>
      </c>
      <c r="AK28" s="60" t="str">
        <f>AK$24-AK$27</f>
        <v>0</v>
      </c>
      <c r="AL28" s="60" t="str">
        <f>AL$24-AL$27</f>
        <v>0</v>
      </c>
      <c r="AM28" s="60" t="str">
        <f>AM$24-AM$27</f>
        <v>0</v>
      </c>
      <c r="AN28" s="60" t="str">
        <f>AN$24-AN$27</f>
        <v>0</v>
      </c>
      <c r="AO28" s="61" t="str">
        <f>AO$24-AO$27</f>
        <v>0</v>
      </c>
      <c r="AQ28" s="60" t="str">
        <f>AQ$24-AQ$27</f>
        <v>0</v>
      </c>
      <c r="AR28" s="60" t="str">
        <f>AR$24-AR$27</f>
        <v>0</v>
      </c>
      <c r="AS28" s="60" t="str">
        <f>AS$24-AS$27</f>
        <v>0</v>
      </c>
      <c r="AT28" s="60" t="str">
        <f>AT$24-AT$27</f>
        <v>0</v>
      </c>
      <c r="AU28" s="60" t="str">
        <f>AU$24-AU$27</f>
        <v>0</v>
      </c>
      <c r="AV28" s="60" t="str">
        <f>AV$24-AV$27</f>
        <v>0</v>
      </c>
      <c r="AW28" s="60" t="str">
        <f>AW$24-AW$27</f>
        <v>0</v>
      </c>
      <c r="AX28" s="60" t="str">
        <f>AX$24-AX$27</f>
        <v>0</v>
      </c>
      <c r="AY28" s="60" t="str">
        <f>AY$24-AY$27</f>
        <v>0</v>
      </c>
      <c r="AZ28" s="60" t="str">
        <f>AZ$24-AZ$27</f>
        <v>0</v>
      </c>
      <c r="BA28" s="60" t="str">
        <f>BA$24-BA$27</f>
        <v>0</v>
      </c>
      <c r="BB28" s="60" t="str">
        <f>BB$24-BB$27</f>
        <v>0</v>
      </c>
      <c r="BC28" s="60" t="str">
        <f>BC$24-BC$27</f>
        <v>0</v>
      </c>
      <c r="BD28" s="60" t="str">
        <f>BD$24-BD$27</f>
        <v>0</v>
      </c>
      <c r="BE28" s="60" t="str">
        <f>BE$24-BE$27</f>
        <v>0</v>
      </c>
      <c r="BG28" s="60" t="str">
        <f>BG$24-BG$27</f>
        <v>0</v>
      </c>
      <c r="BH28" s="60" t="str">
        <f>BH$24-BH$27</f>
        <v>0</v>
      </c>
      <c r="BI28" s="60" t="str">
        <f>BI$24-BI$27</f>
        <v>0</v>
      </c>
      <c r="BJ28" s="60" t="str">
        <f>BJ$24-BJ$27</f>
        <v>0</v>
      </c>
      <c r="BK28" s="60" t="str">
        <f>BK$24-BK$27</f>
        <v>0</v>
      </c>
      <c r="BL28" s="60" t="str">
        <f>BL$24-BL$27</f>
        <v>0</v>
      </c>
      <c r="BM28" s="60" t="str">
        <f>BM$24-BM$27</f>
        <v>0</v>
      </c>
      <c r="BN28" s="60" t="str">
        <f>BN$24-BN$27</f>
        <v>0</v>
      </c>
      <c r="BO28" s="60" t="str">
        <f>BO$24-BO$27</f>
        <v>0</v>
      </c>
      <c r="BP28" s="60" t="str">
        <f>BP$24-BP$27</f>
        <v>0</v>
      </c>
      <c r="BQ28" s="60" t="str">
        <f>BQ$24-BQ$27</f>
        <v>0</v>
      </c>
      <c r="BR28" s="60" t="str">
        <f>BR$24-BR$27</f>
        <v>0</v>
      </c>
      <c r="BS28" s="60" t="str">
        <f>BS$24-BS$27</f>
        <v>0</v>
      </c>
      <c r="BT28" s="60" t="str">
        <f>BT$24-BT$27</f>
        <v>0</v>
      </c>
      <c r="BU28" s="60" t="str">
        <f>BU$24-BU$27</f>
        <v>0</v>
      </c>
      <c r="BW28" s="60" t="str">
        <f>BW$24-BW$27</f>
        <v>0</v>
      </c>
      <c r="BX28" s="60" t="str">
        <f>BX$24-BX$27</f>
        <v>0</v>
      </c>
      <c r="BY28" s="60" t="str">
        <f>BY$24-BY$27</f>
        <v>0</v>
      </c>
      <c r="BZ28" s="60" t="str">
        <f>BZ$24-BZ$27</f>
        <v>0</v>
      </c>
      <c r="CA28" s="60" t="str">
        <f>CA$24-CA$27</f>
        <v>0</v>
      </c>
      <c r="CB28" s="60" t="str">
        <f>CB$24-CB$27</f>
        <v>0</v>
      </c>
      <c r="CC28" s="60" t="str">
        <f>CC$24-CC$27</f>
        <v>0</v>
      </c>
      <c r="CD28" s="60" t="str">
        <f>CD$24-CD$27</f>
        <v>0</v>
      </c>
      <c r="CE28" s="60" t="str">
        <f>CE$24-CE$27</f>
        <v>0</v>
      </c>
      <c r="CF28" s="60" t="str">
        <f>CF$24-CF$27</f>
        <v>0</v>
      </c>
      <c r="CG28" s="60" t="str">
        <f>CG$24-CG$27</f>
        <v>0</v>
      </c>
      <c r="CH28" s="60" t="str">
        <f>CH$24-CH$27</f>
        <v>0</v>
      </c>
      <c r="CI28" s="60" t="str">
        <f>CI$24-CI$27</f>
        <v>0</v>
      </c>
      <c r="CJ28" s="60" t="str">
        <f>CJ$24-CJ$27</f>
        <v>0</v>
      </c>
      <c r="CK28" s="60" t="str">
        <f>CK$24-CK$27</f>
        <v>0</v>
      </c>
      <c r="CM28" s="60" t="str">
        <f>CM$24-CM$27</f>
        <v>0</v>
      </c>
      <c r="CN28" s="60" t="str">
        <f>CN$24-CN$27</f>
        <v>0</v>
      </c>
      <c r="CO28" s="60" t="str">
        <f>CO$24-CO$27</f>
        <v>0</v>
      </c>
      <c r="CP28" s="60" t="str">
        <f>CP$24-CP$27</f>
        <v>0</v>
      </c>
      <c r="CQ28" s="60" t="str">
        <f>CQ$24-CQ$27</f>
        <v>0</v>
      </c>
      <c r="CR28" s="60" t="str">
        <f>CR$24-CR$27</f>
        <v>0</v>
      </c>
      <c r="CS28" s="60" t="str">
        <f>CS$24-CS$27</f>
        <v>0</v>
      </c>
      <c r="CT28" s="60" t="str">
        <f>CT$24-CT$27</f>
        <v>0</v>
      </c>
      <c r="CU28" s="60" t="str">
        <f>CU$24-CU$27</f>
        <v>0</v>
      </c>
      <c r="CV28" s="60" t="str">
        <f>CV$24-CV$27</f>
        <v>0</v>
      </c>
      <c r="CW28" s="60" t="str">
        <f>CW$24-CW$27</f>
        <v>0</v>
      </c>
      <c r="CX28" s="60" t="str">
        <f>CX$24-CX$27</f>
        <v>0</v>
      </c>
      <c r="CY28" s="60" t="str">
        <f>CY$24-CY$27</f>
        <v>0</v>
      </c>
      <c r="CZ28" s="60" t="str">
        <f>CZ$24-CZ$27</f>
        <v>0</v>
      </c>
      <c r="DA28" s="60" t="str">
        <f>DA$24-DA$27</f>
        <v>0</v>
      </c>
      <c r="DC28" s="60" t="str">
        <f>DC$24-DC$27</f>
        <v>0</v>
      </c>
      <c r="DD28" s="60" t="str">
        <f>DD$24-DD$27</f>
        <v>0</v>
      </c>
      <c r="DE28" s="60" t="str">
        <f>DE$24-DE$27</f>
        <v>0</v>
      </c>
      <c r="DF28" s="60" t="str">
        <f>DF$24-DF$27</f>
        <v>0</v>
      </c>
      <c r="DG28" s="60" t="str">
        <f>DG$24-DG$27</f>
        <v>0</v>
      </c>
      <c r="DH28" s="60" t="str">
        <f>DH$24-DH$27</f>
        <v>0</v>
      </c>
      <c r="DI28" s="60" t="str">
        <f>DI$24-DI$27</f>
        <v>0</v>
      </c>
      <c r="DJ28" s="60" t="str">
        <f>DJ$24-DJ$27</f>
        <v>0</v>
      </c>
      <c r="DK28" s="60" t="str">
        <f>DK$24-DK$27</f>
        <v>0</v>
      </c>
      <c r="DL28" s="60" t="str">
        <f>DL$24-DL$27</f>
        <v>0</v>
      </c>
      <c r="DM28" s="60" t="str">
        <f>DM$24-DM$27</f>
        <v>0</v>
      </c>
      <c r="DN28" s="60" t="str">
        <f>DN$24-DN$27</f>
        <v>0</v>
      </c>
      <c r="DO28" s="60" t="str">
        <f>DO$24-DO$27</f>
        <v>0</v>
      </c>
      <c r="DP28" s="60" t="str">
        <f>DP$24-DP$27</f>
        <v>0</v>
      </c>
      <c r="DQ28" s="60" t="str">
        <f>DQ$24-DQ$27</f>
        <v>0</v>
      </c>
      <c r="DR28" s="63"/>
    </row>
    <row r="29" spans="1:217">
      <c r="A29" s="122" t="s">
        <v>75</v>
      </c>
      <c r="B29" s="123" t="s">
        <v>7</v>
      </c>
      <c r="C29" s="201" t="s">
        <v>8</v>
      </c>
      <c r="D29" s="201"/>
      <c r="E29" s="201" t="s">
        <v>9</v>
      </c>
      <c r="F29" s="201"/>
      <c r="G29" s="201" t="s">
        <v>15</v>
      </c>
      <c r="H29" s="201"/>
      <c r="I29" s="124" t="s">
        <v>76</v>
      </c>
      <c r="J29" s="83"/>
      <c r="K29" s="83"/>
      <c r="L29" s="83"/>
      <c r="M29" s="83"/>
      <c r="N29" s="83"/>
      <c r="O29" s="83"/>
      <c r="P29" s="83"/>
      <c r="Q29" s="83"/>
      <c r="X29" s="82"/>
      <c r="Y29" s="82"/>
      <c r="Z29" s="75" t="s">
        <v>77</v>
      </c>
      <c r="AA29" s="60" t="str">
        <f>$I$67</f>
        <v>0</v>
      </c>
      <c r="AB29" s="60" t="str">
        <f>$I$67</f>
        <v>0</v>
      </c>
      <c r="AC29" s="60" t="str">
        <f>$I$67</f>
        <v>0</v>
      </c>
      <c r="AD29" s="60" t="str">
        <f>$I$67</f>
        <v>0</v>
      </c>
      <c r="AE29" s="60" t="str">
        <f>IF($AE$3=1,AA29,0)</f>
        <v>0</v>
      </c>
      <c r="AF29" s="60" t="str">
        <f>IF($AF$3=1,AB29,0)</f>
        <v>0</v>
      </c>
      <c r="AG29" s="60" t="str">
        <f>IF($AG$3=1,AC29,0)</f>
        <v>0</v>
      </c>
      <c r="AH29" s="60" t="str">
        <f>IF($AH$3=1,AD29,0)</f>
        <v>0</v>
      </c>
      <c r="AI29" s="60" t="str">
        <f>IF($AI$3=0,0,$I$67)</f>
        <v>0</v>
      </c>
      <c r="AJ29" s="60" t="str">
        <f>IF($AJ$3=0,0,$I$67)</f>
        <v>0</v>
      </c>
      <c r="AK29" s="60" t="str">
        <f>IF($AK$3=0,0,$I$67)</f>
        <v>0</v>
      </c>
      <c r="AL29" s="60" t="str">
        <f>IF($AL$3=0,0,$I$67)</f>
        <v>0</v>
      </c>
      <c r="AM29" s="60" t="str">
        <f>IF($AM$3=0,0,$I$67)</f>
        <v>0</v>
      </c>
      <c r="AN29" s="60" t="str">
        <f>IF($AN$3=0,0,$I$67)</f>
        <v>0</v>
      </c>
      <c r="AO29" s="61" t="str">
        <f>IF(AO$12=0,0,$I$67)</f>
        <v>0</v>
      </c>
      <c r="AP29" s="62"/>
      <c r="AQ29" s="60" t="str">
        <f>$I$67</f>
        <v>0</v>
      </c>
      <c r="AR29" s="60" t="str">
        <f>$I$67</f>
        <v>0</v>
      </c>
      <c r="AS29" s="60" t="str">
        <f>$I$67</f>
        <v>0</v>
      </c>
      <c r="AT29" s="60" t="str">
        <f>$I$67</f>
        <v>0</v>
      </c>
      <c r="AU29" s="60" t="str">
        <f>IF($AE$3=1,AQ29,0)</f>
        <v>0</v>
      </c>
      <c r="AV29" s="60" t="str">
        <f>IF($AF$3=1,AR29,0)</f>
        <v>0</v>
      </c>
      <c r="AW29" s="60" t="str">
        <f>IF($AG$3=1,AS29,0)</f>
        <v>0</v>
      </c>
      <c r="AX29" s="60" t="str">
        <f>IF($AH$3=1,AT29,0)</f>
        <v>0</v>
      </c>
      <c r="AY29" s="60" t="str">
        <f>IF($AI$3=0,0,$I$67)</f>
        <v>0</v>
      </c>
      <c r="AZ29" s="60" t="str">
        <f>IF($AJ$3=0,0,$I$67)</f>
        <v>0</v>
      </c>
      <c r="BA29" s="60" t="str">
        <f>IF($AK$3=0,0,$I$67)</f>
        <v>0</v>
      </c>
      <c r="BB29" s="60" t="str">
        <f>IF($AL$3=0,0,$I$67)</f>
        <v>0</v>
      </c>
      <c r="BC29" s="60" t="str">
        <f>IF($AM$3=0,0,$I$67)</f>
        <v>0</v>
      </c>
      <c r="BD29" s="60" t="str">
        <f>IF($AN$3=0,0,$I$67)</f>
        <v>0</v>
      </c>
      <c r="BE29" s="61" t="str">
        <f>IF(BE$12=0,0,$I$67)</f>
        <v>0</v>
      </c>
      <c r="BG29" s="60" t="str">
        <f>$I$67-$I$65</f>
        <v>0</v>
      </c>
      <c r="BH29" s="60" t="str">
        <f>$I$67-$I$65</f>
        <v>0</v>
      </c>
      <c r="BI29" s="60" t="str">
        <f>$I$67-$I$65</f>
        <v>0</v>
      </c>
      <c r="BJ29" s="60" t="str">
        <f>$I$67-$I$65</f>
        <v>0</v>
      </c>
      <c r="BK29" s="60" t="str">
        <f>IF($AE$3=1,BG29,0)</f>
        <v>0</v>
      </c>
      <c r="BL29" s="60" t="str">
        <f>IF($AF$3=1,BH29,0)</f>
        <v>0</v>
      </c>
      <c r="BM29" s="60" t="str">
        <f>IF($AG$3=1,BI29,0)</f>
        <v>0</v>
      </c>
      <c r="BN29" s="60" t="str">
        <f>IF($AH$3=1,BJ29,0)</f>
        <v>0</v>
      </c>
      <c r="BO29" s="60" t="str">
        <f>IF($AI$3=0,0,$I$67)</f>
        <v>0</v>
      </c>
      <c r="BP29" s="60" t="str">
        <f>IF($AJ$3=0,0,$I$67)</f>
        <v>0</v>
      </c>
      <c r="BQ29" s="60" t="str">
        <f>IF($AK$3=0,0,$I$67)</f>
        <v>0</v>
      </c>
      <c r="BR29" s="60" t="str">
        <f>IF($AL$3=0,0,$I$67)</f>
        <v>0</v>
      </c>
      <c r="BS29" s="60" t="str">
        <f>IF($AM$3=0,0,$I$67)</f>
        <v>0</v>
      </c>
      <c r="BT29" s="60" t="str">
        <f>IF($AN$3=0,0,$I$67)</f>
        <v>0</v>
      </c>
      <c r="BU29" s="61" t="str">
        <f>IF(BU$12=0,0,$I$67)</f>
        <v>0</v>
      </c>
      <c r="BW29" s="60" t="str">
        <f>$I$67-$I$65</f>
        <v>0</v>
      </c>
      <c r="BX29" s="60" t="str">
        <f>$I$67-$I$65</f>
        <v>0</v>
      </c>
      <c r="BY29" s="60" t="str">
        <f>$I$67-$I$65</f>
        <v>0</v>
      </c>
      <c r="BZ29" s="60" t="str">
        <f>$I$67-$I$65</f>
        <v>0</v>
      </c>
      <c r="CA29" s="60" t="str">
        <f>IF($AE$3=1,BW29,0)</f>
        <v>0</v>
      </c>
      <c r="CB29" s="60" t="str">
        <f>IF($AF$3=1,BX29,0)</f>
        <v>0</v>
      </c>
      <c r="CC29" s="60" t="str">
        <f>IF($AG$3=1,BY29,0)</f>
        <v>0</v>
      </c>
      <c r="CD29" s="60" t="str">
        <f>IF($AH$3=1,BZ29,0)</f>
        <v>0</v>
      </c>
      <c r="CE29" s="60" t="str">
        <f>IF($AI$3=0,0,$I$67)</f>
        <v>0</v>
      </c>
      <c r="CF29" s="60" t="str">
        <f>IF($AJ$3=0,0,$I$67)</f>
        <v>0</v>
      </c>
      <c r="CG29" s="60" t="str">
        <f>IF($AK$3=0,0,$I$67)</f>
        <v>0</v>
      </c>
      <c r="CH29" s="60" t="str">
        <f>IF($AL$3=0,0,$I$67)</f>
        <v>0</v>
      </c>
      <c r="CI29" s="60" t="str">
        <f>IF($AM$3=0,0,$I$67)</f>
        <v>0</v>
      </c>
      <c r="CJ29" s="60" t="str">
        <f>IF($AN$3=0,0,$I$67)</f>
        <v>0</v>
      </c>
      <c r="CK29" s="61" t="str">
        <f>IF(CK$12=0,0,$I$67)</f>
        <v>0</v>
      </c>
      <c r="CM29" s="60" t="str">
        <f>$I$67-$I$65</f>
        <v>0</v>
      </c>
      <c r="CN29" s="60" t="str">
        <f>$I$67-$I$65</f>
        <v>0</v>
      </c>
      <c r="CO29" s="60" t="str">
        <f>$I$67-$I$65</f>
        <v>0</v>
      </c>
      <c r="CP29" s="60" t="str">
        <f>$I$67-$I$65</f>
        <v>0</v>
      </c>
      <c r="CQ29" s="60" t="str">
        <f>IF($AE$3=1,CM29,0)</f>
        <v>0</v>
      </c>
      <c r="CR29" s="60" t="str">
        <f>IF($AF$3=1,CN29,0)</f>
        <v>0</v>
      </c>
      <c r="CS29" s="60" t="str">
        <f>IF($AG$3=1,CO29,0)</f>
        <v>0</v>
      </c>
      <c r="CT29" s="60" t="str">
        <f>IF($AH$3=1,CP29,0)</f>
        <v>0</v>
      </c>
      <c r="CU29" s="60" t="str">
        <f>IF($AI$3=0,0,$I$67)</f>
        <v>0</v>
      </c>
      <c r="CV29" s="60" t="str">
        <f>IF($AJ$3=0,0,$I$67)</f>
        <v>0</v>
      </c>
      <c r="CW29" s="60" t="str">
        <f>IF($AK$3=0,0,$I$67)</f>
        <v>0</v>
      </c>
      <c r="CX29" s="60" t="str">
        <f>IF($AL$3=0,0,$I$67)</f>
        <v>0</v>
      </c>
      <c r="CY29" s="60" t="str">
        <f>IF($AM$3=0,0,$I$67)</f>
        <v>0</v>
      </c>
      <c r="CZ29" s="60" t="str">
        <f>IF($AN$3=0,0,$I$67)</f>
        <v>0</v>
      </c>
      <c r="DA29" s="61" t="str">
        <f>IF(DA$12=0,0,$I$67)</f>
        <v>0</v>
      </c>
      <c r="DC29" s="60" t="str">
        <f>$I$67-$I$65</f>
        <v>0</v>
      </c>
      <c r="DD29" s="60" t="str">
        <f>$I$67-$I$65</f>
        <v>0</v>
      </c>
      <c r="DE29" s="60" t="str">
        <f>$I$67-$I$65</f>
        <v>0</v>
      </c>
      <c r="DF29" s="60" t="str">
        <f>$I$67-$I$65</f>
        <v>0</v>
      </c>
      <c r="DG29" s="60" t="str">
        <f>IF($AE$3=1,DC29,0)</f>
        <v>0</v>
      </c>
      <c r="DH29" s="60" t="str">
        <f>IF($AF$3=1,DD29,0)</f>
        <v>0</v>
      </c>
      <c r="DI29" s="60" t="str">
        <f>IF($AG$3=1,DE29,0)</f>
        <v>0</v>
      </c>
      <c r="DJ29" s="60" t="str">
        <f>IF($AH$3=1,DF29,0)</f>
        <v>0</v>
      </c>
      <c r="DK29" s="60" t="str">
        <f>IF($AI$3=0,0,$I$67)</f>
        <v>0</v>
      </c>
      <c r="DL29" s="60" t="str">
        <f>IF($AJ$3=0,0,$I$67)</f>
        <v>0</v>
      </c>
      <c r="DM29" s="60" t="str">
        <f>IF($AK$3=0,0,$I$67)</f>
        <v>0</v>
      </c>
      <c r="DN29" s="60" t="str">
        <f>IF($AL$3=0,0,$I$67)</f>
        <v>0</v>
      </c>
      <c r="DO29" s="60" t="str">
        <f>IF($AM$3=0,0,$I$67)</f>
        <v>0</v>
      </c>
      <c r="DP29" s="60" t="str">
        <f>IF($AN$3=0,0,$I$67)</f>
        <v>0</v>
      </c>
      <c r="DQ29" s="61" t="str">
        <f>IF(DQ$12=0,0,$I$67)</f>
        <v>0</v>
      </c>
      <c r="DR29" s="63"/>
    </row>
    <row r="30" spans="1:217" customHeight="1" ht="28.8">
      <c r="A30" s="119" t="s">
        <v>78</v>
      </c>
      <c r="B30" s="112" t="s">
        <v>44</v>
      </c>
      <c r="C30" s="202" t="s">
        <v>44</v>
      </c>
      <c r="D30" s="202"/>
      <c r="E30" s="202" t="s">
        <v>44</v>
      </c>
      <c r="F30" s="202"/>
      <c r="G30" s="202" t="s">
        <v>44</v>
      </c>
      <c r="H30" s="202"/>
      <c r="I30" s="125"/>
      <c r="J30" s="57"/>
      <c r="K30" s="57"/>
      <c r="L30" s="57"/>
      <c r="M30" s="57"/>
      <c r="N30" s="57"/>
      <c r="O30" s="57"/>
      <c r="P30" s="57"/>
      <c r="Q30" s="57"/>
      <c r="Z30" s="75" t="s">
        <v>79</v>
      </c>
      <c r="AA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B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C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D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E30" s="60" t="str">
        <f>IF($AE$3=1,AA30,0)</f>
        <v>0</v>
      </c>
      <c r="AF30" s="60" t="str">
        <f>IF($AF$3=1,AB30,0)</f>
        <v>0</v>
      </c>
      <c r="AG30" s="60" t="str">
        <f>IF($AG$3=1,AC30,0)</f>
        <v>0</v>
      </c>
      <c r="AH30" s="60" t="str">
        <f>IF($AH$3=1,AD30,0)</f>
        <v>0</v>
      </c>
      <c r="AI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J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K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L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M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N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O30" s="61" t="str">
        <f>IF(AO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Q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R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S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T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U30" s="60" t="str">
        <f>IF($AE$3=1,AQ30,0)</f>
        <v>0</v>
      </c>
      <c r="AV30" s="60" t="str">
        <f>IF($AF$3=1,AR30,0)</f>
        <v>0</v>
      </c>
      <c r="AW30" s="60" t="str">
        <f>IF($AG$3=1,AS30,0)</f>
        <v>0</v>
      </c>
      <c r="AX30" s="60" t="str">
        <f>IF($AH$3=1,AT30,0)</f>
        <v>0</v>
      </c>
      <c r="AY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Z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A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B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C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D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E30" s="61" t="str">
        <f>IF(BE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G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H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I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J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K30" s="60" t="str">
        <f>IF($AE$3=1,BG30,0)</f>
        <v>0</v>
      </c>
      <c r="BL30" s="60" t="str">
        <f>IF($AF$3=1,BH30,0)</f>
        <v>0</v>
      </c>
      <c r="BM30" s="60" t="str">
        <f>IF($AG$3=1,BI30,0)</f>
        <v>0</v>
      </c>
      <c r="BN30" s="60" t="str">
        <f>IF($AH$3=1,BJ30,0)</f>
        <v>0</v>
      </c>
      <c r="BO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P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Q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R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S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T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U30" s="61" t="str">
        <f>IF(BU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W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X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Y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Z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A30" s="60" t="str">
        <f>IF($AE$3=1,BW30,0)</f>
        <v>0</v>
      </c>
      <c r="CB30" s="60" t="str">
        <f>IF($AF$3=1,BX30,0)</f>
        <v>0</v>
      </c>
      <c r="CC30" s="60" t="str">
        <f>IF($AG$3=1,BY30,0)</f>
        <v>0</v>
      </c>
      <c r="CD30" s="60" t="str">
        <f>IF($AH$3=1,BZ30,0)</f>
        <v>0</v>
      </c>
      <c r="CE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F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G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H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I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J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K30" s="61" t="str">
        <f>IF(CK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M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N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O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P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Q30" s="60" t="str">
        <f>IF($AE$3=1,CM30,0)</f>
        <v>0</v>
      </c>
      <c r="CR30" s="60" t="str">
        <f>IF($AF$3=1,CN30,0)</f>
        <v>0</v>
      </c>
      <c r="CS30" s="60" t="str">
        <f>IF($AG$3=1,CO30,0)</f>
        <v>0</v>
      </c>
      <c r="CT30" s="60" t="str">
        <f>IF($AH$3=1,CP30,0)</f>
        <v>0</v>
      </c>
      <c r="CU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V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W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X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Y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Z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A30" s="61" t="str">
        <f>IF(DA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C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D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E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F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G30" s="60" t="str">
        <f>IF($AE$3=1,DC30,0)</f>
        <v>0</v>
      </c>
      <c r="DH30" s="60" t="str">
        <f>IF($AF$3=1,DD30,0)</f>
        <v>0</v>
      </c>
      <c r="DI30" s="60" t="str">
        <f>IF($AG$3=1,DE30,0)</f>
        <v>0</v>
      </c>
      <c r="DJ30" s="60" t="str">
        <f>IF($AH$3=1,DF30,0)</f>
        <v>0</v>
      </c>
      <c r="DK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L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M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N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O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P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Q30" s="61" t="str">
        <f>IF(DQ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R30" s="63"/>
    </row>
    <row r="31" spans="1:217">
      <c r="A31" s="119" t="s">
        <v>80</v>
      </c>
      <c r="B31" s="110">
        <v>39</v>
      </c>
      <c r="C31" s="156">
        <v>215</v>
      </c>
      <c r="D31" s="156"/>
      <c r="E31" s="156">
        <v>936</v>
      </c>
      <c r="F31" s="156"/>
      <c r="G31" s="156">
        <v>738</v>
      </c>
      <c r="H31" s="156"/>
      <c r="I31" s="126" t="str">
        <f>SUM(B31:G31)</f>
        <v>0</v>
      </c>
      <c r="J31" s="50"/>
      <c r="K31" s="50"/>
      <c r="L31" s="50"/>
      <c r="M31" s="50"/>
      <c r="N31" s="50"/>
      <c r="O31" s="50"/>
      <c r="P31" s="50"/>
      <c r="Q31" s="50"/>
      <c r="Z31" s="75" t="s">
        <v>81</v>
      </c>
      <c r="AA31" s="60" t="str">
        <f>AA$30+AA$29</f>
        <v>0</v>
      </c>
      <c r="AB31" s="60" t="str">
        <f>AB$30+AB$29</f>
        <v>0</v>
      </c>
      <c r="AC31" s="60" t="str">
        <f>AC$30+AC$29</f>
        <v>0</v>
      </c>
      <c r="AD31" s="60" t="str">
        <f>AD$30+AD$29</f>
        <v>0</v>
      </c>
      <c r="AE31" s="60" t="str">
        <f>AE$30+AE$29</f>
        <v>0</v>
      </c>
      <c r="AF31" s="60" t="str">
        <f>AF$30+AF$29</f>
        <v>0</v>
      </c>
      <c r="AG31" s="60" t="str">
        <f>AG$30+AG$29</f>
        <v>0</v>
      </c>
      <c r="AH31" s="60" t="str">
        <f>AH$30+AH$29</f>
        <v>0</v>
      </c>
      <c r="AI31" s="60" t="str">
        <f>AI$30+AI$29</f>
        <v>0</v>
      </c>
      <c r="AJ31" s="60" t="str">
        <f>AJ$30+AJ$29</f>
        <v>0</v>
      </c>
      <c r="AK31" s="60" t="str">
        <f>AK$30+AK$29</f>
        <v>0</v>
      </c>
      <c r="AL31" s="60" t="str">
        <f>AL$30+AL$29</f>
        <v>0</v>
      </c>
      <c r="AM31" s="60" t="str">
        <f>AM$30+AM$29</f>
        <v>0</v>
      </c>
      <c r="AN31" s="60" t="str">
        <f>AN$30+AN$29</f>
        <v>0</v>
      </c>
      <c r="AO31" s="61" t="str">
        <f>AO$30+AO$29</f>
        <v>0</v>
      </c>
      <c r="AQ31" s="60" t="str">
        <f>AQ$30+AQ$29</f>
        <v>0</v>
      </c>
      <c r="AR31" s="60" t="str">
        <f>AR$30+AR$29</f>
        <v>0</v>
      </c>
      <c r="AS31" s="60" t="str">
        <f>AS$30+AS$29</f>
        <v>0</v>
      </c>
      <c r="AT31" s="60" t="str">
        <f>AT$30+AT$29</f>
        <v>0</v>
      </c>
      <c r="AU31" s="60" t="str">
        <f>AU$30+AU$29</f>
        <v>0</v>
      </c>
      <c r="AV31" s="60" t="str">
        <f>AV$30+AV$29</f>
        <v>0</v>
      </c>
      <c r="AW31" s="60" t="str">
        <f>AW$30+AW$29</f>
        <v>0</v>
      </c>
      <c r="AX31" s="60" t="str">
        <f>AX$30+AX$29</f>
        <v>0</v>
      </c>
      <c r="AY31" s="60" t="str">
        <f>AY$30+AY$29</f>
        <v>0</v>
      </c>
      <c r="AZ31" s="60" t="str">
        <f>AZ$30+AZ$29</f>
        <v>0</v>
      </c>
      <c r="BA31" s="60" t="str">
        <f>BA$30+BA$29</f>
        <v>0</v>
      </c>
      <c r="BB31" s="60" t="str">
        <f>BB$30+BB$29</f>
        <v>0</v>
      </c>
      <c r="BC31" s="60" t="str">
        <f>BC$30+BC$29</f>
        <v>0</v>
      </c>
      <c r="BD31" s="60" t="str">
        <f>BD$30+BD$29</f>
        <v>0</v>
      </c>
      <c r="BE31" s="60" t="str">
        <f>BE$30+BE$29</f>
        <v>0</v>
      </c>
      <c r="BG31" s="60" t="str">
        <f>BG$30+BG$29</f>
        <v>0</v>
      </c>
      <c r="BH31" s="60" t="str">
        <f>BH$30+BH$29</f>
        <v>0</v>
      </c>
      <c r="BI31" s="60" t="str">
        <f>BI$30+BI$29</f>
        <v>0</v>
      </c>
      <c r="BJ31" s="60" t="str">
        <f>BJ$30+BJ$29</f>
        <v>0</v>
      </c>
      <c r="BK31" s="60" t="str">
        <f>BK$30+BK$29</f>
        <v>0</v>
      </c>
      <c r="BL31" s="60" t="str">
        <f>BL$30+BL$29</f>
        <v>0</v>
      </c>
      <c r="BM31" s="60" t="str">
        <f>BM$30+BM$29</f>
        <v>0</v>
      </c>
      <c r="BN31" s="60" t="str">
        <f>BN$30+BN$29</f>
        <v>0</v>
      </c>
      <c r="BO31" s="60" t="str">
        <f>BO$30+BO$29</f>
        <v>0</v>
      </c>
      <c r="BP31" s="60" t="str">
        <f>BP$30+BP$29</f>
        <v>0</v>
      </c>
      <c r="BQ31" s="60" t="str">
        <f>BQ$30+BQ$29</f>
        <v>0</v>
      </c>
      <c r="BR31" s="60" t="str">
        <f>BR$30+BR$29</f>
        <v>0</v>
      </c>
      <c r="BS31" s="60" t="str">
        <f>BS$30+BS$29</f>
        <v>0</v>
      </c>
      <c r="BT31" s="60" t="str">
        <f>BT$30+BT$29</f>
        <v>0</v>
      </c>
      <c r="BU31" s="60" t="str">
        <f>BU$30+BU$29</f>
        <v>0</v>
      </c>
      <c r="BW31" s="60" t="str">
        <f>BW$30+BW$29</f>
        <v>0</v>
      </c>
      <c r="BX31" s="60" t="str">
        <f>BX$30+BX$29</f>
        <v>0</v>
      </c>
      <c r="BY31" s="60" t="str">
        <f>BY$30+BY$29</f>
        <v>0</v>
      </c>
      <c r="BZ31" s="60" t="str">
        <f>BZ$30+BZ$29</f>
        <v>0</v>
      </c>
      <c r="CA31" s="60" t="str">
        <f>CA$30+CA$29</f>
        <v>0</v>
      </c>
      <c r="CB31" s="60" t="str">
        <f>CB$30+CB$29</f>
        <v>0</v>
      </c>
      <c r="CC31" s="60" t="str">
        <f>CC$30+CC$29</f>
        <v>0</v>
      </c>
      <c r="CD31" s="60" t="str">
        <f>CD$30+CD$29</f>
        <v>0</v>
      </c>
      <c r="CE31" s="60" t="str">
        <f>CE$30+CE$29</f>
        <v>0</v>
      </c>
      <c r="CF31" s="60" t="str">
        <f>CF$30+CF$29</f>
        <v>0</v>
      </c>
      <c r="CG31" s="60" t="str">
        <f>CG$30+CG$29</f>
        <v>0</v>
      </c>
      <c r="CH31" s="60" t="str">
        <f>CH$30+CH$29</f>
        <v>0</v>
      </c>
      <c r="CI31" s="60" t="str">
        <f>CI$30+CI$29</f>
        <v>0</v>
      </c>
      <c r="CJ31" s="60" t="str">
        <f>CJ$30+CJ$29</f>
        <v>0</v>
      </c>
      <c r="CK31" s="60" t="str">
        <f>CK$30+CK$29</f>
        <v>0</v>
      </c>
      <c r="CM31" s="60" t="str">
        <f>CM$30+CM$29</f>
        <v>0</v>
      </c>
      <c r="CN31" s="60" t="str">
        <f>CN$30+CN$29</f>
        <v>0</v>
      </c>
      <c r="CO31" s="60" t="str">
        <f>CO$30+CO$29</f>
        <v>0</v>
      </c>
      <c r="CP31" s="60" t="str">
        <f>CP$30+CP$29</f>
        <v>0</v>
      </c>
      <c r="CQ31" s="60" t="str">
        <f>CQ$30+CQ$29</f>
        <v>0</v>
      </c>
      <c r="CR31" s="60" t="str">
        <f>CR$30+CR$29</f>
        <v>0</v>
      </c>
      <c r="CS31" s="60" t="str">
        <f>CS$30+CS$29</f>
        <v>0</v>
      </c>
      <c r="CT31" s="60" t="str">
        <f>CT$30+CT$29</f>
        <v>0</v>
      </c>
      <c r="CU31" s="60" t="str">
        <f>CU$30+CU$29</f>
        <v>0</v>
      </c>
      <c r="CV31" s="60" t="str">
        <f>CV$30+CV$29</f>
        <v>0</v>
      </c>
      <c r="CW31" s="60" t="str">
        <f>CW$30+CW$29</f>
        <v>0</v>
      </c>
      <c r="CX31" s="60" t="str">
        <f>CX$30+CX$29</f>
        <v>0</v>
      </c>
      <c r="CY31" s="60" t="str">
        <f>CY$30+CY$29</f>
        <v>0</v>
      </c>
      <c r="CZ31" s="60" t="str">
        <f>CZ$30+CZ$29</f>
        <v>0</v>
      </c>
      <c r="DA31" s="60" t="str">
        <f>DA$30+DA$29</f>
        <v>0</v>
      </c>
      <c r="DC31" s="60" t="str">
        <f>DC$30+DC$29</f>
        <v>0</v>
      </c>
      <c r="DD31" s="60" t="str">
        <f>DD$30+DD$29</f>
        <v>0</v>
      </c>
      <c r="DE31" s="60" t="str">
        <f>DE$30+DE$29</f>
        <v>0</v>
      </c>
      <c r="DF31" s="60" t="str">
        <f>DF$30+DF$29</f>
        <v>0</v>
      </c>
      <c r="DG31" s="60" t="str">
        <f>DG$30+DG$29</f>
        <v>0</v>
      </c>
      <c r="DH31" s="60" t="str">
        <f>DH$30+DH$29</f>
        <v>0</v>
      </c>
      <c r="DI31" s="60" t="str">
        <f>DI$30+DI$29</f>
        <v>0</v>
      </c>
      <c r="DJ31" s="60" t="str">
        <f>DJ$30+DJ$29</f>
        <v>0</v>
      </c>
      <c r="DK31" s="60" t="str">
        <f>DK$30+DK$29</f>
        <v>0</v>
      </c>
      <c r="DL31" s="60" t="str">
        <f>DL$30+DL$29</f>
        <v>0</v>
      </c>
      <c r="DM31" s="60" t="str">
        <f>DM$30+DM$29</f>
        <v>0</v>
      </c>
      <c r="DN31" s="60" t="str">
        <f>DN$30+DN$29</f>
        <v>0</v>
      </c>
      <c r="DO31" s="60" t="str">
        <f>DO$30+DO$29</f>
        <v>0</v>
      </c>
      <c r="DP31" s="60" t="str">
        <f>DP$30+DP$29</f>
        <v>0</v>
      </c>
      <c r="DQ31" s="60" t="str">
        <f>DQ$30+DQ$29</f>
        <v>0</v>
      </c>
      <c r="DR31" s="63"/>
    </row>
    <row r="32" spans="1:217">
      <c r="A32" s="119" t="s">
        <v>82</v>
      </c>
      <c r="B32" s="110">
        <v>13</v>
      </c>
      <c r="C32" s="156">
        <v>56</v>
      </c>
      <c r="D32" s="156"/>
      <c r="E32" s="156">
        <v>51</v>
      </c>
      <c r="F32" s="156"/>
      <c r="G32" s="156">
        <v>8</v>
      </c>
      <c r="H32" s="156"/>
      <c r="I32" s="126" t="str">
        <f>SUM(B32:G32)</f>
        <v>0</v>
      </c>
      <c r="J32" s="84"/>
      <c r="K32" s="84"/>
      <c r="L32" s="84"/>
      <c r="M32" s="84"/>
      <c r="N32" s="84"/>
      <c r="O32" s="84"/>
      <c r="P32" s="84"/>
      <c r="Q32" s="84"/>
      <c r="Z32" s="75" t="s">
        <v>83</v>
      </c>
      <c r="AA32" s="60" t="str">
        <f>AA$31*12</f>
        <v>0</v>
      </c>
      <c r="AB32" s="60" t="str">
        <f>AB$31*12</f>
        <v>0</v>
      </c>
      <c r="AC32" s="60" t="str">
        <f>AC$31*12</f>
        <v>0</v>
      </c>
      <c r="AD32" s="60" t="str">
        <f>AD$31*12</f>
        <v>0</v>
      </c>
      <c r="AE32" s="60" t="str">
        <f>AE$31*12</f>
        <v>0</v>
      </c>
      <c r="AF32" s="60" t="str">
        <f>AF$31*12</f>
        <v>0</v>
      </c>
      <c r="AG32" s="60" t="str">
        <f>AG$31*12</f>
        <v>0</v>
      </c>
      <c r="AH32" s="60" t="str">
        <f>AH$31*12</f>
        <v>0</v>
      </c>
      <c r="AI32" s="60" t="str">
        <f>AI$31*12</f>
        <v>0</v>
      </c>
      <c r="AJ32" s="60" t="str">
        <f>AJ$31*12</f>
        <v>0</v>
      </c>
      <c r="AK32" s="60" t="str">
        <f>AK$31*12</f>
        <v>0</v>
      </c>
      <c r="AL32" s="60" t="str">
        <f>AL$31*12</f>
        <v>0</v>
      </c>
      <c r="AM32" s="60" t="str">
        <f>AM$31*12</f>
        <v>0</v>
      </c>
      <c r="AN32" s="60" t="str">
        <f>AN$31*12</f>
        <v>0</v>
      </c>
      <c r="AO32" s="61" t="str">
        <f>AO$31*12</f>
        <v>0</v>
      </c>
      <c r="AQ32" s="60" t="str">
        <f>AQ$31*12</f>
        <v>0</v>
      </c>
      <c r="AR32" s="60" t="str">
        <f>AR$31*12</f>
        <v>0</v>
      </c>
      <c r="AS32" s="60" t="str">
        <f>AS$31*12</f>
        <v>0</v>
      </c>
      <c r="AT32" s="60" t="str">
        <f>AT$31*12</f>
        <v>0</v>
      </c>
      <c r="AU32" s="60" t="str">
        <f>AU$31*12</f>
        <v>0</v>
      </c>
      <c r="AV32" s="60" t="str">
        <f>AV$31*12</f>
        <v>0</v>
      </c>
      <c r="AW32" s="60" t="str">
        <f>AW$31*12</f>
        <v>0</v>
      </c>
      <c r="AX32" s="60" t="str">
        <f>AX$31*12</f>
        <v>0</v>
      </c>
      <c r="AY32" s="60" t="str">
        <f>AY$31*12</f>
        <v>0</v>
      </c>
      <c r="AZ32" s="60" t="str">
        <f>AZ$31*12</f>
        <v>0</v>
      </c>
      <c r="BA32" s="60" t="str">
        <f>BA$31*12</f>
        <v>0</v>
      </c>
      <c r="BB32" s="60" t="str">
        <f>BB$31*12</f>
        <v>0</v>
      </c>
      <c r="BC32" s="60" t="str">
        <f>BC$31*12</f>
        <v>0</v>
      </c>
      <c r="BD32" s="60" t="str">
        <f>BD$31*12</f>
        <v>0</v>
      </c>
      <c r="BE32" s="60" t="str">
        <f>BE$31*12</f>
        <v>0</v>
      </c>
      <c r="BG32" s="60" t="str">
        <f>BG$31*12</f>
        <v>0</v>
      </c>
      <c r="BH32" s="60" t="str">
        <f>BH$31*12</f>
        <v>0</v>
      </c>
      <c r="BI32" s="60" t="str">
        <f>BI$31*12</f>
        <v>0</v>
      </c>
      <c r="BJ32" s="60" t="str">
        <f>BJ$31*12</f>
        <v>0</v>
      </c>
      <c r="BK32" s="60" t="str">
        <f>BK$31*12</f>
        <v>0</v>
      </c>
      <c r="BL32" s="60" t="str">
        <f>BL$31*12</f>
        <v>0</v>
      </c>
      <c r="BM32" s="60" t="str">
        <f>BM$31*12</f>
        <v>0</v>
      </c>
      <c r="BN32" s="60" t="str">
        <f>BN$31*12</f>
        <v>0</v>
      </c>
      <c r="BO32" s="60" t="str">
        <f>BO$31*12</f>
        <v>0</v>
      </c>
      <c r="BP32" s="60" t="str">
        <f>BP$31*12</f>
        <v>0</v>
      </c>
      <c r="BQ32" s="60" t="str">
        <f>BQ$31*12</f>
        <v>0</v>
      </c>
      <c r="BR32" s="60" t="str">
        <f>BR$31*12</f>
        <v>0</v>
      </c>
      <c r="BS32" s="60" t="str">
        <f>BS$31*12</f>
        <v>0</v>
      </c>
      <c r="BT32" s="60" t="str">
        <f>BT$31*12</f>
        <v>0</v>
      </c>
      <c r="BU32" s="60" t="str">
        <f>BU$31*12</f>
        <v>0</v>
      </c>
      <c r="BW32" s="60" t="str">
        <f>BW$31*12</f>
        <v>0</v>
      </c>
      <c r="BX32" s="60" t="str">
        <f>BX$31*12</f>
        <v>0</v>
      </c>
      <c r="BY32" s="60" t="str">
        <f>BY$31*12</f>
        <v>0</v>
      </c>
      <c r="BZ32" s="60" t="str">
        <f>BZ$31*12</f>
        <v>0</v>
      </c>
      <c r="CA32" s="60" t="str">
        <f>CA$31*12</f>
        <v>0</v>
      </c>
      <c r="CB32" s="60" t="str">
        <f>CB$31*12</f>
        <v>0</v>
      </c>
      <c r="CC32" s="60" t="str">
        <f>CC$31*12</f>
        <v>0</v>
      </c>
      <c r="CD32" s="60" t="str">
        <f>CD$31*12</f>
        <v>0</v>
      </c>
      <c r="CE32" s="60" t="str">
        <f>CE$31*12</f>
        <v>0</v>
      </c>
      <c r="CF32" s="60" t="str">
        <f>CF$31*12</f>
        <v>0</v>
      </c>
      <c r="CG32" s="60" t="str">
        <f>CG$31*12</f>
        <v>0</v>
      </c>
      <c r="CH32" s="60" t="str">
        <f>CH$31*12</f>
        <v>0</v>
      </c>
      <c r="CI32" s="60" t="str">
        <f>CI$31*12</f>
        <v>0</v>
      </c>
      <c r="CJ32" s="60" t="str">
        <f>CJ$31*12</f>
        <v>0</v>
      </c>
      <c r="CK32" s="60" t="str">
        <f>CK$31*12</f>
        <v>0</v>
      </c>
      <c r="CM32" s="60" t="str">
        <f>CM$31*12</f>
        <v>0</v>
      </c>
      <c r="CN32" s="60" t="str">
        <f>CN$31*12</f>
        <v>0</v>
      </c>
      <c r="CO32" s="60" t="str">
        <f>CO$31*12</f>
        <v>0</v>
      </c>
      <c r="CP32" s="60" t="str">
        <f>CP$31*12</f>
        <v>0</v>
      </c>
      <c r="CQ32" s="60" t="str">
        <f>CQ$31*12</f>
        <v>0</v>
      </c>
      <c r="CR32" s="60" t="str">
        <f>CR$31*12</f>
        <v>0</v>
      </c>
      <c r="CS32" s="60" t="str">
        <f>CS$31*12</f>
        <v>0</v>
      </c>
      <c r="CT32" s="60" t="str">
        <f>CT$31*12</f>
        <v>0</v>
      </c>
      <c r="CU32" s="60" t="str">
        <f>CU$31*12</f>
        <v>0</v>
      </c>
      <c r="CV32" s="60" t="str">
        <f>CV$31*12</f>
        <v>0</v>
      </c>
      <c r="CW32" s="60" t="str">
        <f>CW$31*12</f>
        <v>0</v>
      </c>
      <c r="CX32" s="60" t="str">
        <f>CX$31*12</f>
        <v>0</v>
      </c>
      <c r="CY32" s="60" t="str">
        <f>CY$31*12</f>
        <v>0</v>
      </c>
      <c r="CZ32" s="60" t="str">
        <f>CZ$31*12</f>
        <v>0</v>
      </c>
      <c r="DA32" s="60" t="str">
        <f>DA$31*12</f>
        <v>0</v>
      </c>
      <c r="DC32" s="60" t="str">
        <f>DC$31*12</f>
        <v>0</v>
      </c>
      <c r="DD32" s="60" t="str">
        <f>DD$31*12</f>
        <v>0</v>
      </c>
      <c r="DE32" s="60" t="str">
        <f>DE$31*12</f>
        <v>0</v>
      </c>
      <c r="DF32" s="60" t="str">
        <f>DF$31*12</f>
        <v>0</v>
      </c>
      <c r="DG32" s="60" t="str">
        <f>DG$31*12</f>
        <v>0</v>
      </c>
      <c r="DH32" s="60" t="str">
        <f>DH$31*12</f>
        <v>0</v>
      </c>
      <c r="DI32" s="60" t="str">
        <f>DI$31*12</f>
        <v>0</v>
      </c>
      <c r="DJ32" s="60" t="str">
        <f>DJ$31*12</f>
        <v>0</v>
      </c>
      <c r="DK32" s="60" t="str">
        <f>DK$31*12</f>
        <v>0</v>
      </c>
      <c r="DL32" s="60" t="str">
        <f>DL$31*12</f>
        <v>0</v>
      </c>
      <c r="DM32" s="60" t="str">
        <f>DM$31*12</f>
        <v>0</v>
      </c>
      <c r="DN32" s="60" t="str">
        <f>DN$31*12</f>
        <v>0</v>
      </c>
      <c r="DO32" s="60" t="str">
        <f>DO$31*12</f>
        <v>0</v>
      </c>
      <c r="DP32" s="60" t="str">
        <f>DP$31*12</f>
        <v>0</v>
      </c>
      <c r="DQ32" s="60" t="str">
        <f>DQ$31*12</f>
        <v>0</v>
      </c>
      <c r="DR32" s="63"/>
    </row>
    <row r="33" spans="1:217">
      <c r="A33" s="119" t="s">
        <v>84</v>
      </c>
      <c r="B33" s="110">
        <v>57</v>
      </c>
      <c r="C33" s="156">
        <v>81</v>
      </c>
      <c r="D33" s="156"/>
      <c r="E33" s="156">
        <v>53</v>
      </c>
      <c r="F33" s="156"/>
      <c r="G33" s="156">
        <v>67</v>
      </c>
      <c r="H33" s="156"/>
      <c r="I33" s="126" t="str">
        <f>SUM(B33:G33)</f>
        <v>0</v>
      </c>
      <c r="J33" s="84"/>
      <c r="K33" s="84"/>
      <c r="L33" s="84"/>
      <c r="M33" s="84"/>
      <c r="N33" s="84"/>
      <c r="O33" s="84"/>
      <c r="P33" s="84"/>
      <c r="Q33" s="84"/>
      <c r="Z33" s="75" t="s">
        <v>85</v>
      </c>
      <c r="AA33" s="85" t="str">
        <f>TRUNC(IF(AA$12=0,0,IFERROR(((AA$24-AA$27)/AA$32),0)),2)</f>
        <v>0</v>
      </c>
      <c r="AB33" s="85" t="str">
        <f>TRUNC(IF(AB$12=0,0,IFERROR(((AB$24-AB$27)/AB$32),0)),2)</f>
        <v>0</v>
      </c>
      <c r="AC33" s="85" t="str">
        <f>TRUNC(IF(AC$12=0,0,IFERROR(((AC$24-AC$27)/AC$32),0)),2)</f>
        <v>0</v>
      </c>
      <c r="AD33" s="85" t="str">
        <f>TRUNC(IF(AD$12=0,0,IFERROR(((AD$24-AD$27)/AD$32),0)),2)</f>
        <v>0</v>
      </c>
      <c r="AE33" s="85" t="str">
        <f>TRUNC(IF(AE$12=0,0,IFERROR(((AE$24-AE$27)/AE$32),0)),2)</f>
        <v>0</v>
      </c>
      <c r="AF33" s="85" t="str">
        <f>TRUNC(IF(AF$12=0,0,IFERROR(((AF$24-AF$27)/AF$32),0)),2)</f>
        <v>0</v>
      </c>
      <c r="AG33" s="85" t="str">
        <f>TRUNC(IF(AG$12=0,0,IFERROR(((AG$24-AG$27)/AG$32),0)),2)</f>
        <v>0</v>
      </c>
      <c r="AH33" s="85" t="str">
        <f>TRUNC(IF(AH$12=0,0,IFERROR(((AH$24-AH$27)/AH$32),0)),2)</f>
        <v>0</v>
      </c>
      <c r="AI33" s="85" t="str">
        <f>TRUNC(IF(AI$12=0,0,IFERROR(((AI$24-AI$27)/AI$32),0)),2)</f>
        <v>0</v>
      </c>
      <c r="AJ33" s="85" t="str">
        <f>TRUNC(IF(AJ$12=0,0,IFERROR(((AJ$24-AJ$27)/AJ$32),0)),2)</f>
        <v>0</v>
      </c>
      <c r="AK33" s="85" t="str">
        <f>TRUNC(IF(AK$12=0,0,IFERROR(((AK$24-AK$27)/AK$32),0)),2)</f>
        <v>0</v>
      </c>
      <c r="AL33" s="85" t="str">
        <f>TRUNC(IF(AL$12=0,0,IFERROR(((AL$24-AL$27)/AL$32),0)),2)</f>
        <v>0</v>
      </c>
      <c r="AM33" s="85" t="str">
        <f>TRUNC(IF(AM$12=0,0,IFERROR(((AM$24-AM$27)/AM$32),0)),2)</f>
        <v>0</v>
      </c>
      <c r="AN33" s="85" t="str">
        <f>TRUNC(IF(AN$12=0,0,IFERROR(((AN$24-AN$27)/AN$32),0)),2)</f>
        <v>0</v>
      </c>
      <c r="AO33" s="85" t="str">
        <f>TRUNC(IF(AO$12=0,0,IFERROR(((AO$24-AO$27)/AO$32),0)),2)</f>
        <v>0</v>
      </c>
      <c r="AQ33" s="85" t="str">
        <f>TRUNC(IF(AQ$12=0,0,IFERROR(((AQ$24-AQ$27)/AQ$32),0)),2)</f>
        <v>0</v>
      </c>
      <c r="AR33" s="85" t="str">
        <f>TRUNC(IF(AR$12=0,0,IFERROR(((AR$24-AR$27)/AR$32),0)),2)</f>
        <v>0</v>
      </c>
      <c r="AS33" s="85" t="str">
        <f>TRUNC(IF(AS$12=0,0,IFERROR(((AS$24-AS$27)/AS$32),0)),2)</f>
        <v>0</v>
      </c>
      <c r="AT33" s="85" t="str">
        <f>TRUNC(IF(AT$12=0,0,IFERROR(((AT$24-AT$27)/AT$32),0)),2)</f>
        <v>0</v>
      </c>
      <c r="AU33" s="85" t="str">
        <f>TRUNC(IF(AU$12=0,0,IFERROR(((AU$24-AU$27)/AU$32),0)),2)</f>
        <v>0</v>
      </c>
      <c r="AV33" s="85" t="str">
        <f>TRUNC(IF(AV$12=0,0,IFERROR(((AV$24-AV$27)/AV$32),0)),2)</f>
        <v>0</v>
      </c>
      <c r="AW33" s="85" t="str">
        <f>TRUNC(IF(AW$12=0,0,IFERROR(((AW$24-AW$27)/AW$32),0)),2)</f>
        <v>0</v>
      </c>
      <c r="AX33" s="85" t="str">
        <f>TRUNC(IF(AX$12=0,0,IFERROR(((AX$24-AX$27)/AX$32),0)),2)</f>
        <v>0</v>
      </c>
      <c r="AY33" s="85" t="str">
        <f>TRUNC(IF(AY$12=0,0,IFERROR(((AY$24-AY$27)/AY$32),0)),2)</f>
        <v>0</v>
      </c>
      <c r="AZ33" s="85" t="str">
        <f>TRUNC(IF(AZ$12=0,0,IFERROR(((AZ$24-AZ$27)/AZ$32),0)),2)</f>
        <v>0</v>
      </c>
      <c r="BA33" s="85" t="str">
        <f>TRUNC(IF(BA$12=0,0,IFERROR(((BA$24-BA$27)/BA$32),0)),2)</f>
        <v>0</v>
      </c>
      <c r="BB33" s="85" t="str">
        <f>TRUNC(IF(BB$12=0,0,IFERROR(((BB$24-BB$27)/BB$32),0)),2)</f>
        <v>0</v>
      </c>
      <c r="BC33" s="85" t="str">
        <f>TRUNC(IF(BC$12=0,0,IFERROR(((BC$24-BC$27)/BC$32),0)),2)</f>
        <v>0</v>
      </c>
      <c r="BD33" s="85" t="str">
        <f>TRUNC(IF(BD$12=0,0,IFERROR(((BD$24-BD$27)/BD$32),0)),2)</f>
        <v>0</v>
      </c>
      <c r="BE33" s="85" t="str">
        <f>TRUNC(IF(BE$12=0,0,IFERROR(((BE$24-BE$27)/BE$32),0)),2)</f>
        <v>0</v>
      </c>
      <c r="BG33" s="85" t="str">
        <f>TRUNC(IF(BG$12=0,0,IFERROR(((BG$24-BG$27)/BG$32),0)),2)</f>
        <v>0</v>
      </c>
      <c r="BH33" s="85" t="str">
        <f>TRUNC(IF(BH$12=0,0,IFERROR(((BH$24-BH$27)/BH$32),0)),2)</f>
        <v>0</v>
      </c>
      <c r="BI33" s="85" t="str">
        <f>TRUNC(IF(BI$12=0,0,IFERROR(((BI$24-BI$27)/BI$32),0)),2)</f>
        <v>0</v>
      </c>
      <c r="BJ33" s="85" t="str">
        <f>TRUNC(IF(BJ$12=0,0,IFERROR(((BJ$24-BJ$27)/BJ$32),0)),2)</f>
        <v>0</v>
      </c>
      <c r="BK33" s="85" t="str">
        <f>TRUNC(IF(BK$12=0,0,IFERROR(((BK$24-BK$27)/BK$32),0)),2)</f>
        <v>0</v>
      </c>
      <c r="BL33" s="85" t="str">
        <f>TRUNC(IF(BL$12=0,0,IFERROR(((BL$24-BL$27)/BL$32),0)),2)</f>
        <v>0</v>
      </c>
      <c r="BM33" s="85" t="str">
        <f>TRUNC(IF(BM$12=0,0,IFERROR(((BM$24-BM$27)/BM$32),0)),2)</f>
        <v>0</v>
      </c>
      <c r="BN33" s="85" t="str">
        <f>TRUNC(IF(BN$12=0,0,IFERROR(((BN$24-BN$27)/BN$32),0)),2)</f>
        <v>0</v>
      </c>
      <c r="BO33" s="85" t="str">
        <f>TRUNC(IF(BO$12=0,0,IFERROR(((BO$24-BO$27)/BO$32),0)),2)</f>
        <v>0</v>
      </c>
      <c r="BP33" s="85" t="str">
        <f>TRUNC(IF(BP$12=0,0,IFERROR(((BP$24-BP$27)/BP$32),0)),2)</f>
        <v>0</v>
      </c>
      <c r="BQ33" s="85" t="str">
        <f>TRUNC(IF(BQ$12=0,0,IFERROR(((BQ$24-BQ$27)/BQ$32),0)),2)</f>
        <v>0</v>
      </c>
      <c r="BR33" s="85" t="str">
        <f>TRUNC(IF(BR$12=0,0,IFERROR(((BR$24-BR$27)/BR$32),0)),2)</f>
        <v>0</v>
      </c>
      <c r="BS33" s="85" t="str">
        <f>TRUNC(IF(BS$12=0,0,IFERROR(((BS$24-BS$27)/BS$32),0)),2)</f>
        <v>0</v>
      </c>
      <c r="BT33" s="85" t="str">
        <f>TRUNC(IF(BT$12=0,0,IFERROR(((BT$24-BT$27)/BT$32),0)),2)</f>
        <v>0</v>
      </c>
      <c r="BU33" s="85" t="str">
        <f>TRUNC(IF(BU$12=0,0,IFERROR(((BU$24-BU$27)/BU$32),0)),2)</f>
        <v>0</v>
      </c>
      <c r="BW33" s="85" t="str">
        <f>TRUNC(IF(BW$12=0,0,IFERROR(((BW$24-BW$27)/BW$32),0)),2)</f>
        <v>0</v>
      </c>
      <c r="BX33" s="85" t="str">
        <f>TRUNC(IF(BX$12=0,0,IFERROR(((BX$24-BX$27)/BX$32),0)),2)</f>
        <v>0</v>
      </c>
      <c r="BY33" s="85" t="str">
        <f>TRUNC(IF(BY$12=0,0,IFERROR(((BY$24-BY$27)/BY$32),0)),2)</f>
        <v>0</v>
      </c>
      <c r="BZ33" s="85" t="str">
        <f>TRUNC(IF(BZ$12=0,0,IFERROR(((BZ$24-BZ$27)/BZ$32),0)),2)</f>
        <v>0</v>
      </c>
      <c r="CA33" s="85" t="str">
        <f>TRUNC(IF(CA$12=0,0,IFERROR(((CA$24-CA$27)/CA$32),0)),2)</f>
        <v>0</v>
      </c>
      <c r="CB33" s="85" t="str">
        <f>TRUNC(IF(CB$12=0,0,IFERROR(((CB$24-CB$27)/CB$32),0)),2)</f>
        <v>0</v>
      </c>
      <c r="CC33" s="85" t="str">
        <f>TRUNC(IF(CC$12=0,0,IFERROR(((CC$24-CC$27)/CC$32),0)),2)</f>
        <v>0</v>
      </c>
      <c r="CD33" s="85" t="str">
        <f>TRUNC(IF(CD$12=0,0,IFERROR(((CD$24-CD$27)/CD$32),0)),2)</f>
        <v>0</v>
      </c>
      <c r="CE33" s="85" t="str">
        <f>TRUNC(IF(CE$12=0,0,IFERROR(((CE$24-CE$27)/CE$32),0)),2)</f>
        <v>0</v>
      </c>
      <c r="CF33" s="85" t="str">
        <f>TRUNC(IF(CF$12=0,0,IFERROR(((CF$24-CF$27)/CF$32),0)),2)</f>
        <v>0</v>
      </c>
      <c r="CG33" s="85" t="str">
        <f>TRUNC(IF(CG$12=0,0,IFERROR(((CG$24-CG$27)/CG$32),0)),2)</f>
        <v>0</v>
      </c>
      <c r="CH33" s="85" t="str">
        <f>TRUNC(IF(CH$12=0,0,IFERROR(((CH$24-CH$27)/CH$32),0)),2)</f>
        <v>0</v>
      </c>
      <c r="CI33" s="85" t="str">
        <f>TRUNC(IF(CI$12=0,0,IFERROR(((CI$24-CI$27)/CI$32),0)),2)</f>
        <v>0</v>
      </c>
      <c r="CJ33" s="85" t="str">
        <f>TRUNC(IF(CJ$12=0,0,IFERROR(((CJ$24-CJ$27)/CJ$32),0)),2)</f>
        <v>0</v>
      </c>
      <c r="CK33" s="85" t="str">
        <f>TRUNC(IF(CK$12=0,0,IFERROR(((CK$24-CK$27)/CK$32),0)),2)</f>
        <v>0</v>
      </c>
      <c r="CM33" s="85" t="str">
        <f>TRUNC(IF(CM$12=0,0,IFERROR(((CM$24-CM$27)/CM$32),0)),2)</f>
        <v>0</v>
      </c>
      <c r="CN33" s="85" t="str">
        <f>TRUNC(IF(CN$12=0,0,IFERROR(((CN$24-CN$27)/CN$32),0)),2)</f>
        <v>0</v>
      </c>
      <c r="CO33" s="85" t="str">
        <f>TRUNC(IF(CO$12=0,0,IFERROR(((CO$24-CO$27)/CO$32),0)),2)</f>
        <v>0</v>
      </c>
      <c r="CP33" s="85" t="str">
        <f>TRUNC(IF(CP$12=0,0,IFERROR(((CP$24-CP$27)/CP$32),0)),2)</f>
        <v>0</v>
      </c>
      <c r="CQ33" s="85" t="str">
        <f>TRUNC(IF(CQ$12=0,0,IFERROR(((CQ$24-CQ$27)/CQ$32),0)),2)</f>
        <v>0</v>
      </c>
      <c r="CR33" s="85" t="str">
        <f>TRUNC(IF(CR$12=0,0,IFERROR(((CR$24-CR$27)/CR$32),0)),2)</f>
        <v>0</v>
      </c>
      <c r="CS33" s="85" t="str">
        <f>TRUNC(IF(CS$12=0,0,IFERROR(((CS$24-CS$27)/CS$32),0)),2)</f>
        <v>0</v>
      </c>
      <c r="CT33" s="85" t="str">
        <f>TRUNC(IF(CT$12=0,0,IFERROR(((CT$24-CT$27)/CT$32),0)),2)</f>
        <v>0</v>
      </c>
      <c r="CU33" s="85" t="str">
        <f>TRUNC(IF(CU$12=0,0,IFERROR(((CU$24-CU$27)/CU$32),0)),2)</f>
        <v>0</v>
      </c>
      <c r="CV33" s="85" t="str">
        <f>TRUNC(IF(CV$12=0,0,IFERROR(((CV$24-CV$27)/CV$32),0)),2)</f>
        <v>0</v>
      </c>
      <c r="CW33" s="85" t="str">
        <f>TRUNC(IF(CW$12=0,0,IFERROR(((CW$24-CW$27)/CW$32),0)),2)</f>
        <v>0</v>
      </c>
      <c r="CX33" s="85" t="str">
        <f>TRUNC(IF(CX$12=0,0,IFERROR(((CX$24-CX$27)/CX$32),0)),2)</f>
        <v>0</v>
      </c>
      <c r="CY33" s="85" t="str">
        <f>TRUNC(IF(CY$12=0,0,IFERROR(((CY$24-CY$27)/CY$32),0)),2)</f>
        <v>0</v>
      </c>
      <c r="CZ33" s="85" t="str">
        <f>TRUNC(IF(CZ$12=0,0,IFERROR(((CZ$24-CZ$27)/CZ$32),0)),2)</f>
        <v>0</v>
      </c>
      <c r="DA33" s="85" t="str">
        <f>TRUNC(IF(DA$12=0,0,IFERROR(((DA$24-DA$27)/DA$32),0)),2)</f>
        <v>0</v>
      </c>
      <c r="DC33" s="85" t="str">
        <f>TRUNC(IF(DC$12=0,0,IFERROR(((DC$24-DC$27)/DC$32),0)),2)</f>
        <v>0</v>
      </c>
      <c r="DD33" s="85" t="str">
        <f>TRUNC(IF(DD$12=0,0,IFERROR(((DD$24-DD$27)/DD$32),0)),2)</f>
        <v>0</v>
      </c>
      <c r="DE33" s="85" t="str">
        <f>TRUNC(IF(DE$12=0,0,IFERROR(((DE$24-DE$27)/DE$32),0)),2)</f>
        <v>0</v>
      </c>
      <c r="DF33" s="85" t="str">
        <f>TRUNC(IF(DF$12=0,0,IFERROR(((DF$24-DF$27)/DF$32),0)),2)</f>
        <v>0</v>
      </c>
      <c r="DG33" s="85" t="str">
        <f>TRUNC(IF(DG$12=0,0,IFERROR(((DG$24-DG$27)/DG$32),0)),2)</f>
        <v>0</v>
      </c>
      <c r="DH33" s="85" t="str">
        <f>TRUNC(IF(DH$12=0,0,IFERROR(((DH$24-DH$27)/DH$32),0)),2)</f>
        <v>0</v>
      </c>
      <c r="DI33" s="85" t="str">
        <f>TRUNC(IF(DI$12=0,0,IFERROR(((DI$24-DI$27)/DI$32),0)),2)</f>
        <v>0</v>
      </c>
      <c r="DJ33" s="85" t="str">
        <f>TRUNC(IF(DJ$12=0,0,IFERROR(((DJ$24-DJ$27)/DJ$32),0)),2)</f>
        <v>0</v>
      </c>
      <c r="DK33" s="85" t="str">
        <f>TRUNC(IF(DK$12=0,0,IFERROR(((DK$24-DK$27)/DK$32),0)),2)</f>
        <v>0</v>
      </c>
      <c r="DL33" s="85" t="str">
        <f>TRUNC(IF(DL$12=0,0,IFERROR(((DL$24-DL$27)/DL$32),0)),2)</f>
        <v>0</v>
      </c>
      <c r="DM33" s="85" t="str">
        <f>TRUNC(IF(DM$12=0,0,IFERROR(((DM$24-DM$27)/DM$32),0)),2)</f>
        <v>0</v>
      </c>
      <c r="DN33" s="85" t="str">
        <f>TRUNC(IF(DN$12=0,0,IFERROR(((DN$24-DN$27)/DN$32),0)),2)</f>
        <v>0</v>
      </c>
      <c r="DO33" s="85" t="str">
        <f>TRUNC(IF(DO$12=0,0,IFERROR(((DO$24-DO$27)/DO$32),0)),2)</f>
        <v>0</v>
      </c>
      <c r="DP33" s="85" t="str">
        <f>TRUNC(IF(DP$12=0,0,IFERROR(((DP$24-DP$27)/DP$32),0)),2)</f>
        <v>0</v>
      </c>
      <c r="DQ33" s="85" t="str">
        <f>TRUNC(IF(DQ$12=0,0,IFERROR(((DQ$24-DQ$27)/DQ$32),0)),2)</f>
        <v>0</v>
      </c>
    </row>
    <row r="34" spans="1:217">
      <c r="A34" s="119" t="s">
        <v>86</v>
      </c>
      <c r="B34" s="110">
        <v>70</v>
      </c>
      <c r="C34" s="156">
        <v>36</v>
      </c>
      <c r="D34" s="156"/>
      <c r="E34" s="156">
        <v>10</v>
      </c>
      <c r="F34" s="156"/>
      <c r="G34" s="156">
        <v>5</v>
      </c>
      <c r="H34" s="156"/>
      <c r="I34" s="126" t="str">
        <f>SUM(B34:G34)</f>
        <v>0</v>
      </c>
      <c r="J34" s="84"/>
      <c r="K34" s="84"/>
      <c r="L34" s="84"/>
      <c r="M34" s="84"/>
      <c r="N34" s="84"/>
      <c r="O34" s="84"/>
      <c r="P34" s="84"/>
      <c r="Q34" s="84"/>
    </row>
    <row r="35" spans="1:217">
      <c r="A35" s="119" t="s">
        <v>87</v>
      </c>
      <c r="B35" s="110">
        <v>833</v>
      </c>
      <c r="C35" s="156">
        <v>569</v>
      </c>
      <c r="D35" s="156"/>
      <c r="E35" s="156">
        <v>543</v>
      </c>
      <c r="F35" s="156"/>
      <c r="G35" s="156">
        <v>418</v>
      </c>
      <c r="H35" s="156"/>
      <c r="I35" s="126" t="str">
        <f>SUM(B35:G35)*0.9</f>
        <v>0</v>
      </c>
      <c r="J35" s="84"/>
      <c r="K35" s="84"/>
      <c r="L35" s="84"/>
      <c r="M35" s="84"/>
      <c r="N35" s="84"/>
      <c r="O35" s="84"/>
      <c r="P35" s="84"/>
      <c r="Q35" s="84"/>
    </row>
    <row r="36" spans="1:217">
      <c r="A36" s="119" t="s">
        <v>88</v>
      </c>
      <c r="B36" s="110">
        <v>298</v>
      </c>
      <c r="C36" s="156">
        <v>198</v>
      </c>
      <c r="D36" s="156"/>
      <c r="E36" s="156">
        <v>476</v>
      </c>
      <c r="F36" s="156"/>
      <c r="G36" s="156">
        <v>536</v>
      </c>
      <c r="H36" s="156"/>
      <c r="I36" s="126" t="str">
        <f>SUM(B36:G36)</f>
        <v>0</v>
      </c>
      <c r="J36" s="84"/>
      <c r="K36" s="84"/>
      <c r="L36" s="84"/>
      <c r="M36" s="84"/>
      <c r="N36" s="84"/>
      <c r="O36" s="84"/>
      <c r="P36" s="84"/>
      <c r="Q36" s="84"/>
      <c r="AA36" s="86"/>
    </row>
    <row r="37" spans="1:217" customHeight="1" ht="15">
      <c r="A37" s="127" t="s">
        <v>55</v>
      </c>
      <c r="B37" s="128" t="str">
        <f>B31+B32+B33+B34+(B35*0.9)+B36</f>
        <v>0</v>
      </c>
      <c r="C37" s="154" t="str">
        <f>C31+C32+C33+C34+(C35*0.9)+C36</f>
        <v>0</v>
      </c>
      <c r="D37" s="154"/>
      <c r="E37" s="154" t="str">
        <f>E31+E32+E33+E34+(E35*0.9)+E36</f>
        <v>0</v>
      </c>
      <c r="F37" s="154"/>
      <c r="G37" s="154" t="str">
        <f>G31+G32+G33+G34+(G35*0.9)+G36</f>
        <v>0</v>
      </c>
      <c r="H37" s="154"/>
      <c r="I37" s="129" t="str">
        <f>SUM(I31:I36)</f>
        <v>0</v>
      </c>
      <c r="J37" s="84"/>
      <c r="K37" s="84"/>
      <c r="L37" s="84"/>
      <c r="M37" s="84"/>
      <c r="N37" s="84"/>
      <c r="O37" s="84"/>
      <c r="P37" s="84"/>
      <c r="Q37" s="84"/>
    </row>
    <row r="38" spans="1:217" customHeight="1" ht="15">
      <c r="A38" s="158"/>
      <c r="B38" s="158"/>
      <c r="C38" s="158"/>
      <c r="D38" s="158"/>
      <c r="E38" s="158"/>
      <c r="F38" s="158"/>
      <c r="G38" s="158"/>
      <c r="H38" s="158"/>
      <c r="I38" s="158"/>
      <c r="J38" s="87"/>
      <c r="K38" s="87"/>
      <c r="L38" s="87"/>
      <c r="M38" s="87"/>
      <c r="N38" s="87"/>
      <c r="O38" s="87"/>
      <c r="P38" s="87"/>
      <c r="Q38" s="87"/>
    </row>
    <row r="39" spans="1:217">
      <c r="A39" s="150" t="s">
        <v>89</v>
      </c>
      <c r="B39" s="151"/>
      <c r="C39" s="151"/>
      <c r="D39" s="151"/>
      <c r="E39" s="151"/>
      <c r="F39" s="151"/>
      <c r="G39" s="151"/>
      <c r="H39" s="151"/>
      <c r="I39" s="177"/>
      <c r="J39" s="66"/>
      <c r="K39" s="66"/>
      <c r="L39" s="66"/>
      <c r="M39" s="66"/>
      <c r="N39" s="66"/>
      <c r="O39" s="66"/>
      <c r="P39" s="66"/>
      <c r="Q39" s="66"/>
    </row>
    <row r="40" spans="1:217" customHeight="1" ht="28.8">
      <c r="A40" s="130" t="s">
        <v>90</v>
      </c>
      <c r="B40" s="114" t="s">
        <v>7</v>
      </c>
      <c r="C40" s="152" t="s">
        <v>8</v>
      </c>
      <c r="D40" s="152"/>
      <c r="E40" s="152" t="s">
        <v>9</v>
      </c>
      <c r="F40" s="152"/>
      <c r="G40" s="152" t="s">
        <v>15</v>
      </c>
      <c r="H40" s="152"/>
      <c r="I40" s="131" t="s">
        <v>76</v>
      </c>
      <c r="J40" s="67"/>
      <c r="K40" s="67"/>
      <c r="L40" s="67"/>
      <c r="M40" s="67"/>
      <c r="N40" s="67"/>
      <c r="O40" s="67"/>
      <c r="P40" s="67"/>
      <c r="Q40" s="67"/>
    </row>
    <row r="41" spans="1:217" customHeight="1" ht="15">
      <c r="A41" s="127" t="s">
        <v>91</v>
      </c>
      <c r="B41" s="108">
        <v>17</v>
      </c>
      <c r="C41" s="176">
        <v>40</v>
      </c>
      <c r="D41" s="176"/>
      <c r="E41" s="176">
        <v>65</v>
      </c>
      <c r="F41" s="176"/>
      <c r="G41" s="176">
        <v>57</v>
      </c>
      <c r="H41" s="176"/>
      <c r="I41" s="132" t="str">
        <f>SUM(B41:H41)</f>
        <v>0</v>
      </c>
      <c r="J41" s="88"/>
      <c r="K41" s="88"/>
      <c r="L41" s="88"/>
      <c r="M41" s="88"/>
      <c r="N41" s="88"/>
      <c r="O41" s="88"/>
      <c r="P41" s="88"/>
      <c r="Q41" s="88"/>
    </row>
    <row r="42" spans="1:217" customHeight="1" ht="15">
      <c r="A42" s="158"/>
      <c r="B42" s="158"/>
      <c r="C42" s="158"/>
      <c r="D42" s="158"/>
      <c r="E42" s="158"/>
      <c r="F42" s="158"/>
      <c r="G42" s="158"/>
      <c r="H42" s="158"/>
      <c r="I42" s="158"/>
      <c r="J42" s="89"/>
      <c r="K42" s="89"/>
      <c r="L42" s="89"/>
      <c r="M42" s="89"/>
      <c r="N42" s="89"/>
      <c r="O42" s="89"/>
      <c r="P42" s="89"/>
      <c r="Q42" s="89"/>
    </row>
    <row r="43" spans="1:217">
      <c r="A43" s="150" t="s">
        <v>92</v>
      </c>
      <c r="B43" s="151"/>
      <c r="C43" s="151"/>
      <c r="D43" s="151"/>
      <c r="E43" s="151"/>
      <c r="F43" s="151"/>
      <c r="G43" s="151"/>
      <c r="H43" s="151"/>
      <c r="I43" s="177"/>
      <c r="J43" s="66"/>
      <c r="K43" s="66"/>
      <c r="L43" s="66"/>
      <c r="M43" s="66"/>
      <c r="N43" s="66"/>
      <c r="O43" s="66"/>
      <c r="P43" s="66"/>
      <c r="Q43" s="66"/>
    </row>
    <row r="44" spans="1:217">
      <c r="A44" s="133" t="s">
        <v>93</v>
      </c>
      <c r="B44" s="115" t="s">
        <v>94</v>
      </c>
      <c r="C44" s="155" t="s">
        <v>95</v>
      </c>
      <c r="D44" s="155"/>
      <c r="E44" s="155" t="s">
        <v>96</v>
      </c>
      <c r="F44" s="155"/>
      <c r="G44" s="155" t="s">
        <v>97</v>
      </c>
      <c r="H44" s="155"/>
      <c r="I44" s="134" t="s">
        <v>76</v>
      </c>
      <c r="J44" s="67"/>
      <c r="K44" s="67"/>
      <c r="L44" s="67"/>
      <c r="M44" s="67"/>
      <c r="N44" s="67"/>
      <c r="O44" s="67"/>
      <c r="P44" s="67"/>
      <c r="Q44" s="67"/>
    </row>
    <row r="45" spans="1:217">
      <c r="A45" s="119" t="s">
        <v>42</v>
      </c>
      <c r="B45" s="107">
        <v>81</v>
      </c>
      <c r="C45" s="153">
        <v>79</v>
      </c>
      <c r="D45" s="153"/>
      <c r="E45" s="153">
        <v>30</v>
      </c>
      <c r="F45" s="153"/>
      <c r="G45" s="153">
        <v>50</v>
      </c>
      <c r="H45" s="153"/>
      <c r="I45" s="135" t="str">
        <f>($B45*$B13)+($C45*$B13)+($E45*$B13)+($G45*$B13)</f>
        <v>0</v>
      </c>
      <c r="J45" s="57"/>
      <c r="K45" s="57"/>
      <c r="L45" s="57"/>
      <c r="M45" s="57"/>
      <c r="N45" s="57"/>
      <c r="O45" s="57"/>
      <c r="P45" s="57"/>
      <c r="Q45" s="57"/>
    </row>
    <row r="46" spans="1:217">
      <c r="A46" s="119" t="s">
        <v>45</v>
      </c>
      <c r="B46" s="107">
        <v>97</v>
      </c>
      <c r="C46" s="153">
        <v>63</v>
      </c>
      <c r="D46" s="153"/>
      <c r="E46" s="153">
        <v>72</v>
      </c>
      <c r="F46" s="153"/>
      <c r="G46" s="153">
        <v>36</v>
      </c>
      <c r="H46" s="153"/>
      <c r="I46" s="135" t="str">
        <f>($B46*$B14)+($C46*$B14)+($E46*$B14)+($G46*$B14)</f>
        <v>0</v>
      </c>
      <c r="J46" s="90"/>
      <c r="K46" s="90"/>
      <c r="L46" s="90"/>
      <c r="M46" s="90"/>
      <c r="N46" s="90"/>
      <c r="O46" s="90"/>
      <c r="P46" s="90"/>
      <c r="Q46" s="90"/>
    </row>
    <row r="47" spans="1:217">
      <c r="A47" s="119" t="s">
        <v>48</v>
      </c>
      <c r="B47" s="107">
        <v>90</v>
      </c>
      <c r="C47" s="153">
        <v>51</v>
      </c>
      <c r="D47" s="153"/>
      <c r="E47" s="153">
        <v>21</v>
      </c>
      <c r="F47" s="153"/>
      <c r="G47" s="153">
        <v>20</v>
      </c>
      <c r="H47" s="153"/>
      <c r="I47" s="135" t="str">
        <f>($B47*$B15)+($C47*$B15)+($E47*$B15)+($G47*$B15)</f>
        <v>0</v>
      </c>
      <c r="J47" s="90"/>
      <c r="K47" s="90"/>
      <c r="L47" s="90"/>
      <c r="M47" s="90"/>
      <c r="N47" s="90"/>
      <c r="O47" s="90"/>
      <c r="P47" s="90"/>
      <c r="Q47" s="90"/>
    </row>
    <row r="48" spans="1:217">
      <c r="A48" s="119" t="s">
        <v>50</v>
      </c>
      <c r="B48" s="107">
        <v>69</v>
      </c>
      <c r="C48" s="153">
        <v>98</v>
      </c>
      <c r="D48" s="153"/>
      <c r="E48" s="153">
        <v>96</v>
      </c>
      <c r="F48" s="153"/>
      <c r="G48" s="153">
        <v>31</v>
      </c>
      <c r="H48" s="153"/>
      <c r="I48" s="135" t="str">
        <f>($B48*$B16)+($C48*$B16)+($E48*$B16)+($G48*$B16)</f>
        <v>0</v>
      </c>
      <c r="J48" s="90"/>
      <c r="K48" s="90"/>
      <c r="L48" s="90"/>
      <c r="M48" s="90"/>
      <c r="N48" s="90"/>
      <c r="O48" s="90"/>
      <c r="P48" s="90"/>
      <c r="Q48" s="90"/>
    </row>
    <row r="49" spans="1:217">
      <c r="A49" s="119" t="s">
        <v>52</v>
      </c>
      <c r="B49" s="107">
        <v>32</v>
      </c>
      <c r="C49" s="153">
        <v>89</v>
      </c>
      <c r="D49" s="153"/>
      <c r="E49" s="153">
        <v>60</v>
      </c>
      <c r="F49" s="153"/>
      <c r="G49" s="153">
        <v>80</v>
      </c>
      <c r="H49" s="153"/>
      <c r="I49" s="135" t="str">
        <f>($B49*$B17)+($C49*$B17)+($E49*$B17)+($G49*$B17)</f>
        <v>0</v>
      </c>
      <c r="J49" s="90"/>
      <c r="K49" s="90"/>
      <c r="L49" s="90"/>
      <c r="M49" s="90"/>
      <c r="N49" s="90"/>
      <c r="O49" s="90"/>
      <c r="P49" s="90"/>
      <c r="Q49" s="90"/>
    </row>
    <row r="50" spans="1:217">
      <c r="A50" s="179" t="s">
        <v>98</v>
      </c>
      <c r="B50" s="180"/>
      <c r="C50" s="180"/>
      <c r="D50" s="180"/>
      <c r="E50" s="180"/>
      <c r="F50" s="180"/>
      <c r="G50" s="180"/>
      <c r="H50" s="180"/>
      <c r="I50" s="136" t="str">
        <f>SUM(I45:I49)</f>
        <v>0</v>
      </c>
      <c r="J50" s="90"/>
      <c r="K50" s="90"/>
      <c r="L50" s="90"/>
      <c r="M50" s="90"/>
      <c r="N50" s="90"/>
      <c r="O50" s="90"/>
      <c r="P50" s="90"/>
      <c r="Q50" s="90"/>
    </row>
    <row r="51" spans="1:217" customHeight="1" ht="15">
      <c r="A51" s="182" t="s">
        <v>99</v>
      </c>
      <c r="B51" s="183"/>
      <c r="C51" s="183"/>
      <c r="D51" s="183"/>
      <c r="E51" s="183"/>
      <c r="F51" s="183"/>
      <c r="G51" s="183"/>
      <c r="H51" s="183"/>
      <c r="I51" s="137" t="str">
        <f>IFERROR(IF(($F$13+$T$4)&gt;$T$3,IFERROR(((-CUMIPMT(($F$13+$T$4)/12,($C$13-$D$13)*12,$B$13,1,($C$13-$D$13)*12,0)+(-IPMT(($F$13+$T$4)/12,1,$D$13*12,$B$13)*$D$13*12)+$B$13)/$C$13),((-CUMIPMT(($F$13+$T$4)/12,$C$13*12,$B$13,1,$C$13*12,0)+$B$13)/$C$13)),IFERROR(((-CUMIPMT($T$3/12,($C$13-$D$13)*12,$B$13,1,($C$13-$D$13)*12,0)+(-IPMT($T$3/12,1,$D$13*12,$B$13)*$D$13*12)+$B$13)/$C$13),((-CUMIPMT($T$3/12,$C$13*12,$B$13,1,$C$13*12,0)+$B$13)/$C$13))),0)+IFERROR(IF(($F$14+$T$4)&gt;$T$3,IFERROR(((-CUMIPMT(($F$14+$T$4)/12,($C$14-$D$14)*12,$B$14,1,($C$14-$D$14)*12,0)+(-IPMT(($F$14+$T$4)/12,1,$D$14*12,$B$14)*$D$14*12)+$B$14)/$C$14),((-CUMIPMT(($F$14+$T$4)/12,$C$14*12,$B$14,1,$C$14*12,0)+$B$14)/$C$14)),IFERROR(((-CUMIPMT($T$3/12,($C$14-$D$14)*12,$B$14,1,($C$14-$D$14)*12,0)+(-IPMT($T$3/12,1,$D$14*12,$B$14)*$D$14*12)+$B$14)/$C$14),((-CUMIPMT($T$3/12,$C$14*12,$B$14,1,$C$14*12,0)+$B$14)/$C$14))),0)+IFERROR(IF(($F$15+$T$4)&gt;$T$3,IFERROR(((-CUMIPMT(($F$15+$T$4)/12,($C$15-$D$15)*12,$B$15,1,($C$15-$D$15)*12,0)+(-IPMT(($F$15+$T$4)/12,1,$D$15*12,$B$15)*$D$15*12)+$B$15)/$C$15),((-CUMIPMT(($F$15+$T$4)/12,$C$15*12,$B$15,1,$C$15*12,0)+$B$15)/$C$15)),IFERROR(((-CUMIPMT($T$3/12,($C$15-$D$15)*12,$B$15,1,($C$15-$D$15)*12,0)+(-IPMT($T$3/12,1,$D$15*12,$B$15)*$D$15*12)+$B$15)/$C$15),((-CUMIPMT($T$3/12,$C$15*12,$B$15,1,$C$15*12,0)+$B$15)/$C$15))),0)+IFERROR(IF(($F$16+$T$4)&gt;$T$3,IFERROR(((-CUMIPMT(($F$16+$T$4)/12,($C$16-$D$16)*12,$B$16,1,($C$16-$D$16)*12,0)+(-IPMT(($F$16+$T$4)/12,1,$D$16*12,$B$16)*$D$16*12)+$B$16)/$C$16),((-CUMIPMT(($F$16+$T$4)/12,$C$16*12,$B$16,1,$C$16*12,0)+$B$16)/$C$16)),IFERROR(((-CUMIPMT($T$3/12,($C$16-$D$16)*12,$B$16,1,($C$16-$D$16)*12,0)+(-IPMT($T$3/12,1,$D$16*12,$B$16)*$D$16*12)+$B$16)/$C$16),((-CUMIPMT($T$3/12,$C$16*12,$B$16,1,$C$16*12,0)+$B$16)/$C$16))),0)+IFERROR(IF(($F$17+$T$4)&gt;$T$3,IFERROR(((-CUMIPMT(($F$17+$T$4)/12,($C$17-$D$17)*12,$B$17,1,($C$17-$D$17)*12,0)+(-IPMT(($F$17+$T$4)/12,1,$D$17*12,$B$17)*$D$17*12)+$B$17)/$C$17),((-CUMIPMT(($F$17+$T$4)/12,$C$17*12,$B$17,1,$C$17*12,0)+$B$17)/$C$17)),IFERROR(((-CUMIPMT($T$3/12,($C$17-$D$17)*12,$B$17,1,($C$17-$D$17)*12,0)+(-IPMT($T$3/12,1,$D$17*12,$B$17)*$D$17*12)+$B$17)/$C$17),((-CUMIPMT($T$3/12,$C$17*12,$B$17,1,$C$17*12,0)+$B$17)/$C$17))),0)</f>
        <v>0</v>
      </c>
      <c r="J51" s="91"/>
      <c r="K51" s="91"/>
      <c r="L51" s="91"/>
      <c r="M51" s="91"/>
      <c r="N51" s="91"/>
      <c r="O51" s="91"/>
      <c r="P51" s="91"/>
      <c r="Q51" s="91"/>
    </row>
    <row r="52" spans="1:217" customHeight="1" ht="15">
      <c r="A52" s="181"/>
      <c r="B52" s="181"/>
      <c r="C52" s="181"/>
      <c r="D52" s="181"/>
      <c r="E52" s="181"/>
      <c r="F52" s="181"/>
      <c r="G52" s="181"/>
      <c r="H52" s="181"/>
      <c r="I52" s="181"/>
      <c r="J52" s="83"/>
      <c r="K52" s="83"/>
      <c r="L52" s="83"/>
      <c r="M52" s="83"/>
      <c r="N52" s="83"/>
      <c r="O52" s="83"/>
      <c r="P52" s="83"/>
      <c r="Q52" s="83"/>
      <c r="S52" s="63"/>
    </row>
    <row r="53" spans="1:217" customHeight="1" ht="15.75">
      <c r="A53" s="150" t="s">
        <v>100</v>
      </c>
      <c r="B53" s="151"/>
      <c r="C53" s="151"/>
      <c r="D53" s="151"/>
      <c r="E53" s="151"/>
      <c r="F53" s="151"/>
      <c r="G53" s="151"/>
      <c r="H53" s="151"/>
      <c r="I53" s="177"/>
      <c r="J53" s="92"/>
      <c r="K53" s="92"/>
      <c r="L53" s="92"/>
      <c r="M53" s="92"/>
      <c r="N53" s="92"/>
      <c r="O53" s="92"/>
      <c r="P53" s="92"/>
      <c r="Q53" s="92"/>
      <c r="S53" s="63"/>
    </row>
    <row r="54" spans="1:217" customHeight="1" ht="28.8">
      <c r="A54" s="138"/>
      <c r="B54" s="113" t="s">
        <v>101</v>
      </c>
      <c r="C54" s="116" t="s">
        <v>102</v>
      </c>
      <c r="D54" s="116" t="s">
        <v>103</v>
      </c>
      <c r="E54" s="113" t="s">
        <v>104</v>
      </c>
      <c r="F54" s="113" t="s">
        <v>105</v>
      </c>
      <c r="G54" s="117" t="s">
        <v>106</v>
      </c>
      <c r="H54" s="117" t="s">
        <v>107</v>
      </c>
      <c r="I54" s="139" t="s">
        <v>108</v>
      </c>
      <c r="J54" s="92"/>
      <c r="K54" s="92"/>
      <c r="L54" s="92"/>
      <c r="M54" s="92"/>
      <c r="N54" s="92"/>
      <c r="O54" s="92"/>
      <c r="P54" s="92"/>
      <c r="Q54" s="92"/>
      <c r="S54" s="63"/>
    </row>
    <row r="55" spans="1:217">
      <c r="A55" s="119" t="s">
        <v>109</v>
      </c>
      <c r="B55" s="110">
        <v>13</v>
      </c>
      <c r="C55" s="112">
        <v>18</v>
      </c>
      <c r="D55" s="45">
        <v>40</v>
      </c>
      <c r="E55" s="107" t="s">
        <v>47</v>
      </c>
      <c r="F55" s="111">
        <v>1</v>
      </c>
      <c r="G55" s="46" t="s">
        <v>44</v>
      </c>
      <c r="H55" s="118" t="str">
        <f>IFERROR(RATE(30*12,(($B55*$T$4)/12+$F55),-$B55)*12,"")</f>
        <v>0</v>
      </c>
      <c r="I55" s="140" t="str">
        <f>IFERROR(IF($E55="N",($B55*$T$4)/12+$F55,-PMT($T$3/12,($C55-$D55)*12,$B55)),0)</f>
        <v>0</v>
      </c>
      <c r="J55" s="67"/>
      <c r="K55" s="67"/>
      <c r="L55" s="67"/>
      <c r="M55" s="67"/>
      <c r="N55" s="67"/>
      <c r="O55" s="67"/>
      <c r="P55" s="67"/>
      <c r="Q55" s="67"/>
      <c r="S55" s="63"/>
    </row>
    <row r="56" spans="1:217">
      <c r="A56" s="119" t="s">
        <v>110</v>
      </c>
      <c r="B56" s="110">
        <v>26</v>
      </c>
      <c r="C56" s="112">
        <v>99</v>
      </c>
      <c r="D56" s="45">
        <v>83</v>
      </c>
      <c r="E56" s="107" t="s">
        <v>44</v>
      </c>
      <c r="F56" s="111">
        <v>12</v>
      </c>
      <c r="G56" s="46" t="s">
        <v>47</v>
      </c>
      <c r="H56" s="118" t="str">
        <f>IFERROR(RATE(30*12,(($B56*$T$4)/12+$F56),-$B56)*12,"")</f>
        <v>0</v>
      </c>
      <c r="I56" s="140" t="str">
        <f>IFERROR(IF($E56="N",($B56*$T$4)/12+$F56,-PMT($T$3/12,($C56-$D56)*12,$B56)),0)</f>
        <v>0</v>
      </c>
      <c r="J56" s="57"/>
      <c r="K56" s="57"/>
      <c r="L56" s="57"/>
      <c r="M56" s="57"/>
      <c r="N56" s="57"/>
      <c r="O56" s="57"/>
      <c r="P56" s="57"/>
      <c r="Q56" s="57"/>
      <c r="S56" s="63"/>
    </row>
    <row r="57" spans="1:217">
      <c r="A57" s="119" t="s">
        <v>111</v>
      </c>
      <c r="B57" s="110">
        <v>17</v>
      </c>
      <c r="C57" s="112">
        <v>83</v>
      </c>
      <c r="D57" s="45">
        <v>68</v>
      </c>
      <c r="E57" s="107" t="s">
        <v>47</v>
      </c>
      <c r="F57" s="111">
        <v>7</v>
      </c>
      <c r="G57" s="46" t="s">
        <v>47</v>
      </c>
      <c r="H57" s="118" t="str">
        <f>IFERROR(RATE(30*12,(($B57*$T$4)/12+$F57),-$B57)*12,"")</f>
        <v>0</v>
      </c>
      <c r="I57" s="140" t="str">
        <f>IFERROR(IF($E57="N",($B57*$T$4)/12+$F57,-PMT($T$3/12,($C57-$D57)*12,$B57)),0)</f>
        <v>0</v>
      </c>
      <c r="J57" s="90"/>
      <c r="K57" s="90"/>
      <c r="L57" s="90"/>
      <c r="M57" s="90"/>
      <c r="N57" s="90"/>
      <c r="O57" s="90"/>
      <c r="P57" s="90"/>
      <c r="Q57" s="90"/>
      <c r="S57" s="63"/>
    </row>
    <row r="58" spans="1:217">
      <c r="A58" s="119" t="s">
        <v>112</v>
      </c>
      <c r="B58" s="110">
        <v>75</v>
      </c>
      <c r="C58" s="112">
        <v>79</v>
      </c>
      <c r="D58" s="45">
        <v>20</v>
      </c>
      <c r="E58" s="107" t="s">
        <v>47</v>
      </c>
      <c r="F58" s="111">
        <v>4</v>
      </c>
      <c r="G58" s="46" t="s">
        <v>44</v>
      </c>
      <c r="H58" s="118" t="str">
        <f>IFERROR(RATE(30*12,(($B58*$T$4)/12+$F58),-$B58)*12,"")</f>
        <v>0</v>
      </c>
      <c r="I58" s="140" t="str">
        <f>IFERROR(IF($E58="N",($B58*$T$4)/12+$F58,-PMT($T$3/12,($C58-$D58)*12,$B58)),0)</f>
        <v>0</v>
      </c>
      <c r="J58" s="90"/>
      <c r="K58" s="90"/>
      <c r="L58" s="90"/>
      <c r="M58" s="90"/>
      <c r="N58" s="90"/>
      <c r="O58" s="90"/>
      <c r="P58" s="90"/>
      <c r="Q58" s="90"/>
      <c r="S58" s="63"/>
    </row>
    <row r="59" spans="1:217" customHeight="1" ht="28.8">
      <c r="A59" s="141" t="s">
        <v>113</v>
      </c>
      <c r="B59" s="156">
        <v>5</v>
      </c>
      <c r="C59" s="156"/>
      <c r="D59" s="156"/>
      <c r="E59" s="156"/>
      <c r="F59" s="156"/>
      <c r="G59" s="156"/>
      <c r="H59" s="156"/>
      <c r="I59" s="135" t="str">
        <f>B59</f>
        <v>0</v>
      </c>
      <c r="J59" s="90"/>
      <c r="K59" s="90"/>
      <c r="L59" s="90"/>
      <c r="M59" s="90"/>
      <c r="N59" s="90"/>
      <c r="O59" s="90"/>
      <c r="P59" s="90"/>
      <c r="Q59" s="90"/>
      <c r="S59" s="63"/>
    </row>
    <row r="60" spans="1:217">
      <c r="A60" s="119" t="s">
        <v>114</v>
      </c>
      <c r="B60" s="156">
        <v>2</v>
      </c>
      <c r="C60" s="156"/>
      <c r="D60" s="156"/>
      <c r="E60" s="156"/>
      <c r="F60" s="156"/>
      <c r="G60" s="156"/>
      <c r="H60" s="156"/>
      <c r="I60" s="135" t="str">
        <f>B60</f>
        <v>0</v>
      </c>
      <c r="J60" s="90"/>
      <c r="K60" s="90"/>
      <c r="L60" s="90"/>
      <c r="M60" s="90"/>
      <c r="N60" s="90"/>
      <c r="O60" s="90"/>
      <c r="P60" s="90"/>
      <c r="Q60" s="90"/>
    </row>
    <row r="61" spans="1:217">
      <c r="A61" s="119" t="s">
        <v>115</v>
      </c>
      <c r="B61" s="156">
        <v>7</v>
      </c>
      <c r="C61" s="156"/>
      <c r="D61" s="156"/>
      <c r="E61" s="156"/>
      <c r="F61" s="156"/>
      <c r="G61" s="156"/>
      <c r="H61" s="156"/>
      <c r="I61" s="135" t="str">
        <f>B61</f>
        <v>0</v>
      </c>
      <c r="J61" s="90"/>
      <c r="K61" s="90"/>
      <c r="L61" s="90"/>
      <c r="M61" s="90"/>
      <c r="N61" s="90"/>
      <c r="O61" s="90"/>
      <c r="P61" s="90"/>
      <c r="Q61" s="90"/>
    </row>
    <row r="62" spans="1:217">
      <c r="A62" s="119" t="s">
        <v>116</v>
      </c>
      <c r="B62" s="156">
        <v>11</v>
      </c>
      <c r="C62" s="156"/>
      <c r="D62" s="156"/>
      <c r="E62" s="156"/>
      <c r="F62" s="156"/>
      <c r="G62" s="156"/>
      <c r="H62" s="156"/>
      <c r="I62" s="135" t="str">
        <f>B62</f>
        <v>0</v>
      </c>
      <c r="J62" s="90"/>
      <c r="K62" s="90"/>
      <c r="L62" s="90"/>
      <c r="M62" s="90"/>
      <c r="N62" s="90"/>
      <c r="O62" s="90"/>
      <c r="P62" s="90"/>
      <c r="Q62" s="90"/>
    </row>
    <row r="63" spans="1:217" customHeight="1" ht="28.8">
      <c r="A63" s="119" t="s">
        <v>117</v>
      </c>
      <c r="B63" s="156">
        <v>1</v>
      </c>
      <c r="C63" s="156"/>
      <c r="D63" s="156"/>
      <c r="E63" s="156"/>
      <c r="F63" s="156"/>
      <c r="G63" s="156"/>
      <c r="H63" s="156"/>
      <c r="I63" s="135" t="str">
        <f>B63</f>
        <v>0</v>
      </c>
      <c r="J63" s="90"/>
      <c r="K63" s="90"/>
      <c r="L63" s="90"/>
      <c r="M63" s="90"/>
      <c r="N63" s="90"/>
      <c r="O63" s="90"/>
      <c r="P63" s="90"/>
      <c r="Q63" s="90"/>
    </row>
    <row r="64" spans="1:217">
      <c r="A64" s="119" t="s">
        <v>118</v>
      </c>
      <c r="B64" s="156">
        <v>48</v>
      </c>
      <c r="C64" s="156"/>
      <c r="D64" s="156"/>
      <c r="E64" s="156"/>
      <c r="F64" s="156"/>
      <c r="G64" s="156"/>
      <c r="H64" s="156"/>
      <c r="I64" s="142" t="str">
        <f>B64*3.8/100</f>
        <v>0</v>
      </c>
      <c r="J64" s="90"/>
      <c r="K64" s="90"/>
      <c r="L64" s="90"/>
      <c r="M64" s="90"/>
      <c r="N64" s="90"/>
      <c r="O64" s="90"/>
      <c r="P64" s="90"/>
      <c r="Q64" s="90"/>
      <c r="S64" s="48"/>
    </row>
    <row r="65" spans="1:217">
      <c r="A65" s="119" t="s">
        <v>119</v>
      </c>
      <c r="B65" s="178" t="str">
        <f>COUNTIF(B9:H9,X73)*650</f>
        <v>0</v>
      </c>
      <c r="C65" s="178"/>
      <c r="D65" s="178"/>
      <c r="E65" s="178"/>
      <c r="F65" s="178"/>
      <c r="G65" s="178"/>
      <c r="H65" s="178"/>
      <c r="I65" s="135" t="str">
        <f>$B$65</f>
        <v>0</v>
      </c>
      <c r="J65" s="90"/>
      <c r="K65" s="90"/>
      <c r="L65" s="90"/>
      <c r="M65" s="90"/>
      <c r="N65" s="90"/>
      <c r="O65" s="90"/>
      <c r="P65" s="90"/>
      <c r="Q65" s="90"/>
    </row>
    <row r="66" spans="1:217">
      <c r="A66" s="141" t="s">
        <v>120</v>
      </c>
      <c r="B66" s="156">
        <v>3</v>
      </c>
      <c r="C66" s="156"/>
      <c r="D66" s="156"/>
      <c r="E66" s="156"/>
      <c r="F66" s="156"/>
      <c r="G66" s="156"/>
      <c r="H66" s="156"/>
      <c r="I66" s="135" t="str">
        <f>B66</f>
        <v>0</v>
      </c>
      <c r="J66" s="93"/>
      <c r="K66" s="93"/>
      <c r="L66" s="93"/>
      <c r="M66" s="93"/>
      <c r="N66" s="93"/>
      <c r="O66" s="93"/>
      <c r="P66" s="93"/>
      <c r="Q66" s="93"/>
    </row>
    <row r="67" spans="1:217" customHeight="1" ht="15">
      <c r="A67" s="182" t="s">
        <v>121</v>
      </c>
      <c r="B67" s="183"/>
      <c r="C67" s="183"/>
      <c r="D67" s="183"/>
      <c r="E67" s="183"/>
      <c r="F67" s="183"/>
      <c r="G67" s="183"/>
      <c r="H67" s="183"/>
      <c r="I67" s="143" t="str">
        <f>SUM(I55:I66)</f>
        <v>0</v>
      </c>
      <c r="J67" s="90"/>
      <c r="K67" s="90"/>
      <c r="L67" s="90"/>
      <c r="M67" s="90"/>
      <c r="N67" s="90"/>
      <c r="O67" s="90"/>
      <c r="P67" s="90"/>
      <c r="Q67" s="90"/>
    </row>
    <row r="68" spans="1:217" customHeight="1" ht="15">
      <c r="A68" s="173"/>
      <c r="B68" s="173"/>
      <c r="C68" s="173"/>
      <c r="D68" s="173"/>
      <c r="E68" s="173"/>
      <c r="F68" s="173"/>
      <c r="G68" s="173"/>
      <c r="H68" s="173"/>
      <c r="I68" s="173"/>
      <c r="J68" s="90"/>
      <c r="K68" s="90"/>
      <c r="L68" s="90"/>
      <c r="M68" s="90"/>
      <c r="N68" s="90"/>
      <c r="O68" s="90"/>
      <c r="P68" s="90"/>
      <c r="Q68" s="90"/>
    </row>
    <row r="69" spans="1:217">
      <c r="A69" s="150" t="s">
        <v>122</v>
      </c>
      <c r="B69" s="151"/>
      <c r="C69" s="151"/>
      <c r="D69" s="151"/>
      <c r="E69" s="151"/>
      <c r="F69" s="151"/>
      <c r="G69" s="151"/>
      <c r="H69" s="151"/>
      <c r="I69" s="177"/>
      <c r="J69" s="92"/>
      <c r="K69" s="92"/>
      <c r="L69" s="92"/>
      <c r="M69" s="92"/>
      <c r="N69" s="92"/>
      <c r="O69" s="92"/>
      <c r="P69" s="92"/>
      <c r="Q69" s="92"/>
    </row>
    <row r="70" spans="1:217" customHeight="1" ht="28.8">
      <c r="A70" s="130" t="s">
        <v>90</v>
      </c>
      <c r="B70" s="114" t="s">
        <v>7</v>
      </c>
      <c r="C70" s="152" t="s">
        <v>8</v>
      </c>
      <c r="D70" s="152"/>
      <c r="E70" s="152" t="s">
        <v>9</v>
      </c>
      <c r="F70" s="152"/>
      <c r="G70" s="152" t="s">
        <v>15</v>
      </c>
      <c r="H70" s="152"/>
      <c r="I70" s="131" t="s">
        <v>76</v>
      </c>
      <c r="J70" s="83"/>
      <c r="K70" s="83"/>
      <c r="L70" s="83"/>
      <c r="M70" s="83"/>
      <c r="N70" s="83"/>
      <c r="O70" s="83"/>
      <c r="P70" s="83"/>
      <c r="Q70" s="83"/>
      <c r="S70" s="94"/>
    </row>
    <row r="71" spans="1:217" customHeight="1" ht="15">
      <c r="A71" s="127" t="s">
        <v>91</v>
      </c>
      <c r="B71" s="108">
        <v>12</v>
      </c>
      <c r="C71" s="176">
        <v>19</v>
      </c>
      <c r="D71" s="176"/>
      <c r="E71" s="176">
        <v>18</v>
      </c>
      <c r="F71" s="176"/>
      <c r="G71" s="176">
        <v>13</v>
      </c>
      <c r="H71" s="176"/>
      <c r="I71" s="144" t="str">
        <f>SUM(B71:H71)</f>
        <v>0</v>
      </c>
      <c r="J71" s="67"/>
      <c r="K71" s="67"/>
      <c r="L71" s="67"/>
      <c r="M71" s="67"/>
      <c r="N71" s="67"/>
      <c r="O71" s="67"/>
      <c r="P71" s="67"/>
      <c r="Q71" s="67"/>
      <c r="S71" s="94"/>
      <c r="V71" s="49">
        <v>0</v>
      </c>
      <c r="W71" s="49" t="s">
        <v>44</v>
      </c>
      <c r="X71" s="49" t="s">
        <v>27</v>
      </c>
    </row>
    <row r="72" spans="1:217" customHeight="1" ht="15">
      <c r="A72" s="173"/>
      <c r="B72" s="173"/>
      <c r="C72" s="173"/>
      <c r="D72" s="173"/>
      <c r="E72" s="173"/>
      <c r="F72" s="173"/>
      <c r="G72" s="173"/>
      <c r="H72" s="173"/>
      <c r="I72" s="173"/>
      <c r="J72" s="88"/>
      <c r="K72" s="88"/>
      <c r="L72" s="88"/>
      <c r="M72" s="88"/>
      <c r="N72" s="88"/>
      <c r="O72" s="88"/>
      <c r="P72" s="88"/>
      <c r="Q72" s="88"/>
      <c r="S72" s="94"/>
      <c r="V72" s="49">
        <v>1</v>
      </c>
      <c r="W72" s="49" t="s">
        <v>47</v>
      </c>
      <c r="X72" s="49" t="s">
        <v>29</v>
      </c>
    </row>
    <row r="73" spans="1:217">
      <c r="A73" s="150" t="s">
        <v>123</v>
      </c>
      <c r="B73" s="151"/>
      <c r="C73" s="151"/>
      <c r="D73" s="151"/>
      <c r="E73" s="151"/>
      <c r="F73" s="151"/>
      <c r="G73" s="151"/>
      <c r="H73" s="151"/>
      <c r="I73" s="177"/>
      <c r="J73" s="89"/>
      <c r="K73" s="89"/>
      <c r="L73" s="89"/>
      <c r="M73" s="89"/>
      <c r="N73" s="89"/>
      <c r="O73" s="89"/>
      <c r="P73" s="89"/>
      <c r="Q73" s="89"/>
      <c r="S73" s="94"/>
      <c r="V73" s="49">
        <v>2</v>
      </c>
      <c r="X73" s="49" t="s">
        <v>28</v>
      </c>
    </row>
    <row r="74" spans="1:217">
      <c r="A74" s="133" t="s">
        <v>93</v>
      </c>
      <c r="B74" s="114" t="s">
        <v>7</v>
      </c>
      <c r="C74" s="152" t="s">
        <v>8</v>
      </c>
      <c r="D74" s="152"/>
      <c r="E74" s="152" t="s">
        <v>9</v>
      </c>
      <c r="F74" s="152"/>
      <c r="G74" s="152" t="s">
        <v>15</v>
      </c>
      <c r="H74" s="152"/>
      <c r="I74" s="134" t="s">
        <v>76</v>
      </c>
      <c r="J74" s="83"/>
      <c r="K74" s="83"/>
      <c r="L74" s="83"/>
      <c r="M74" s="83"/>
      <c r="N74" s="83"/>
      <c r="O74" s="83"/>
      <c r="P74" s="83"/>
      <c r="Q74" s="83"/>
      <c r="S74" s="94"/>
      <c r="V74" s="49">
        <v>3</v>
      </c>
    </row>
    <row r="75" spans="1:217">
      <c r="A75" s="119" t="s">
        <v>109</v>
      </c>
      <c r="B75" s="107">
        <v>66</v>
      </c>
      <c r="C75" s="153">
        <v>41</v>
      </c>
      <c r="D75" s="153"/>
      <c r="E75" s="153">
        <v>5</v>
      </c>
      <c r="F75" s="153"/>
      <c r="G75" s="153">
        <v>88</v>
      </c>
      <c r="H75" s="153"/>
      <c r="I75" s="145" t="str">
        <f>($B75*$B55)+($C75*$B55)+($E75*$B55)+($G75*$B55)</f>
        <v>0</v>
      </c>
      <c r="J75" s="67"/>
      <c r="K75" s="67"/>
      <c r="L75" s="67"/>
      <c r="M75" s="67"/>
      <c r="N75" s="67"/>
      <c r="O75" s="67"/>
      <c r="P75" s="67"/>
      <c r="Q75" s="67"/>
      <c r="S75" s="94"/>
      <c r="V75" s="49">
        <v>4</v>
      </c>
    </row>
    <row r="76" spans="1:217">
      <c r="A76" s="119" t="s">
        <v>110</v>
      </c>
      <c r="B76" s="107">
        <v>89</v>
      </c>
      <c r="C76" s="153">
        <v>54</v>
      </c>
      <c r="D76" s="153"/>
      <c r="E76" s="153">
        <v>45</v>
      </c>
      <c r="F76" s="153"/>
      <c r="G76" s="153">
        <v>30</v>
      </c>
      <c r="H76" s="153"/>
      <c r="I76" s="145" t="str">
        <f>($B76*$B56)+($C76*$B56)+($E76*$B56)+($G76*$B56)</f>
        <v>0</v>
      </c>
      <c r="J76" s="57"/>
      <c r="K76" s="57"/>
      <c r="L76" s="57"/>
      <c r="M76" s="57"/>
      <c r="N76" s="57"/>
      <c r="O76" s="57"/>
      <c r="P76" s="57"/>
      <c r="Q76" s="57"/>
      <c r="S76" s="94"/>
      <c r="V76" s="49">
        <v>5</v>
      </c>
    </row>
    <row r="77" spans="1:217">
      <c r="A77" s="119" t="s">
        <v>111</v>
      </c>
      <c r="B77" s="107">
        <v>17</v>
      </c>
      <c r="C77" s="153">
        <v>27</v>
      </c>
      <c r="D77" s="153"/>
      <c r="E77" s="153">
        <v>78</v>
      </c>
      <c r="F77" s="153"/>
      <c r="G77" s="153">
        <v>7</v>
      </c>
      <c r="H77" s="153"/>
      <c r="I77" s="145" t="str">
        <f>($B77*$B57)+($C77*$B57)+($E77*$B57)+($G77*$B57)</f>
        <v>0</v>
      </c>
      <c r="J77" s="95"/>
      <c r="K77" s="95"/>
      <c r="L77" s="95"/>
      <c r="M77" s="95"/>
      <c r="N77" s="95"/>
      <c r="O77" s="95"/>
      <c r="P77" s="95"/>
      <c r="Q77" s="95"/>
      <c r="S77" s="94"/>
      <c r="V77" s="49">
        <v>6</v>
      </c>
    </row>
    <row r="78" spans="1:217">
      <c r="A78" s="119" t="s">
        <v>112</v>
      </c>
      <c r="B78" s="107">
        <v>50</v>
      </c>
      <c r="C78" s="153">
        <v>59</v>
      </c>
      <c r="D78" s="153"/>
      <c r="E78" s="153">
        <v>19</v>
      </c>
      <c r="F78" s="153"/>
      <c r="G78" s="153">
        <v>48</v>
      </c>
      <c r="H78" s="153"/>
      <c r="I78" s="145" t="str">
        <f>($B78*$B58)+($C78*$B58)+($E78*$B58)+($G78*$B58)</f>
        <v>0</v>
      </c>
      <c r="J78" s="95"/>
      <c r="K78" s="95"/>
      <c r="L78" s="95"/>
      <c r="M78" s="95"/>
      <c r="N78" s="95"/>
      <c r="O78" s="95"/>
      <c r="P78" s="95"/>
      <c r="Q78" s="95"/>
      <c r="S78" s="94"/>
      <c r="V78" s="49">
        <v>7</v>
      </c>
    </row>
    <row r="79" spans="1:217" customHeight="1" ht="15">
      <c r="A79" s="184" t="s">
        <v>98</v>
      </c>
      <c r="B79" s="185"/>
      <c r="C79" s="185"/>
      <c r="D79" s="185"/>
      <c r="E79" s="185"/>
      <c r="F79" s="185"/>
      <c r="G79" s="185"/>
      <c r="H79" s="185"/>
      <c r="I79" s="137" t="str">
        <f>SUM(I75:I78)</f>
        <v>0</v>
      </c>
      <c r="J79" s="95"/>
      <c r="K79" s="95"/>
      <c r="L79" s="95"/>
      <c r="M79" s="95"/>
      <c r="N79" s="95"/>
      <c r="O79" s="95"/>
      <c r="P79" s="95"/>
      <c r="Q79" s="95"/>
      <c r="S79" s="94"/>
      <c r="V79" s="49">
        <v>8</v>
      </c>
    </row>
    <row r="80" spans="1:217" customHeight="1" ht="15">
      <c r="A80" s="173"/>
      <c r="B80" s="173"/>
      <c r="C80" s="173"/>
      <c r="D80" s="173"/>
      <c r="E80" s="173"/>
      <c r="F80" s="173"/>
      <c r="G80" s="173"/>
      <c r="H80" s="173"/>
      <c r="I80" s="173"/>
      <c r="J80" s="95"/>
      <c r="K80" s="95"/>
      <c r="L80" s="95"/>
      <c r="M80" s="95"/>
      <c r="N80" s="95"/>
      <c r="O80" s="95"/>
      <c r="P80" s="95"/>
      <c r="Q80" s="95"/>
      <c r="S80" s="96"/>
      <c r="V80" s="49">
        <v>9</v>
      </c>
    </row>
    <row r="81" spans="1:217">
      <c r="A81" s="150" t="s">
        <v>124</v>
      </c>
      <c r="B81" s="151"/>
      <c r="C81" s="151"/>
      <c r="D81" s="151"/>
      <c r="E81" s="151"/>
      <c r="F81" s="151"/>
      <c r="G81" s="151"/>
      <c r="H81" s="151"/>
      <c r="I81" s="124" t="s">
        <v>125</v>
      </c>
      <c r="J81" s="91"/>
      <c r="K81" s="91"/>
      <c r="L81" s="91"/>
      <c r="M81" s="91"/>
      <c r="N81" s="91"/>
      <c r="O81" s="91"/>
      <c r="P81" s="91"/>
      <c r="Q81" s="91"/>
      <c r="S81" s="96"/>
      <c r="V81" s="49">
        <v>10</v>
      </c>
    </row>
    <row r="82" spans="1:217">
      <c r="A82" s="119" t="s">
        <v>126</v>
      </c>
      <c r="B82" s="109">
        <v>11</v>
      </c>
      <c r="C82" s="156">
        <v>11</v>
      </c>
      <c r="D82" s="156"/>
      <c r="E82" s="156">
        <v>7</v>
      </c>
      <c r="F82" s="156"/>
      <c r="G82" s="156">
        <v>3</v>
      </c>
      <c r="H82" s="156"/>
      <c r="I82" s="146" t="str">
        <f>(B82*12)+(C82*12)+(E82*12)+(G82*12)</f>
        <v>0</v>
      </c>
      <c r="J82" s="83"/>
      <c r="K82" s="83"/>
      <c r="L82" s="83"/>
      <c r="M82" s="83"/>
      <c r="N82" s="83"/>
      <c r="O82" s="83"/>
      <c r="P82" s="83"/>
      <c r="Q82" s="83"/>
      <c r="W82" s="49" t="s">
        <v>19</v>
      </c>
      <c r="X82" s="49" t="s">
        <v>20</v>
      </c>
    </row>
    <row r="83" spans="1:217" customHeight="1" ht="28.8">
      <c r="A83" s="119" t="s">
        <v>127</v>
      </c>
      <c r="B83" s="109">
        <v>42</v>
      </c>
      <c r="C83" s="156">
        <v>73</v>
      </c>
      <c r="D83" s="156"/>
      <c r="E83" s="156">
        <v>20</v>
      </c>
      <c r="F83" s="156"/>
      <c r="G83" s="156">
        <v>72</v>
      </c>
      <c r="H83" s="156"/>
      <c r="I83" s="146" t="str">
        <f>(B83*12)+(C83*12)+(E83*12)+(G83*12)</f>
        <v>0</v>
      </c>
      <c r="J83" s="57"/>
      <c r="K83" s="57"/>
      <c r="L83" s="57"/>
      <c r="M83" s="57"/>
      <c r="N83" s="57"/>
      <c r="O83" s="57"/>
      <c r="P83" s="57"/>
      <c r="Q83" s="57"/>
      <c r="X83" s="49" t="s">
        <v>128</v>
      </c>
    </row>
    <row r="84" spans="1:217" customHeight="1" ht="15">
      <c r="A84" s="127" t="s">
        <v>129</v>
      </c>
      <c r="B84" s="147" t="str">
        <f>B82+B83</f>
        <v>0</v>
      </c>
      <c r="C84" s="157" t="str">
        <f>C82+C83</f>
        <v>0</v>
      </c>
      <c r="D84" s="157"/>
      <c r="E84" s="157" t="str">
        <f>E82+E83</f>
        <v>0</v>
      </c>
      <c r="F84" s="157"/>
      <c r="G84" s="157" t="str">
        <f>G82+G83</f>
        <v>0</v>
      </c>
      <c r="H84" s="157"/>
      <c r="I84" s="148" t="str">
        <f>(B84*12)+(C84*12)+(E84*12)+(G84*12)</f>
        <v>0</v>
      </c>
      <c r="J84" s="97"/>
      <c r="K84" s="97"/>
      <c r="L84" s="97"/>
      <c r="M84" s="97"/>
      <c r="N84" s="97"/>
      <c r="O84" s="97"/>
      <c r="P84" s="97"/>
      <c r="Q84" s="97"/>
      <c r="S84" s="82"/>
      <c r="X84" s="49" t="s">
        <v>130</v>
      </c>
    </row>
    <row r="85" spans="1:217" customHeight="1" ht="15">
      <c r="A85" s="158"/>
      <c r="B85" s="158"/>
      <c r="C85" s="158"/>
      <c r="D85" s="158"/>
      <c r="E85" s="158"/>
      <c r="F85" s="158"/>
      <c r="G85" s="158"/>
      <c r="H85" s="158"/>
      <c r="I85" s="158"/>
      <c r="J85" s="97"/>
      <c r="K85" s="97"/>
      <c r="L85" s="97"/>
      <c r="M85" s="97"/>
      <c r="N85" s="97"/>
      <c r="O85" s="97"/>
      <c r="P85" s="97"/>
      <c r="Q85" s="97"/>
      <c r="S85" s="82"/>
    </row>
    <row r="86" spans="1:217">
      <c r="A86" s="150" t="s">
        <v>131</v>
      </c>
      <c r="B86" s="151"/>
      <c r="C86" s="151"/>
      <c r="D86" s="151"/>
      <c r="E86" s="151"/>
      <c r="F86" s="151"/>
      <c r="G86" s="151"/>
      <c r="H86" s="151"/>
      <c r="I86" s="124"/>
      <c r="J86" s="76"/>
      <c r="K86" s="76"/>
      <c r="L86" s="76"/>
      <c r="M86" s="76"/>
      <c r="N86" s="76"/>
      <c r="O86" s="76"/>
      <c r="P86" s="76"/>
      <c r="Q86" s="76"/>
      <c r="S86" s="82"/>
    </row>
    <row r="87" spans="1:217">
      <c r="A87" s="171" t="s">
        <v>132</v>
      </c>
      <c r="B87" s="172"/>
      <c r="C87" s="172"/>
      <c r="D87" s="172"/>
      <c r="E87" s="172"/>
      <c r="F87" s="172"/>
      <c r="G87" s="172"/>
      <c r="H87" s="172"/>
      <c r="I87" s="106">
        <v>3</v>
      </c>
      <c r="J87" s="66"/>
      <c r="K87" s="66"/>
      <c r="L87" s="66"/>
      <c r="M87" s="66"/>
      <c r="N87" s="66"/>
      <c r="O87" s="66"/>
      <c r="P87" s="66"/>
      <c r="Q87" s="66"/>
      <c r="S87" s="82"/>
    </row>
    <row r="88" spans="1:217" customHeight="1" ht="15">
      <c r="A88" s="174" t="s">
        <v>133</v>
      </c>
      <c r="B88" s="175"/>
      <c r="C88" s="175"/>
      <c r="D88" s="175"/>
      <c r="E88" s="175"/>
      <c r="F88" s="175"/>
      <c r="G88" s="175"/>
      <c r="H88" s="175"/>
      <c r="I88" s="149" t="str">
        <f>I87*12</f>
        <v>0</v>
      </c>
      <c r="J88" s="57"/>
      <c r="K88" s="57"/>
      <c r="L88" s="57"/>
      <c r="M88" s="57"/>
      <c r="N88" s="57"/>
      <c r="O88" s="57"/>
      <c r="P88" s="57"/>
      <c r="Q88" s="57"/>
      <c r="S88" s="82"/>
    </row>
    <row r="89" spans="1:217" customHeight="1" ht="15">
      <c r="A89" s="173"/>
      <c r="B89" s="173"/>
      <c r="C89" s="173"/>
      <c r="D89" s="173"/>
      <c r="E89" s="173"/>
      <c r="F89" s="173"/>
      <c r="G89" s="173"/>
      <c r="H89" s="173"/>
      <c r="I89" s="173"/>
      <c r="J89" s="98"/>
      <c r="K89" s="98"/>
      <c r="L89" s="98"/>
      <c r="M89" s="98"/>
      <c r="N89" s="98"/>
      <c r="O89" s="98"/>
      <c r="P89" s="98"/>
      <c r="Q89" s="98"/>
      <c r="S89" s="82"/>
    </row>
    <row r="90" spans="1:217" customHeight="1" ht="21">
      <c r="A90" s="162" t="s">
        <v>134</v>
      </c>
      <c r="B90" s="163"/>
      <c r="C90" s="163"/>
      <c r="D90" s="163"/>
      <c r="E90" s="163"/>
      <c r="F90" s="163"/>
      <c r="G90" s="163"/>
      <c r="H90" s="163"/>
      <c r="I90" s="164"/>
      <c r="J90" s="92"/>
      <c r="K90" s="92"/>
      <c r="L90" s="92"/>
      <c r="M90" s="92"/>
      <c r="N90" s="92"/>
      <c r="O90" s="92"/>
      <c r="P90" s="92"/>
      <c r="Q90" s="92"/>
      <c r="S90" s="82"/>
    </row>
    <row r="91" spans="1:217" customHeight="1" ht="21">
      <c r="A91" s="165" t="s">
        <v>135</v>
      </c>
      <c r="B91" s="166" t="s">
        <v>6</v>
      </c>
      <c r="C91" s="166"/>
      <c r="D91" s="167" t="s">
        <v>10</v>
      </c>
      <c r="E91" s="167"/>
      <c r="F91" s="167" t="s">
        <v>30</v>
      </c>
      <c r="G91" s="167"/>
      <c r="H91" s="167" t="s">
        <v>32</v>
      </c>
      <c r="I91" s="168"/>
      <c r="J91" s="83"/>
      <c r="K91" s="83"/>
      <c r="L91" s="83"/>
      <c r="M91" s="83"/>
      <c r="N91" s="83"/>
      <c r="O91" s="83"/>
      <c r="P91" s="83"/>
      <c r="Q91" s="83"/>
      <c r="S91" s="82"/>
    </row>
    <row r="92" spans="1:217" customHeight="1" ht="21">
      <c r="A92" s="165"/>
      <c r="B92" s="169" t="str">
        <f>ROUND(AO33,2)</f>
        <v>0</v>
      </c>
      <c r="C92" s="169"/>
      <c r="D92" s="169" t="str">
        <f>ROUND('Sample Calculator'!BE33,2)</f>
        <v>0</v>
      </c>
      <c r="E92" s="169"/>
      <c r="F92" s="169" t="str">
        <f>ROUND(IFERROR(IF(B30="N",CK33,BU33),0),2)</f>
        <v>0</v>
      </c>
      <c r="G92" s="169"/>
      <c r="H92" s="169" t="str">
        <f>ROUND(IFERROR(IF(B30="N",DQ33,DA33),0),2)</f>
        <v>0</v>
      </c>
      <c r="I92" s="170"/>
      <c r="J92" s="99"/>
      <c r="K92" s="99"/>
      <c r="L92" s="99"/>
      <c r="M92" s="99"/>
      <c r="N92" s="99"/>
      <c r="O92" s="99"/>
      <c r="P92" s="99"/>
      <c r="Q92" s="99"/>
      <c r="S92" s="82"/>
    </row>
    <row r="93" spans="1:217" customHeight="1" ht="21.6">
      <c r="A93" s="159"/>
      <c r="B93" s="160"/>
      <c r="C93" s="160"/>
      <c r="D93" s="160"/>
      <c r="E93" s="160"/>
      <c r="F93" s="160"/>
      <c r="G93" s="160"/>
      <c r="H93" s="160"/>
      <c r="I93" s="161"/>
      <c r="J93" s="100"/>
      <c r="K93" s="100"/>
      <c r="L93" s="100"/>
      <c r="M93" s="100"/>
      <c r="N93" s="100"/>
      <c r="O93" s="100"/>
      <c r="P93" s="100"/>
      <c r="Q93" s="100"/>
      <c r="S93" s="82"/>
    </row>
    <row r="94" spans="1:217" customHeight="1" ht="21">
      <c r="A94" s="102"/>
      <c r="B94" s="48"/>
      <c r="C94" s="48"/>
      <c r="D94" s="48"/>
      <c r="E94" s="48"/>
      <c r="F94" s="48"/>
      <c r="G94" s="48"/>
      <c r="H94" s="48"/>
      <c r="I94" s="48"/>
      <c r="J94" s="101"/>
      <c r="K94" s="101"/>
      <c r="L94" s="101"/>
      <c r="M94" s="101"/>
      <c r="N94" s="101"/>
      <c r="O94" s="101"/>
      <c r="P94" s="101"/>
      <c r="Q94" s="101"/>
      <c r="S94" s="82"/>
    </row>
    <row r="95" spans="1:217">
      <c r="A95" s="102"/>
      <c r="B95" s="48"/>
      <c r="C95" s="48"/>
      <c r="D95" s="48"/>
      <c r="E95" s="48"/>
      <c r="F95" s="48"/>
      <c r="G95" s="48"/>
      <c r="H95" s="48"/>
      <c r="I95" s="48"/>
      <c r="J95" s="66"/>
      <c r="K95" s="66"/>
      <c r="L95" s="66"/>
      <c r="M95" s="66"/>
      <c r="N95" s="66"/>
      <c r="O95" s="66"/>
      <c r="P95" s="66"/>
      <c r="Q95" s="66"/>
      <c r="S95" s="82"/>
    </row>
    <row r="96" spans="1:217">
      <c r="A96" s="102"/>
      <c r="B96" s="48"/>
      <c r="C96" s="48"/>
      <c r="D96" s="48"/>
      <c r="E96" s="48"/>
      <c r="F96" s="48"/>
      <c r="G96" s="48"/>
      <c r="H96" s="48"/>
      <c r="I96" s="48"/>
      <c r="S96" s="82"/>
    </row>
    <row r="97" spans="1:217">
      <c r="A97" s="102"/>
      <c r="B97" s="48"/>
      <c r="C97" s="48"/>
      <c r="D97" s="48"/>
      <c r="E97" s="48"/>
      <c r="F97" s="48"/>
      <c r="G97" s="48"/>
      <c r="H97" s="48"/>
      <c r="I97" s="48"/>
      <c r="S97" s="82"/>
    </row>
    <row r="98" spans="1:217">
      <c r="A98" s="102"/>
      <c r="B98" s="48"/>
      <c r="C98" s="48"/>
      <c r="D98" s="48"/>
      <c r="E98" s="48"/>
      <c r="F98" s="48"/>
      <c r="G98" s="48"/>
      <c r="H98" s="48"/>
      <c r="I98" s="48"/>
      <c r="S98" s="82"/>
    </row>
    <row r="99" spans="1:217">
      <c r="A99" s="102"/>
      <c r="B99" s="48"/>
      <c r="C99" s="48"/>
      <c r="D99" s="48"/>
      <c r="E99" s="48"/>
      <c r="F99" s="48"/>
      <c r="G99" s="48"/>
      <c r="H99" s="48"/>
      <c r="I99" s="48"/>
      <c r="S99" s="96"/>
      <c r="Y99" s="49" t="s">
        <v>7</v>
      </c>
    </row>
    <row r="100" spans="1:217">
      <c r="A100" s="102"/>
      <c r="B100" s="48"/>
      <c r="C100" s="48"/>
      <c r="D100" s="48"/>
      <c r="E100" s="48"/>
      <c r="F100" s="48"/>
      <c r="G100" s="48"/>
      <c r="H100" s="48"/>
      <c r="I100" s="48"/>
      <c r="S100" s="63"/>
      <c r="Y100" s="49" t="s">
        <v>8</v>
      </c>
    </row>
    <row r="101" spans="1:217">
      <c r="A101" s="102"/>
      <c r="B101" s="48"/>
      <c r="C101" s="48"/>
      <c r="D101" s="48"/>
      <c r="E101" s="48"/>
      <c r="F101" s="48"/>
      <c r="G101" s="48"/>
      <c r="H101" s="48"/>
      <c r="I101" s="48"/>
      <c r="Y101" s="49" t="s">
        <v>9</v>
      </c>
    </row>
    <row r="102" spans="1:217">
      <c r="A102" s="102"/>
      <c r="B102" s="48"/>
      <c r="C102" s="48"/>
      <c r="D102" s="48"/>
      <c r="E102" s="48"/>
      <c r="F102" s="48"/>
      <c r="G102" s="48"/>
      <c r="H102" s="48"/>
      <c r="I102" s="48"/>
      <c r="Y102" s="49" t="s">
        <v>15</v>
      </c>
    </row>
    <row r="103" spans="1:217">
      <c r="A103" s="102"/>
      <c r="B103" s="48"/>
      <c r="C103" s="48"/>
      <c r="D103" s="48"/>
      <c r="E103" s="48"/>
      <c r="F103" s="48"/>
      <c r="G103" s="48"/>
      <c r="H103" s="48"/>
      <c r="I103" s="48"/>
    </row>
    <row r="104" spans="1:217">
      <c r="A104" s="102"/>
      <c r="B104" s="48"/>
      <c r="C104" s="48"/>
      <c r="D104" s="48"/>
      <c r="E104" s="48"/>
      <c r="F104" s="48"/>
      <c r="G104" s="48"/>
      <c r="H104" s="48"/>
      <c r="I104" s="48"/>
    </row>
    <row r="105" spans="1:217">
      <c r="A105" s="102"/>
      <c r="B105" s="48"/>
      <c r="C105" s="48"/>
      <c r="D105" s="48"/>
      <c r="E105" s="48"/>
      <c r="F105" s="48"/>
      <c r="G105" s="48"/>
      <c r="H105" s="48"/>
      <c r="I105" s="48"/>
    </row>
    <row r="106" spans="1:217">
      <c r="A106" s="102"/>
      <c r="B106" s="48"/>
      <c r="C106" s="48"/>
      <c r="D106" s="48"/>
      <c r="E106" s="48"/>
      <c r="F106" s="48"/>
      <c r="G106" s="48"/>
      <c r="H106" s="48"/>
      <c r="I106" s="48"/>
    </row>
    <row r="107" spans="1:217">
      <c r="A107" s="102"/>
      <c r="B107" s="48"/>
      <c r="C107" s="48"/>
      <c r="D107" s="48"/>
      <c r="E107" s="48"/>
      <c r="F107" s="48"/>
      <c r="G107" s="48"/>
      <c r="H107" s="48"/>
      <c r="I107" s="48"/>
    </row>
    <row r="108" spans="1:217">
      <c r="A108" s="102"/>
      <c r="B108" s="48"/>
      <c r="C108" s="48"/>
      <c r="D108" s="48"/>
      <c r="E108" s="48"/>
      <c r="F108" s="48"/>
      <c r="G108" s="48"/>
      <c r="H108" s="48"/>
      <c r="I108" s="48"/>
    </row>
    <row r="109" spans="1:217">
      <c r="A109" s="102"/>
      <c r="B109" s="48"/>
      <c r="C109" s="48"/>
      <c r="D109" s="48"/>
      <c r="E109" s="48"/>
      <c r="F109" s="48"/>
      <c r="G109" s="48"/>
      <c r="H109" s="48"/>
      <c r="I109" s="48"/>
    </row>
    <row r="110" spans="1:217">
      <c r="A110" s="102"/>
      <c r="B110" s="48"/>
      <c r="C110" s="48"/>
      <c r="D110" s="48"/>
      <c r="E110" s="48"/>
      <c r="F110" s="48"/>
      <c r="G110" s="48"/>
      <c r="H110" s="48"/>
      <c r="I110" s="48"/>
    </row>
    <row r="111" spans="1:217">
      <c r="A111" s="102"/>
      <c r="B111" s="48"/>
      <c r="C111" s="48"/>
      <c r="D111" s="48"/>
      <c r="E111" s="48"/>
      <c r="F111" s="48"/>
      <c r="G111" s="48"/>
      <c r="H111" s="48"/>
      <c r="I111" s="48"/>
    </row>
    <row r="112" spans="1:217">
      <c r="A112" s="102"/>
      <c r="B112" s="48"/>
      <c r="C112" s="48"/>
      <c r="D112" s="48"/>
      <c r="E112" s="48"/>
      <c r="F112" s="48"/>
      <c r="G112" s="48"/>
      <c r="H112" s="48"/>
      <c r="I112" s="48"/>
    </row>
    <row r="113" spans="1:217">
      <c r="A113" s="102"/>
      <c r="B113" s="48"/>
      <c r="C113" s="48"/>
      <c r="D113" s="48"/>
      <c r="E113" s="48"/>
      <c r="F113" s="48"/>
      <c r="G113" s="48"/>
      <c r="H113" s="48"/>
      <c r="I113" s="48"/>
    </row>
    <row r="114" spans="1:217">
      <c r="A114" s="102"/>
      <c r="B114" s="48"/>
      <c r="C114" s="48"/>
      <c r="D114" s="48"/>
      <c r="E114" s="48"/>
      <c r="F114" s="48"/>
      <c r="G114" s="48"/>
      <c r="H114" s="48"/>
      <c r="I114" s="48"/>
    </row>
    <row r="115" spans="1:217">
      <c r="A115" s="102"/>
      <c r="B115" s="48"/>
      <c r="C115" s="48"/>
      <c r="D115" s="48"/>
      <c r="E115" s="48"/>
      <c r="F115" s="48"/>
      <c r="G115" s="48"/>
      <c r="H115" s="48"/>
      <c r="I115" s="48"/>
    </row>
    <row r="128" spans="1:217" s="104" customFormat="1">
      <c r="A128" s="103"/>
      <c r="B128" s="49"/>
      <c r="C128" s="49"/>
      <c r="D128" s="49"/>
      <c r="E128" s="49"/>
      <c r="F128" s="49"/>
      <c r="G128" s="49"/>
      <c r="H128" s="49"/>
      <c r="I128" s="49"/>
      <c r="J128" s="48"/>
      <c r="K128" s="48"/>
      <c r="L128" s="48"/>
      <c r="M128" s="48"/>
      <c r="N128" s="48"/>
      <c r="O128" s="48"/>
      <c r="P128" s="48"/>
      <c r="Q128" s="48"/>
      <c r="AP128" s="105"/>
      <c r="BF128" s="105"/>
      <c r="BV128" s="105"/>
      <c r="CL128" s="105"/>
      <c r="DB128" s="105"/>
    </row>
    <row r="129" spans="1:217" s="104" customFormat="1">
      <c r="A129" s="103"/>
      <c r="B129" s="49"/>
      <c r="C129" s="49"/>
      <c r="D129" s="49"/>
      <c r="E129" s="49"/>
      <c r="F129" s="49"/>
      <c r="G129" s="49"/>
      <c r="H129" s="49"/>
      <c r="I129" s="49"/>
      <c r="J129" s="48"/>
      <c r="K129" s="48"/>
      <c r="L129" s="48"/>
      <c r="M129" s="48"/>
      <c r="N129" s="48"/>
      <c r="O129" s="48"/>
      <c r="P129" s="48"/>
      <c r="Q129" s="48"/>
      <c r="AP129" s="105"/>
      <c r="BF129" s="105"/>
      <c r="BV129" s="105"/>
      <c r="CL129" s="105"/>
      <c r="DB129" s="105"/>
    </row>
    <row r="130" spans="1:217" s="48" customFormat="1">
      <c r="A130" s="103"/>
      <c r="B130" s="49"/>
      <c r="C130" s="49"/>
      <c r="D130" s="49"/>
      <c r="E130" s="49"/>
      <c r="F130" s="49"/>
      <c r="G130" s="49"/>
      <c r="H130" s="49"/>
      <c r="I130" s="49"/>
      <c r="AP130" s="50"/>
      <c r="BF130" s="50"/>
      <c r="BV130" s="50"/>
      <c r="CL130" s="50"/>
      <c r="DB130" s="50"/>
    </row>
    <row r="131" spans="1:217" s="48" customFormat="1">
      <c r="A131" s="103"/>
      <c r="B131" s="49"/>
      <c r="C131" s="49"/>
      <c r="D131" s="49"/>
      <c r="E131" s="49"/>
      <c r="F131" s="49"/>
      <c r="G131" s="49"/>
      <c r="H131" s="49"/>
      <c r="I131" s="49"/>
      <c r="AP131" s="50"/>
      <c r="BF131" s="50"/>
      <c r="BV131" s="50"/>
      <c r="CL131" s="50"/>
      <c r="DB131" s="50"/>
    </row>
    <row r="132" spans="1:217" s="48" customFormat="1">
      <c r="A132" s="103"/>
      <c r="B132" s="49"/>
      <c r="C132" s="49"/>
      <c r="D132" s="49"/>
      <c r="E132" s="49"/>
      <c r="F132" s="49"/>
      <c r="G132" s="49"/>
      <c r="H132" s="49"/>
      <c r="I132" s="49"/>
      <c r="AP132" s="50"/>
      <c r="BF132" s="50"/>
      <c r="BV132" s="50"/>
      <c r="CL132" s="50"/>
      <c r="DB132" s="50"/>
    </row>
    <row r="133" spans="1:217" s="48" customFormat="1">
      <c r="A133" s="103"/>
      <c r="B133" s="49"/>
      <c r="C133" s="49"/>
      <c r="D133" s="49"/>
      <c r="E133" s="49"/>
      <c r="F133" s="49"/>
      <c r="G133" s="49"/>
      <c r="H133" s="49"/>
      <c r="I133" s="49"/>
      <c r="AP133" s="50"/>
      <c r="BF133" s="50"/>
      <c r="BV133" s="50"/>
      <c r="CL133" s="50"/>
      <c r="DB133" s="50"/>
    </row>
    <row r="134" spans="1:217" s="48" customFormat="1">
      <c r="A134" s="103"/>
      <c r="B134" s="49"/>
      <c r="C134" s="49"/>
      <c r="D134" s="49"/>
      <c r="E134" s="49"/>
      <c r="F134" s="49"/>
      <c r="G134" s="49"/>
      <c r="H134" s="49"/>
      <c r="I134" s="49"/>
      <c r="AP134" s="50"/>
      <c r="BF134" s="50"/>
      <c r="BV134" s="50"/>
      <c r="CL134" s="50"/>
      <c r="DB134" s="50"/>
    </row>
    <row r="135" spans="1:217" s="48" customFormat="1">
      <c r="A135" s="103"/>
      <c r="B135" s="49"/>
      <c r="C135" s="49"/>
      <c r="D135" s="49"/>
      <c r="E135" s="49"/>
      <c r="F135" s="49"/>
      <c r="G135" s="49"/>
      <c r="H135" s="49"/>
      <c r="I135" s="49"/>
      <c r="AP135" s="50"/>
      <c r="BF135" s="50"/>
      <c r="BV135" s="50"/>
      <c r="CL135" s="50"/>
      <c r="DB135" s="50"/>
    </row>
    <row r="136" spans="1:217" s="48" customFormat="1">
      <c r="A136" s="103"/>
      <c r="B136" s="49"/>
      <c r="C136" s="49"/>
      <c r="D136" s="49"/>
      <c r="E136" s="49"/>
      <c r="F136" s="49"/>
      <c r="G136" s="49"/>
      <c r="H136" s="49"/>
      <c r="I136" s="49"/>
      <c r="AP136" s="50"/>
      <c r="BF136" s="50"/>
      <c r="BV136" s="50"/>
      <c r="CL136" s="50"/>
      <c r="DB136" s="50"/>
    </row>
    <row r="137" spans="1:217" s="48" customFormat="1">
      <c r="A137" s="103"/>
      <c r="B137" s="49"/>
      <c r="C137" s="49"/>
      <c r="D137" s="49"/>
      <c r="E137" s="49"/>
      <c r="F137" s="49"/>
      <c r="G137" s="49"/>
      <c r="H137" s="49"/>
      <c r="I137" s="49"/>
      <c r="AP137" s="50"/>
      <c r="BF137" s="50"/>
      <c r="BV137" s="50"/>
      <c r="CL137" s="50"/>
      <c r="DB137" s="50"/>
    </row>
    <row r="138" spans="1:217" s="48" customFormat="1">
      <c r="A138" s="103"/>
      <c r="B138" s="49"/>
      <c r="C138" s="49"/>
      <c r="D138" s="49"/>
      <c r="E138" s="49"/>
      <c r="F138" s="49"/>
      <c r="G138" s="49"/>
      <c r="H138" s="49"/>
      <c r="I138" s="49"/>
      <c r="AP138" s="50"/>
      <c r="BF138" s="50"/>
      <c r="BV138" s="50"/>
      <c r="CL138" s="50"/>
      <c r="DB138" s="50"/>
    </row>
    <row r="139" spans="1:217" s="48" customFormat="1">
      <c r="A139" s="103"/>
      <c r="B139" s="49"/>
      <c r="C139" s="49"/>
      <c r="D139" s="49"/>
      <c r="E139" s="49"/>
      <c r="F139" s="49"/>
      <c r="G139" s="49"/>
      <c r="H139" s="49"/>
      <c r="I139" s="49"/>
      <c r="AP139" s="50"/>
      <c r="BF139" s="50"/>
      <c r="BV139" s="50"/>
      <c r="CL139" s="50"/>
      <c r="DB139" s="50"/>
    </row>
    <row r="140" spans="1:217" s="48" customFormat="1">
      <c r="A140" s="103"/>
      <c r="B140" s="49"/>
      <c r="C140" s="49"/>
      <c r="D140" s="49"/>
      <c r="E140" s="49"/>
      <c r="F140" s="49"/>
      <c r="G140" s="49"/>
      <c r="H140" s="49"/>
      <c r="I140" s="49"/>
      <c r="AP140" s="50"/>
      <c r="BF140" s="50"/>
      <c r="BV140" s="50"/>
      <c r="CL140" s="50"/>
      <c r="DB140" s="50"/>
    </row>
    <row r="141" spans="1:217" s="48" customFormat="1">
      <c r="A141" s="103"/>
      <c r="B141" s="49"/>
      <c r="C141" s="49"/>
      <c r="D141" s="49"/>
      <c r="E141" s="49"/>
      <c r="F141" s="49"/>
      <c r="G141" s="49"/>
      <c r="H141" s="49"/>
      <c r="I141" s="49"/>
      <c r="AP141" s="50"/>
      <c r="BF141" s="50"/>
      <c r="BV141" s="50"/>
      <c r="CL141" s="50"/>
      <c r="DB141" s="50"/>
    </row>
    <row r="142" spans="1:217" s="48" customFormat="1">
      <c r="A142" s="103"/>
      <c r="B142" s="49"/>
      <c r="C142" s="49"/>
      <c r="D142" s="49"/>
      <c r="E142" s="49"/>
      <c r="F142" s="49"/>
      <c r="G142" s="49"/>
      <c r="H142" s="49"/>
      <c r="I142" s="49"/>
      <c r="AP142" s="50"/>
      <c r="BF142" s="50"/>
      <c r="BV142" s="50"/>
      <c r="CL142" s="50"/>
      <c r="DB142" s="50"/>
    </row>
    <row r="143" spans="1:217" s="48" customFormat="1">
      <c r="A143" s="103"/>
      <c r="B143" s="49"/>
      <c r="C143" s="49"/>
      <c r="D143" s="49"/>
      <c r="E143" s="49"/>
      <c r="F143" s="49"/>
      <c r="G143" s="49"/>
      <c r="H143" s="49"/>
      <c r="I143" s="49"/>
      <c r="AP143" s="50"/>
      <c r="BF143" s="50"/>
      <c r="BV143" s="50"/>
      <c r="CL143" s="50"/>
      <c r="DB143" s="50"/>
    </row>
    <row r="144" spans="1:217" s="48" customFormat="1">
      <c r="A144" s="103"/>
      <c r="B144" s="49"/>
      <c r="C144" s="49"/>
      <c r="D144" s="49"/>
      <c r="E144" s="49"/>
      <c r="F144" s="49"/>
      <c r="G144" s="49"/>
      <c r="H144" s="49"/>
      <c r="I144" s="49"/>
      <c r="AP144" s="50"/>
      <c r="BF144" s="50"/>
      <c r="BV144" s="50"/>
      <c r="CL144" s="50"/>
      <c r="DB144" s="50"/>
    </row>
    <row r="145" spans="1:217" s="48" customFormat="1">
      <c r="A145" s="103"/>
      <c r="B145" s="49"/>
      <c r="C145" s="49"/>
      <c r="D145" s="49"/>
      <c r="E145" s="49"/>
      <c r="F145" s="49"/>
      <c r="G145" s="49"/>
      <c r="H145" s="49"/>
      <c r="I145" s="49"/>
      <c r="AP145" s="50"/>
      <c r="BF145" s="50"/>
      <c r="BV145" s="50"/>
      <c r="CL145" s="50"/>
      <c r="DB145" s="50"/>
    </row>
    <row r="146" spans="1:217" s="48" customFormat="1">
      <c r="A146" s="103"/>
      <c r="B146" s="49"/>
      <c r="C146" s="49"/>
      <c r="D146" s="49"/>
      <c r="E146" s="49"/>
      <c r="F146" s="49"/>
      <c r="G146" s="49"/>
      <c r="H146" s="49"/>
      <c r="I146" s="49"/>
      <c r="AP146" s="50"/>
      <c r="BF146" s="50"/>
      <c r="BV146" s="50"/>
      <c r="CL146" s="50"/>
      <c r="DB146" s="50"/>
    </row>
    <row r="147" spans="1:217" s="48" customFormat="1">
      <c r="A147" s="103"/>
      <c r="B147" s="49"/>
      <c r="C147" s="49"/>
      <c r="D147" s="49"/>
      <c r="E147" s="49"/>
      <c r="F147" s="49"/>
      <c r="G147" s="49"/>
      <c r="H147" s="49"/>
      <c r="I147" s="49"/>
      <c r="AP147" s="50"/>
      <c r="BF147" s="50"/>
      <c r="BV147" s="50"/>
      <c r="CL147" s="50"/>
      <c r="DB147" s="50"/>
    </row>
    <row r="148" spans="1:217" s="48" customFormat="1">
      <c r="A148" s="103"/>
      <c r="B148" s="49"/>
      <c r="C148" s="49"/>
      <c r="D148" s="49"/>
      <c r="E148" s="49"/>
      <c r="F148" s="49"/>
      <c r="G148" s="49"/>
      <c r="H148" s="49"/>
      <c r="I148" s="49"/>
      <c r="AP148" s="50"/>
      <c r="BF148" s="50"/>
      <c r="BV148" s="50"/>
      <c r="CL148" s="50"/>
      <c r="DB148" s="50"/>
    </row>
    <row r="149" spans="1:217" s="48" customFormat="1">
      <c r="A149" s="103"/>
      <c r="B149" s="49"/>
      <c r="C149" s="49"/>
      <c r="D149" s="49"/>
      <c r="E149" s="49"/>
      <c r="F149" s="49"/>
      <c r="G149" s="49"/>
      <c r="H149" s="49"/>
      <c r="I149" s="49"/>
      <c r="AP149" s="50"/>
      <c r="BF149" s="50"/>
      <c r="BV149" s="50"/>
      <c r="CL149" s="50"/>
      <c r="DB149" s="50"/>
    </row>
    <row r="150" spans="1:217" s="48" customFormat="1">
      <c r="A150" s="103"/>
      <c r="B150" s="49"/>
      <c r="C150" s="49"/>
      <c r="D150" s="49"/>
      <c r="E150" s="49"/>
      <c r="F150" s="49"/>
      <c r="G150" s="49"/>
      <c r="H150" s="49"/>
      <c r="I150" s="49"/>
      <c r="AP150" s="50"/>
      <c r="BF150" s="50"/>
      <c r="BV150" s="50"/>
      <c r="CL150" s="50"/>
      <c r="DB150" s="50"/>
    </row>
    <row r="151" spans="1:217" s="48" customFormat="1">
      <c r="A151" s="103"/>
      <c r="B151" s="49"/>
      <c r="C151" s="49"/>
      <c r="D151" s="49"/>
      <c r="E151" s="49"/>
      <c r="F151" s="49"/>
      <c r="G151" s="49"/>
      <c r="H151" s="49"/>
      <c r="I151" s="49"/>
      <c r="AP151" s="50"/>
      <c r="BF151" s="50"/>
      <c r="BV151" s="50"/>
      <c r="CL151" s="50"/>
      <c r="DB151" s="50"/>
    </row>
    <row r="152" spans="1:217" s="48" customFormat="1">
      <c r="A152" s="103"/>
      <c r="B152" s="49"/>
      <c r="C152" s="49"/>
      <c r="D152" s="49"/>
      <c r="E152" s="49"/>
      <c r="F152" s="49"/>
      <c r="G152" s="49"/>
      <c r="H152" s="49"/>
      <c r="I152" s="49"/>
      <c r="AP152" s="50"/>
      <c r="BF152" s="50"/>
      <c r="BV152" s="50"/>
      <c r="CL152" s="50"/>
      <c r="DB152" s="50"/>
    </row>
  </sheetData>
  <sheetProtection algorithmName="SHA-512" hashValue="fe5XID+lMqBArrEPG5nVHckVSeUSHcfQpQuFC8jrcsMPcJnFTjR6nzypkyp81Dae0znc1CnhwQqksdhMpTU+Dg==" saltValue="2RBe9nmUDR3I37OsDWYmMg==" spinCount="100000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8:I8"/>
    <mergeCell ref="H9:I9"/>
    <mergeCell ref="D5:E5"/>
    <mergeCell ref="D6:E6"/>
    <mergeCell ref="D7:E7"/>
    <mergeCell ref="D8:E8"/>
    <mergeCell ref="D9:E9"/>
    <mergeCell ref="B8:C8"/>
    <mergeCell ref="B9:C9"/>
    <mergeCell ref="A3:D3"/>
    <mergeCell ref="E3:I3"/>
    <mergeCell ref="B4:I4"/>
    <mergeCell ref="B5:C5"/>
    <mergeCell ref="F5:G5"/>
    <mergeCell ref="F6:G6"/>
    <mergeCell ref="F7:G7"/>
    <mergeCell ref="B6:C6"/>
    <mergeCell ref="B7:C7"/>
    <mergeCell ref="F8:G8"/>
    <mergeCell ref="F9:G9"/>
    <mergeCell ref="H5:I5"/>
    <mergeCell ref="H6:I6"/>
    <mergeCell ref="H7:I7"/>
    <mergeCell ref="H12:I12"/>
    <mergeCell ref="H13:I13"/>
    <mergeCell ref="H14:I14"/>
    <mergeCell ref="H15:I15"/>
    <mergeCell ref="A10:I10"/>
    <mergeCell ref="A11:I11"/>
    <mergeCell ref="D12:E12"/>
    <mergeCell ref="D13:E13"/>
    <mergeCell ref="D14:E14"/>
    <mergeCell ref="D15:E15"/>
    <mergeCell ref="F12:G12"/>
    <mergeCell ref="F13:G13"/>
    <mergeCell ref="F14:G14"/>
    <mergeCell ref="F15:G15"/>
    <mergeCell ref="C36:D36"/>
    <mergeCell ref="E35:F35"/>
    <mergeCell ref="E36:F36"/>
    <mergeCell ref="G36:H36"/>
    <mergeCell ref="D16:E16"/>
    <mergeCell ref="F16:G16"/>
    <mergeCell ref="H16:I16"/>
    <mergeCell ref="A1:I2"/>
    <mergeCell ref="B60:H60"/>
    <mergeCell ref="B59:H59"/>
    <mergeCell ref="C41:D41"/>
    <mergeCell ref="G35:H35"/>
    <mergeCell ref="A38:I38"/>
    <mergeCell ref="A39:I39"/>
    <mergeCell ref="C44:D44"/>
    <mergeCell ref="E32:F32"/>
    <mergeCell ref="G31:H31"/>
    <mergeCell ref="G32:H32"/>
    <mergeCell ref="G33:H33"/>
    <mergeCell ref="G34:H34"/>
    <mergeCell ref="E31:F31"/>
    <mergeCell ref="C31:D31"/>
    <mergeCell ref="C35:D35"/>
    <mergeCell ref="C27:D27"/>
    <mergeCell ref="C29:D29"/>
    <mergeCell ref="C30:D30"/>
    <mergeCell ref="E27:F27"/>
    <mergeCell ref="A28:I28"/>
    <mergeCell ref="C34:D34"/>
    <mergeCell ref="C32:D32"/>
    <mergeCell ref="E33:F33"/>
    <mergeCell ref="E34:F34"/>
    <mergeCell ref="G29:H29"/>
    <mergeCell ref="G30:H30"/>
    <mergeCell ref="E29:F29"/>
    <mergeCell ref="E30:F30"/>
    <mergeCell ref="C33:D33"/>
    <mergeCell ref="C77:D77"/>
    <mergeCell ref="D17:E17"/>
    <mergeCell ref="F17:G17"/>
    <mergeCell ref="H17:I17"/>
    <mergeCell ref="A18:F18"/>
    <mergeCell ref="G18:I18"/>
    <mergeCell ref="A19:I19"/>
    <mergeCell ref="A20:I20"/>
    <mergeCell ref="B23:I23"/>
    <mergeCell ref="B24:I24"/>
    <mergeCell ref="B22:I22"/>
    <mergeCell ref="A21:I21"/>
    <mergeCell ref="B25:I25"/>
    <mergeCell ref="B26:I26"/>
    <mergeCell ref="A27:B27"/>
    <mergeCell ref="G27:I27"/>
    <mergeCell ref="B63:H63"/>
    <mergeCell ref="B64:H64"/>
    <mergeCell ref="A67:H67"/>
    <mergeCell ref="B66:H66"/>
    <mergeCell ref="A73:I73"/>
    <mergeCell ref="A69:I69"/>
    <mergeCell ref="C71:D71"/>
    <mergeCell ref="E71:F71"/>
    <mergeCell ref="G71:H71"/>
    <mergeCell ref="A72:I72"/>
    <mergeCell ref="A87:H87"/>
    <mergeCell ref="A89:I89"/>
    <mergeCell ref="A88:H88"/>
    <mergeCell ref="C83:D83"/>
    <mergeCell ref="C84:D84"/>
    <mergeCell ref="E83:F83"/>
    <mergeCell ref="E84:F84"/>
    <mergeCell ref="A93:I93"/>
    <mergeCell ref="A90:I90"/>
    <mergeCell ref="A91:A92"/>
    <mergeCell ref="B91:C91"/>
    <mergeCell ref="D91:E91"/>
    <mergeCell ref="F91:G91"/>
    <mergeCell ref="H91:I91"/>
    <mergeCell ref="B92:C92"/>
    <mergeCell ref="D92:E92"/>
    <mergeCell ref="F92:G92"/>
    <mergeCell ref="H92:I92"/>
    <mergeCell ref="C37:D37"/>
    <mergeCell ref="E37:F37"/>
    <mergeCell ref="G37:H37"/>
    <mergeCell ref="G44:H44"/>
    <mergeCell ref="G83:H83"/>
    <mergeCell ref="E41:F41"/>
    <mergeCell ref="G41:H41"/>
    <mergeCell ref="A42:I42"/>
    <mergeCell ref="A43:I43"/>
    <mergeCell ref="B65:H65"/>
    <mergeCell ref="E44:F44"/>
    <mergeCell ref="A50:H50"/>
    <mergeCell ref="A53:I53"/>
    <mergeCell ref="A52:I52"/>
    <mergeCell ref="A51:H51"/>
    <mergeCell ref="C82:D82"/>
    <mergeCell ref="G46:H46"/>
    <mergeCell ref="G47:H47"/>
    <mergeCell ref="G48:H48"/>
    <mergeCell ref="G49:H49"/>
    <mergeCell ref="C78:D78"/>
    <mergeCell ref="E75:F75"/>
    <mergeCell ref="E76:F76"/>
    <mergeCell ref="E77:F77"/>
    <mergeCell ref="E78:F78"/>
    <mergeCell ref="G75:H75"/>
    <mergeCell ref="G76:H76"/>
    <mergeCell ref="G77:H77"/>
    <mergeCell ref="G78:H78"/>
    <mergeCell ref="A68:I68"/>
    <mergeCell ref="B61:H61"/>
    <mergeCell ref="B62:H62"/>
    <mergeCell ref="C46:D46"/>
    <mergeCell ref="C47:D47"/>
    <mergeCell ref="C48:D48"/>
    <mergeCell ref="C49:D49"/>
    <mergeCell ref="E46:F46"/>
    <mergeCell ref="E47:F47"/>
    <mergeCell ref="E48:F48"/>
    <mergeCell ref="E49:F49"/>
    <mergeCell ref="C40:D40"/>
    <mergeCell ref="E40:F40"/>
    <mergeCell ref="G40:H40"/>
    <mergeCell ref="C45:D45"/>
    <mergeCell ref="E45:F45"/>
    <mergeCell ref="G45:H45"/>
    <mergeCell ref="A86:H86"/>
    <mergeCell ref="C70:D70"/>
    <mergeCell ref="E70:F70"/>
    <mergeCell ref="G70:H70"/>
    <mergeCell ref="E74:F74"/>
    <mergeCell ref="G74:H74"/>
    <mergeCell ref="G84:H84"/>
    <mergeCell ref="A85:I85"/>
    <mergeCell ref="E82:F82"/>
    <mergeCell ref="G82:H82"/>
    <mergeCell ref="A81:H81"/>
    <mergeCell ref="C74:D74"/>
    <mergeCell ref="A79:H79"/>
    <mergeCell ref="A80:I80"/>
    <mergeCell ref="C75:D75"/>
    <mergeCell ref="C76:D76"/>
  </mergeCells>
  <conditionalFormatting sqref="G27">
    <cfRule type="cellIs" dxfId="0" priority="1" operator="greaterThan">
      <formula>0.95</formula>
    </cfRule>
  </conditionalFormatting>
  <conditionalFormatting sqref="B92">
    <cfRule type="cellIs" dxfId="1" priority="2" operator="lessThan">
      <formula>$T$7</formula>
    </cfRule>
    <cfRule type="cellIs" dxfId="2" priority="3" operator="greaterThanOrEqual">
      <formula>$T$7</formula>
    </cfRule>
  </conditionalFormatting>
  <conditionalFormatting sqref="F92">
    <cfRule type="cellIs" dxfId="3" priority="4" operator="lessThan">
      <formula>$T$9</formula>
    </cfRule>
    <cfRule type="cellIs" dxfId="4" priority="5" operator="greaterThanOrEqual">
      <formula>$T$9</formula>
    </cfRule>
  </conditionalFormatting>
  <conditionalFormatting sqref="H92">
    <cfRule type="cellIs" dxfId="5" priority="6" operator="lessThan">
      <formula>$T$10</formula>
    </cfRule>
    <cfRule type="cellIs" dxfId="6" priority="7" operator="greaterThanOrEqual">
      <formula>$T$10</formula>
    </cfRule>
  </conditionalFormatting>
  <conditionalFormatting sqref="D92">
    <cfRule type="cellIs" dxfId="7" priority="8" operator="lessThan">
      <formula>$T$8</formula>
    </cfRule>
    <cfRule type="cellIs" dxfId="8" priority="9" operator="greaterThanOrEqual">
      <formula>$T$8</formula>
    </cfRule>
  </conditionalFormatting>
  <dataValidations count="37"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9">
      <formula1>$X$71:$X$73</formula1>
    </dataValidation>
    <dataValidation type="list" allowBlank="1" showDropDown="0" showInputMessage="1" showErrorMessage="1" sqref="B6">
      <formula1>Validstatus1</formula1>
    </dataValidation>
    <dataValidation type="list" allowBlank="1" showDropDown="0" showInputMessage="1" showErrorMessage="1" sqref="B30:C30">
      <formula1>$W$71:$W$72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30:C30">
      <formula1>$W$71:$W$72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D7">
      <formula1>OFFSET(Validation!C$7:C$11,0,0,COUNTIF(Validation!C$7:C$11,"&lt;&gt;-"))</formula1>
    </dataValidation>
    <dataValidation type="list" allowBlank="1" showDropDown="0" showInputMessage="1" showErrorMessage="1" sqref="D9">
      <formula1>$X$71:$X$73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E30">
      <formula1>$W$71:$W$72</formula1>
    </dataValidation>
    <dataValidation type="list" allowBlank="1" showDropDown="0" showInputMessage="1" showErrorMessage="1" sqref="E55:E58">
      <formula1>$W$71:$W$72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F9">
      <formula1>$X$71:$X$73</formula1>
    </dataValidation>
    <dataValidation type="list" allowBlank="1" showDropDown="0" showInputMessage="1" showErrorMessage="1" sqref="F7">
      <formula1>OFFSET(Validation!D$7:D$11,0,0,COUNTIF(Validation!D$7:D$11,"&lt;&gt;-"))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G30">
      <formula1>$W$71:$W$72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G55:G58">
      <formula1>$W$71:$W$72</formula1>
    </dataValidation>
    <dataValidation type="list" allowBlank="1" showDropDown="0" showInputMessage="1" showErrorMessage="1" sqref="H7">
      <formula1>OFFSET(Validation!E$7:E$11,0,0,COUNTIF(Validation!E$7:E$11,"&lt;&gt;-"))</formula1>
    </dataValidation>
    <dataValidation type="list" allowBlank="1" showDropDown="0" showInputMessage="1" showErrorMessage="1" sqref="H9">
      <formula1>$X$71:$X$73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H13:H17">
      <formula1>$W$71:$W$72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Button 5">
              <controlPr defaultSize="0" print="0" autoFill="0" autoPict="0" macro="[0]!Reset">
                <anchor>
                  <from>
                    <xdr:col>7</xdr:col>
                    <xdr:colOff>1066800</xdr:colOff>
                    <xdr:row>0</xdr:row>
                    <xdr:rowOff>30480</xdr:rowOff>
                  </from>
                  <to>
                    <xdr:col>8</xdr:col>
                    <xdr:colOff>800100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6"/>
  <sheetViews>
    <sheetView tabSelected="0" workbookViewId="0" showGridLines="true" showRowColHeaders="1">
      <selection activeCell="G2" sqref="G2"/>
    </sheetView>
  </sheetViews>
  <sheetFormatPr defaultRowHeight="14.4" outlineLevelRow="0" outlineLevelCol="0"/>
  <cols>
    <col min="1" max="1" width="19.6640625" customWidth="true" style="0"/>
    <col min="2" max="2" width="16.109375" customWidth="true" style="0"/>
    <col min="3" max="3" width="16.109375" customWidth="true" style="0"/>
    <col min="4" max="4" width="16.109375" customWidth="true" style="0"/>
    <col min="5" max="5" width="16.109375" customWidth="true" style="0"/>
    <col min="7" max="7" width="16.33203125" customWidth="true" style="0"/>
  </cols>
  <sheetData>
    <row r="1" spans="1:7">
      <c r="A1" t="s">
        <v>136</v>
      </c>
      <c r="B1" s="29" t="s">
        <v>7</v>
      </c>
      <c r="C1" s="29" t="s">
        <v>8</v>
      </c>
      <c r="D1" s="29" t="s">
        <v>9</v>
      </c>
      <c r="E1" s="29" t="s">
        <v>15</v>
      </c>
      <c r="G1" s="30" t="s">
        <v>137</v>
      </c>
    </row>
    <row r="2" spans="1:7">
      <c r="A2" s="29" t="s">
        <v>7</v>
      </c>
      <c r="B2" t="str">
        <f>IF(AND(B$1&lt;&gt;$A2,HLOOKUP($A2,'Sample Calculator'!$B$5:$H$6,2,FALSE)="Individual (Couple)",'Sample Calculator'!B$6="Individual (Couple)"),$A2)</f>
        <v>0</v>
      </c>
      <c r="C2" t="str">
        <f>IF(AND(C$1&lt;&gt;$A2,HLOOKUP($A2,'Sample Calculator'!$B$5:$H$6,2,FALSE)="Individual (Couple)",'Sample Calculator'!D$6="Individual (Couple)"),$A2)</f>
        <v>0</v>
      </c>
      <c r="D2" t="str">
        <f>IF(AND(D$1&lt;&gt;$A2,HLOOKUP($A2,'Sample Calculator'!$B$5:$H$6,2,FALSE)="Individual (Couple)",'Sample Calculator'!F$6="Individual (Couple)"),$A2)</f>
        <v>0</v>
      </c>
      <c r="E2" t="str">
        <f>IF(AND(E$1&lt;&gt;$A2,HLOOKUP($A2,'Sample Calculator'!$B$5:$H$6,2,FALSE)="Individual (Couple)",'Sample Calculator'!H$6="Individual (Couple)"),$A2)</f>
        <v>0</v>
      </c>
      <c r="G2" s="31" t="s">
        <v>18</v>
      </c>
    </row>
    <row r="3" spans="1:7">
      <c r="A3" s="29" t="s">
        <v>8</v>
      </c>
      <c r="B3" t="str">
        <f>IF(AND(B$1&lt;&gt;$A3,HLOOKUP($A3,'Sample Calculator'!$B$5:$H$6,2,FALSE)="Individual (Couple)",'Sample Calculator'!B$6="Individual (Couple)"),$A3)</f>
        <v>0</v>
      </c>
      <c r="C3" t="str">
        <f>IF(AND(C$1&lt;&gt;$A3,HLOOKUP($A3,'Sample Calculator'!$B$5:$H$6,2,FALSE)="Individual (Couple)",'Sample Calculator'!D$6="Individual (Couple)"),$A3)</f>
        <v>0</v>
      </c>
      <c r="D3" t="str">
        <f>IF(AND(D$1&lt;&gt;$A3,HLOOKUP($A3,'Sample Calculator'!$B$5:$H$6,2,FALSE)="Individual (Couple)",'Sample Calculator'!F$6="Individual (Couple)"),$A3)</f>
        <v>0</v>
      </c>
      <c r="E3" t="str">
        <f>IF(AND(E$1&lt;&gt;$A3,HLOOKUP($A3,'Sample Calculator'!$B$5:$H$6,2,FALSE)="Individual (Couple)",'Sample Calculator'!H$6="Individual (Couple)"),$A3)</f>
        <v>0</v>
      </c>
      <c r="G3" s="31" t="s">
        <v>19</v>
      </c>
    </row>
    <row r="4" spans="1:7">
      <c r="A4" s="29" t="s">
        <v>9</v>
      </c>
      <c r="B4" t="str">
        <f>IF(AND(B$1&lt;&gt;$A4,HLOOKUP($A4,'Sample Calculator'!$B$5:$H$6,2,FALSE)="Individual (Couple)",'Sample Calculator'!B$6="Individual (Couple)"),$A4)</f>
        <v>0</v>
      </c>
      <c r="C4" t="str">
        <f>IF(AND(C$1&lt;&gt;$A4,HLOOKUP($A4,'Sample Calculator'!$B$5:$H$6,2,FALSE)="Individual (Couple)",'Sample Calculator'!D$6="Individual (Couple)"),$A4)</f>
        <v>0</v>
      </c>
      <c r="D4" t="str">
        <f>IF(AND(D$1&lt;&gt;$A4,HLOOKUP($A4,'Sample Calculator'!$B$5:$H$6,2,FALSE)="Individual (Couple)",'Sample Calculator'!F$6="Individual (Couple)"),$A4)</f>
        <v>0</v>
      </c>
      <c r="E4" t="str">
        <f>IF(AND(E$1&lt;&gt;$A4,HLOOKUP($A4,'Sample Calculator'!$B$5:$H$6,2,FALSE)="Individual (Couple)",'Sample Calculator'!H$6="Individual (Couple)"),$A4)</f>
        <v>0</v>
      </c>
      <c r="G4" s="31" t="s">
        <v>20</v>
      </c>
    </row>
    <row r="5" spans="1:7">
      <c r="A5" s="29" t="s">
        <v>15</v>
      </c>
      <c r="B5" t="str">
        <f>IF(AND(B$1&lt;&gt;$A5,HLOOKUP($A5,'Sample Calculator'!$B$5:$H$6,2,FALSE)="Individual (Couple)",'Sample Calculator'!B$6="Individual (Couple)"),$A5)</f>
        <v>0</v>
      </c>
      <c r="C5" t="str">
        <f>IF(AND(C$1&lt;&gt;$A5,HLOOKUP($A5,'Sample Calculator'!$B$5:$H$6,2,FALSE)="Individual (Couple)",'Sample Calculator'!D$6="Individual (Couple)"),$A5)</f>
        <v>0</v>
      </c>
      <c r="D5" t="str">
        <f>IF(AND(D$1&lt;&gt;$A5,HLOOKUP($A5,'Sample Calculator'!$B$5:$H$6,2,FALSE)="Individual (Couple)",'Sample Calculator'!F$6="Individual (Couple)"),$A5)</f>
        <v>0</v>
      </c>
      <c r="E5" t="str">
        <f>IF(AND(E$1&lt;&gt;$A5,HLOOKUP($A5,'Sample Calculator'!$B$5:$H$6,2,FALSE)="Individual (Couple)",'Sample Calculator'!H$6="Individual (Couple)"),$A5)</f>
        <v>0</v>
      </c>
      <c r="G5" s="32"/>
    </row>
    <row r="7" spans="1:7">
      <c r="B7" t="str">
        <f>IF(MID('Sample Calculator'!B6,13,6)&lt;&gt;"Couple","","N/A")</f>
        <v>0</v>
      </c>
      <c r="C7" t="str">
        <f>IF(MID('Sample Calculator'!D6,13,6)&lt;&gt;"Couple","","N/A")</f>
        <v>0</v>
      </c>
      <c r="D7" t="str">
        <f>IF(MID('Sample Calculator'!F6,13,6)&lt;&gt;"Couple","","N/A")</f>
        <v>0</v>
      </c>
      <c r="E7" t="str">
        <f>IF(MID('Sample Calculator'!H6,13,6)&lt;&gt;"Couple","","N/A")</f>
        <v>0</v>
      </c>
    </row>
    <row r="8" spans="1:7">
      <c r="B8" t="str">
        <f>IF(MID('Sample Calculator'!B6,13,6)&lt;&gt;"Couple","","Non-loan party")</f>
        <v>0</v>
      </c>
      <c r="C8" t="str">
        <f>IF(MID('Sample Calculator'!D6,13,6)&lt;&gt;"Couple","","Non-loan party")</f>
        <v>0</v>
      </c>
      <c r="D8" t="str">
        <f>IF(MID('Sample Calculator'!F6,13,6)&lt;&gt;"Couple","","Non-loan party")</f>
        <v>0</v>
      </c>
      <c r="E8" t="str">
        <f>IF(MID('Sample Calculator'!H6,13,6)&lt;&gt;"Couple","","Non-loan party")</f>
        <v>0</v>
      </c>
    </row>
    <row r="9" spans="1:7">
      <c r="B9" t="str">
        <f>IFERROR(INDEX(B$2:B$5,SMALL(IF(ISTEXT(B$2:B$5),ROW(B$1:B$4),""), ROW(B2)-1)),"-")</f>
        <v>0</v>
      </c>
      <c r="C9" t="str">
        <f>IFERROR(INDEX(C$2:C$5,SMALL(IF(ISTEXT(C$2:C$5),ROW(C$1:C$4),""), ROW(C2)-1)),"-")</f>
        <v>0</v>
      </c>
      <c r="D9" t="str">
        <f>IFERROR(INDEX(D$2:D$5,SMALL(IF(ISTEXT(D$2:D$5),ROW(D$1:D$4),""), ROW(D2)-1)),"-")</f>
        <v>0</v>
      </c>
      <c r="E9" t="str">
        <f>IFERROR(INDEX(E$2:E$5,SMALL(IF(ISTEXT(E$2:E$5),ROW(E$1:E$4),""), ROW(E2)-1)),"-")</f>
        <v>0</v>
      </c>
    </row>
    <row r="10" spans="1:7">
      <c r="B10" t="str">
        <f>IFERROR(INDEX(B$2:B$5,SMALL(IF(ISTEXT(B$2:B$5),ROW(B$1:B$4),""), ROW(B3)-1)),"-")</f>
        <v>0</v>
      </c>
      <c r="C10" t="str">
        <f>IFERROR(INDEX(C$2:C$5,SMALL(IF(ISTEXT(C$2:C$5),ROW(C$1:C$4),""), ROW(C3)-1)),"-")</f>
        <v>0</v>
      </c>
      <c r="D10" t="str">
        <f>IFERROR(INDEX(D$2:D$5,SMALL(IF(ISTEXT(D$2:D$5),ROW(D$1:D$4),""), ROW(D3)-1)),"-")</f>
        <v>0</v>
      </c>
      <c r="E10" t="str">
        <f>IFERROR(INDEX(E$2:E$5,SMALL(IF(ISTEXT(E$2:E$5),ROW(E$1:E$4),""), ROW(E3)-1)),"-")</f>
        <v>0</v>
      </c>
    </row>
    <row r="11" spans="1:7">
      <c r="B11" t="str">
        <f>IFERROR(INDEX(B$2:B$5,SMALL(IF(ISTEXT(B$2:B$5),ROW(B$1:B$4),""), ROW(B4)-1)),"-")</f>
        <v>0</v>
      </c>
      <c r="C11" t="str">
        <f>IFERROR(INDEX(C$2:C$5,SMALL(IF(ISTEXT(C$2:C$5),ROW(C$1:C$4),""), ROW(C4)-1)),"-")</f>
        <v>0</v>
      </c>
      <c r="D11" t="str">
        <f>IFERROR(INDEX(D$2:D$5,SMALL(IF(ISTEXT(D$2:D$5),ROW(D$1:D$4),""), ROW(D4)-1)),"-")</f>
        <v>0</v>
      </c>
      <c r="E11" t="str">
        <f>IFERROR(INDEX(E$2:E$5,SMALL(IF(ISTEXT(E$2:E$5),ROW(E$1:E$4),""), ROW(E4)-1)),"-")</f>
        <v>0</v>
      </c>
    </row>
    <row r="37" spans="1:7">
      <c r="A37" s="33"/>
      <c r="B37" s="34" t="s">
        <v>138</v>
      </c>
      <c r="C37" s="34" t="s">
        <v>138</v>
      </c>
      <c r="D37" s="33"/>
      <c r="E37" s="33"/>
    </row>
    <row r="38" spans="1:7">
      <c r="A38" s="33"/>
      <c r="B38" s="33"/>
      <c r="C38" s="33"/>
      <c r="D38" s="33"/>
      <c r="E38" s="33"/>
    </row>
    <row r="39" spans="1:7">
      <c r="A39" s="35" t="s">
        <v>139</v>
      </c>
      <c r="B39" s="35"/>
      <c r="C39" s="35"/>
      <c r="D39" s="35"/>
      <c r="E39" s="35"/>
    </row>
    <row r="40" spans="1:7">
      <c r="A40" s="35"/>
      <c r="B40" s="36" t="s">
        <v>7</v>
      </c>
      <c r="C40" s="36" t="s">
        <v>8</v>
      </c>
      <c r="D40" s="36" t="s">
        <v>9</v>
      </c>
      <c r="E40" s="36" t="s">
        <v>15</v>
      </c>
    </row>
    <row r="41" spans="1:7">
      <c r="A41" s="37" t="s">
        <v>140</v>
      </c>
      <c r="B41" s="35"/>
      <c r="C41" s="35"/>
      <c r="D41" s="35"/>
      <c r="E41" s="35"/>
    </row>
    <row r="42" spans="1:7" customHeight="1" ht="27">
      <c r="A42" s="37" t="s">
        <v>141</v>
      </c>
      <c r="B42" s="35"/>
      <c r="C42" s="35"/>
      <c r="D42" s="35"/>
      <c r="E42" s="35"/>
    </row>
    <row r="43" spans="1:7">
      <c r="A43" s="35"/>
      <c r="B43" s="35"/>
      <c r="C43" s="35"/>
      <c r="D43" s="35"/>
      <c r="E43" s="35"/>
    </row>
    <row r="44" spans="1:7">
      <c r="A44" s="35"/>
      <c r="B44" s="35"/>
      <c r="C44" s="35"/>
      <c r="D44" s="35"/>
      <c r="E44" s="35"/>
    </row>
    <row r="45" spans="1:7">
      <c r="A45" s="35"/>
      <c r="B45" s="35"/>
      <c r="C45" s="35"/>
      <c r="D45" s="35"/>
      <c r="E45" s="35"/>
    </row>
    <row r="46" spans="1:7">
      <c r="A46" s="35"/>
      <c r="B46" s="35"/>
      <c r="C46" s="35"/>
      <c r="D46" s="35"/>
      <c r="E46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I24"/>
  <sheetViews>
    <sheetView tabSelected="0" workbookViewId="0" showGridLines="true" showRowColHeaders="1">
      <selection activeCell="G19" sqref="G19"/>
    </sheetView>
  </sheetViews>
  <sheetFormatPr defaultRowHeight="14.4" defaultColWidth="8.88671875" outlineLevelRow="0" outlineLevelCol="0"/>
  <cols>
    <col min="1" max="1" width="26.6640625" customWidth="true" style="2"/>
    <col min="2" max="2" width="27" customWidth="true" style="2"/>
    <col min="3" max="3" width="19.44140625" customWidth="true" style="2"/>
    <col min="4" max="4" width="17.33203125" customWidth="true" style="2"/>
    <col min="5" max="5" width="17.33203125" customWidth="true" style="2"/>
    <col min="6" max="6" width="11.33203125" customWidth="true" style="2"/>
    <col min="7" max="7" width="9.88671875" customWidth="true" style="2"/>
    <col min="8" max="8" width="9.88671875" customWidth="true" style="2"/>
    <col min="9" max="9" width="8.88671875" style="2"/>
  </cols>
  <sheetData>
    <row r="1" spans="1:9">
      <c r="A1" s="2" t="s">
        <v>142</v>
      </c>
      <c r="B1" s="2" t="s">
        <v>143</v>
      </c>
      <c r="C1" s="2" t="s">
        <v>144</v>
      </c>
      <c r="D1" s="2" t="s">
        <v>145</v>
      </c>
    </row>
    <row r="2" spans="1:9">
      <c r="A2" s="2">
        <v>0</v>
      </c>
      <c r="B2" s="2">
        <v>18200</v>
      </c>
      <c r="C2" s="2">
        <v>0</v>
      </c>
      <c r="D2" s="2">
        <v>0</v>
      </c>
    </row>
    <row r="3" spans="1:9">
      <c r="A3" s="2">
        <v>18201</v>
      </c>
      <c r="B3" s="2">
        <v>45000</v>
      </c>
      <c r="C3" s="2">
        <v>0.19</v>
      </c>
      <c r="D3" s="2">
        <v>0</v>
      </c>
    </row>
    <row r="4" spans="1:9">
      <c r="A4" s="2">
        <v>45001</v>
      </c>
      <c r="B4" s="2">
        <v>120000</v>
      </c>
      <c r="C4" s="2">
        <v>0.325</v>
      </c>
      <c r="D4" s="2">
        <v>5092</v>
      </c>
    </row>
    <row r="5" spans="1:9">
      <c r="A5" s="2">
        <v>120001</v>
      </c>
      <c r="B5" s="2">
        <v>180000</v>
      </c>
      <c r="C5" s="2">
        <v>0.37</v>
      </c>
      <c r="D5" s="2">
        <v>29467</v>
      </c>
    </row>
    <row r="6" spans="1:9">
      <c r="A6" s="2">
        <v>180001</v>
      </c>
      <c r="C6" s="2">
        <v>0.45</v>
      </c>
      <c r="D6" s="2">
        <v>51667</v>
      </c>
    </row>
    <row r="7" spans="1:9">
      <c r="B7" s="24"/>
    </row>
    <row r="8" spans="1:9">
      <c r="A8" s="2" t="s">
        <v>146</v>
      </c>
      <c r="B8" s="25">
        <v>0.02</v>
      </c>
    </row>
    <row r="10" spans="1:9">
      <c r="A10" s="41" t="s">
        <v>60</v>
      </c>
    </row>
    <row r="11" spans="1:9">
      <c r="E11" s="40"/>
      <c r="F11" s="40"/>
      <c r="G11" s="40"/>
    </row>
    <row r="12" spans="1:9">
      <c r="A12" s="2" t="s">
        <v>147</v>
      </c>
      <c r="B12" s="2" t="s">
        <v>148</v>
      </c>
      <c r="C12" s="2" t="s">
        <v>149</v>
      </c>
      <c r="D12" s="2" t="s">
        <v>150</v>
      </c>
      <c r="E12" s="40"/>
      <c r="F12" s="40"/>
      <c r="G12" s="40"/>
    </row>
    <row r="13" spans="1:9">
      <c r="B13" s="2">
        <v>37000</v>
      </c>
      <c r="D13" s="24">
        <v>255</v>
      </c>
      <c r="E13" s="40"/>
      <c r="F13" s="40"/>
      <c r="G13" s="40"/>
    </row>
    <row r="14" spans="1:9">
      <c r="A14" s="2">
        <v>37001</v>
      </c>
      <c r="B14" s="2">
        <v>48000</v>
      </c>
      <c r="C14" s="2" t="str">
        <f>7.5/100</f>
        <v>0</v>
      </c>
      <c r="D14" s="2">
        <v>1080</v>
      </c>
      <c r="E14" s="40"/>
      <c r="F14" s="40"/>
      <c r="G14" s="40"/>
    </row>
    <row r="15" spans="1:9">
      <c r="A15" s="2">
        <v>48001</v>
      </c>
      <c r="B15" s="2">
        <v>90000</v>
      </c>
      <c r="D15" s="2">
        <v>1080</v>
      </c>
      <c r="E15" s="40"/>
      <c r="F15" s="40"/>
      <c r="G15" s="40"/>
    </row>
    <row r="16" spans="1:9">
      <c r="A16" s="2">
        <v>90001</v>
      </c>
      <c r="B16" s="2">
        <v>126000</v>
      </c>
      <c r="C16" s="2" t="str">
        <f>3/100</f>
        <v>0</v>
      </c>
      <c r="D16" s="2">
        <v>1080</v>
      </c>
      <c r="E16" s="40"/>
      <c r="F16" s="40"/>
      <c r="G16" s="40"/>
    </row>
    <row r="17" spans="1:9">
      <c r="E17" s="40"/>
      <c r="F17" s="40"/>
      <c r="G17" s="40"/>
    </row>
    <row r="18" spans="1:9">
      <c r="A18" s="2" t="s">
        <v>58</v>
      </c>
      <c r="E18" s="40"/>
      <c r="F18" s="40"/>
      <c r="G18" s="40"/>
    </row>
    <row r="19" spans="1:9">
      <c r="E19" s="40"/>
      <c r="F19" s="40"/>
      <c r="G19" s="40"/>
    </row>
    <row r="20" spans="1:9">
      <c r="A20" s="2" t="s">
        <v>147</v>
      </c>
      <c r="B20" s="2" t="s">
        <v>148</v>
      </c>
      <c r="C20" s="2" t="s">
        <v>149</v>
      </c>
      <c r="D20" s="2" t="s">
        <v>150</v>
      </c>
      <c r="E20" s="40"/>
      <c r="F20" s="40"/>
      <c r="G20" s="40"/>
    </row>
    <row r="21" spans="1:9">
      <c r="B21" s="2">
        <v>37500</v>
      </c>
      <c r="D21" s="2">
        <v>700</v>
      </c>
      <c r="E21" s="40"/>
      <c r="F21" s="40"/>
      <c r="G21" s="40"/>
    </row>
    <row r="22" spans="1:9">
      <c r="A22" s="2">
        <v>37501</v>
      </c>
      <c r="B22" s="2">
        <v>45000</v>
      </c>
      <c r="C22" s="2" t="str">
        <f>5/100</f>
        <v>0</v>
      </c>
      <c r="D22" s="2">
        <v>700</v>
      </c>
      <c r="E22" s="40"/>
      <c r="F22" s="40"/>
      <c r="G22" s="40"/>
    </row>
    <row r="23" spans="1:9">
      <c r="A23" s="2">
        <v>45001</v>
      </c>
      <c r="B23" s="2">
        <v>66667</v>
      </c>
      <c r="C23" s="2" t="str">
        <f>1.5/100</f>
        <v>0</v>
      </c>
      <c r="D23" s="2">
        <v>325</v>
      </c>
      <c r="E23" s="40"/>
      <c r="F23" s="40"/>
      <c r="G23" s="40"/>
    </row>
    <row r="24" spans="1:9" s="40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0:D23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6"/>
  <sheetViews>
    <sheetView tabSelected="0" workbookViewId="0" showGridLines="true" showRowColHeaders="1" topLeftCell="A4">
      <selection activeCell="H22" sqref="H22"/>
    </sheetView>
  </sheetViews>
  <sheetFormatPr defaultRowHeight="14.4" defaultColWidth="8.88671875" outlineLevelRow="0" outlineLevelCol="0"/>
  <cols>
    <col min="1" max="1" width="24.33203125" customWidth="true" style="2"/>
    <col min="2" max="2" width="12.33203125" customWidth="true" style="2"/>
    <col min="3" max="3" width="12.44140625" customWidth="true" style="2"/>
    <col min="4" max="4" width="11.109375" customWidth="true" style="2"/>
    <col min="5" max="5" width="11.5546875" customWidth="true" style="2"/>
    <col min="6" max="6" width="12.44140625" customWidth="true" style="2"/>
    <col min="7" max="7" width="12.44140625" customWidth="true" style="2"/>
    <col min="8" max="8" width="12.44140625" customWidth="true" style="2"/>
    <col min="9" max="9" width="11.109375" customWidth="true" style="2"/>
    <col min="10" max="10" width="11.109375" customWidth="true" style="2"/>
    <col min="11" max="11" width="12.44140625" customWidth="true" style="2"/>
    <col min="12" max="12" width="11.44140625" customWidth="true" style="2"/>
    <col min="13" max="13" width="11.109375" customWidth="true" style="2"/>
    <col min="14" max="14" width="11.109375" customWidth="true" style="2"/>
    <col min="15" max="15" width="11.109375" customWidth="true" style="2"/>
    <col min="16" max="16" width="11.109375" customWidth="true" style="2"/>
    <col min="17" max="17" width="8.88671875" style="2"/>
  </cols>
  <sheetData>
    <row r="1" spans="1:17">
      <c r="A1" s="3"/>
      <c r="B1" s="4"/>
      <c r="C1" s="4"/>
      <c r="D1" s="4"/>
      <c r="E1" s="5" t="s">
        <v>151</v>
      </c>
      <c r="F1" s="4"/>
      <c r="G1" s="4"/>
      <c r="H1" s="4"/>
      <c r="I1" s="4"/>
      <c r="J1" s="4"/>
      <c r="K1" s="4"/>
      <c r="L1" s="4"/>
      <c r="M1" s="4"/>
      <c r="N1" s="4"/>
      <c r="O1" s="4"/>
      <c r="P1" s="6"/>
    </row>
    <row r="2" spans="1:17">
      <c r="A2" s="7"/>
      <c r="B2" s="8">
        <v>22000</v>
      </c>
      <c r="C2" s="9">
        <v>22000</v>
      </c>
      <c r="D2" s="9">
        <v>33000</v>
      </c>
      <c r="E2" s="9">
        <v>43000</v>
      </c>
      <c r="F2" s="9">
        <v>54000</v>
      </c>
      <c r="G2" s="9">
        <v>65000</v>
      </c>
      <c r="H2" s="9">
        <v>87000</v>
      </c>
      <c r="I2" s="9">
        <v>109000</v>
      </c>
      <c r="J2" s="9">
        <v>130000</v>
      </c>
      <c r="K2" s="9">
        <v>152000</v>
      </c>
      <c r="L2" s="9">
        <v>174000</v>
      </c>
      <c r="M2" s="9">
        <v>217000</v>
      </c>
      <c r="N2" s="9">
        <v>271000</v>
      </c>
      <c r="O2" s="9">
        <v>326000</v>
      </c>
      <c r="P2" s="10" t="s">
        <v>152</v>
      </c>
    </row>
    <row r="3" spans="1:17">
      <c r="A3" s="7"/>
      <c r="B3" s="11" t="s">
        <v>153</v>
      </c>
      <c r="C3" s="12" t="s">
        <v>154</v>
      </c>
      <c r="D3" s="12" t="s">
        <v>154</v>
      </c>
      <c r="E3" s="12" t="s">
        <v>154</v>
      </c>
      <c r="F3" s="12" t="s">
        <v>154</v>
      </c>
      <c r="G3" s="12" t="s">
        <v>154</v>
      </c>
      <c r="H3" s="12" t="s">
        <v>154</v>
      </c>
      <c r="I3" s="12" t="s">
        <v>154</v>
      </c>
      <c r="J3" s="12" t="s">
        <v>154</v>
      </c>
      <c r="K3" s="12" t="s">
        <v>154</v>
      </c>
      <c r="L3" s="12" t="s">
        <v>154</v>
      </c>
      <c r="M3" s="12" t="s">
        <v>154</v>
      </c>
      <c r="N3" s="12" t="s">
        <v>154</v>
      </c>
      <c r="O3" s="12" t="s">
        <v>154</v>
      </c>
      <c r="P3" s="13"/>
    </row>
    <row r="4" spans="1:17" customHeight="1" ht="28.8">
      <c r="A4" s="14" t="s">
        <v>155</v>
      </c>
      <c r="B4" s="15"/>
      <c r="C4" s="16">
        <v>33000</v>
      </c>
      <c r="D4" s="16">
        <v>43000</v>
      </c>
      <c r="E4" s="16">
        <v>54000</v>
      </c>
      <c r="F4" s="16">
        <v>65000</v>
      </c>
      <c r="G4" s="16">
        <v>87000</v>
      </c>
      <c r="H4" s="16">
        <v>109000</v>
      </c>
      <c r="I4" s="16">
        <v>130000</v>
      </c>
      <c r="J4" s="16">
        <v>152000</v>
      </c>
      <c r="K4" s="16">
        <v>174000</v>
      </c>
      <c r="L4" s="16">
        <v>217000</v>
      </c>
      <c r="M4" s="16">
        <v>271000</v>
      </c>
      <c r="N4" s="16">
        <v>326000</v>
      </c>
      <c r="O4" s="16">
        <v>543000</v>
      </c>
      <c r="P4" s="17">
        <v>543000</v>
      </c>
    </row>
    <row r="5" spans="1:17">
      <c r="A5" s="7" t="s">
        <v>156</v>
      </c>
      <c r="B5" s="18">
        <v>492.32341588887</v>
      </c>
      <c r="C5" s="18">
        <v>492.32341588887</v>
      </c>
      <c r="D5" s="18">
        <v>506.37173277094</v>
      </c>
      <c r="E5" s="18">
        <v>526.20722099212</v>
      </c>
      <c r="F5" s="18">
        <v>560.99121713262</v>
      </c>
      <c r="G5" s="18">
        <v>610.56878441177</v>
      </c>
      <c r="H5" s="18">
        <v>682.45290864128</v>
      </c>
      <c r="I5" s="18">
        <v>747.3948416196</v>
      </c>
      <c r="J5" s="18">
        <v>831.91230718732</v>
      </c>
      <c r="K5" s="18">
        <v>869.96182256074</v>
      </c>
      <c r="L5" s="18">
        <v>908.50976743003</v>
      </c>
      <c r="M5" s="18">
        <v>1018.4461812927</v>
      </c>
      <c r="N5" s="18">
        <v>1130.7683460262</v>
      </c>
      <c r="O5" s="18">
        <v>1176.32007821</v>
      </c>
      <c r="P5" s="19">
        <v>1176.32007821</v>
      </c>
    </row>
    <row r="6" spans="1:17">
      <c r="A6" s="7" t="s">
        <v>157</v>
      </c>
      <c r="B6" s="18">
        <v>553.12490470654</v>
      </c>
      <c r="C6" s="18">
        <v>553.12490470654</v>
      </c>
      <c r="D6" s="18">
        <v>578.54147716239</v>
      </c>
      <c r="E6" s="18">
        <v>598.18961679701</v>
      </c>
      <c r="F6" s="18">
        <v>632.64512972329</v>
      </c>
      <c r="G6" s="18">
        <v>681.75452369913</v>
      </c>
      <c r="H6" s="18">
        <v>752.95983754189</v>
      </c>
      <c r="I6" s="18">
        <v>817.28850768876</v>
      </c>
      <c r="J6" s="18">
        <v>901.00787236814</v>
      </c>
      <c r="K6" s="18">
        <v>938.69805813273</v>
      </c>
      <c r="L6" s="18">
        <v>976.88198516743</v>
      </c>
      <c r="M6" s="18">
        <v>1085.7802606884</v>
      </c>
      <c r="N6" s="18">
        <v>1197.0417392733</v>
      </c>
      <c r="O6" s="18">
        <v>1242.1632408443</v>
      </c>
      <c r="P6" s="19">
        <v>1242.1632408443</v>
      </c>
    </row>
    <row r="7" spans="1:17">
      <c r="A7" s="7" t="s">
        <v>158</v>
      </c>
      <c r="B7" s="18">
        <v>613.92639352422</v>
      </c>
      <c r="C7" s="18">
        <v>613.92639352422</v>
      </c>
      <c r="D7" s="18">
        <v>633.76150298613</v>
      </c>
      <c r="E7" s="18">
        <v>653.31346334587</v>
      </c>
      <c r="F7" s="18">
        <v>687.60025811033</v>
      </c>
      <c r="G7" s="18">
        <v>736.46916516044</v>
      </c>
      <c r="H7" s="18">
        <v>807.32577991869</v>
      </c>
      <c r="I7" s="18">
        <v>871.33947184911</v>
      </c>
      <c r="J7" s="18">
        <v>954.6488103971</v>
      </c>
      <c r="K7" s="18">
        <v>992.15441020841</v>
      </c>
      <c r="L7" s="18">
        <v>1030.151425842</v>
      </c>
      <c r="M7" s="18">
        <v>1138.5163750161</v>
      </c>
      <c r="N7" s="18">
        <v>1249.2330840735</v>
      </c>
      <c r="O7" s="18">
        <v>1294.1336272836</v>
      </c>
      <c r="P7" s="19">
        <v>1294.1336272836</v>
      </c>
    </row>
    <row r="8" spans="1:17">
      <c r="A8" s="7" t="s">
        <v>159</v>
      </c>
      <c r="B8" s="18">
        <v>674.72788234189</v>
      </c>
      <c r="C8" s="18">
        <v>674.72788234189</v>
      </c>
      <c r="D8" s="18">
        <v>694.56299180381</v>
      </c>
      <c r="E8" s="18">
        <v>714.11495216354</v>
      </c>
      <c r="F8" s="18">
        <v>748.71232735453</v>
      </c>
      <c r="G8" s="18">
        <v>798.02392673837</v>
      </c>
      <c r="H8" s="18">
        <v>869.52238332137</v>
      </c>
      <c r="I8" s="18">
        <v>934.11592989762</v>
      </c>
      <c r="J8" s="18">
        <v>1018.1799888701</v>
      </c>
      <c r="K8" s="18">
        <v>1056.0253548847</v>
      </c>
      <c r="L8" s="18">
        <v>1094.36649503</v>
      </c>
      <c r="M8" s="18">
        <v>1203.7131515815</v>
      </c>
      <c r="N8" s="18">
        <v>1315.4326851822</v>
      </c>
      <c r="O8" s="18">
        <v>1360.7399636538</v>
      </c>
      <c r="P8" s="19">
        <v>1360.7399636538</v>
      </c>
    </row>
    <row r="9" spans="1:17">
      <c r="A9" s="7" t="s">
        <v>160</v>
      </c>
      <c r="B9" s="18">
        <v>60.801488817675</v>
      </c>
      <c r="C9" s="18">
        <v>60.801488817675</v>
      </c>
      <c r="D9" s="18">
        <v>60.801488817675</v>
      </c>
      <c r="E9" s="18">
        <v>60.801488817675</v>
      </c>
      <c r="F9" s="18">
        <v>61.112069244197</v>
      </c>
      <c r="G9" s="18">
        <v>61.554761577937</v>
      </c>
      <c r="H9" s="18">
        <v>62.196603402684</v>
      </c>
      <c r="I9" s="18">
        <v>62.77645804851</v>
      </c>
      <c r="J9" s="18">
        <v>63.531178473051</v>
      </c>
      <c r="K9" s="18">
        <v>63.870944676324</v>
      </c>
      <c r="L9" s="18">
        <v>64.215069188051</v>
      </c>
      <c r="M9" s="18">
        <v>65.196776565446</v>
      </c>
      <c r="N9" s="18">
        <v>66.199601108723</v>
      </c>
      <c r="O9" s="18">
        <v>66.606336370204</v>
      </c>
      <c r="P9" s="19">
        <v>66.606336370204</v>
      </c>
    </row>
    <row r="10" spans="1:17">
      <c r="A10" s="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9"/>
    </row>
    <row r="11" spans="1:17">
      <c r="A11" s="7" t="s">
        <v>161</v>
      </c>
      <c r="B11" s="18">
        <v>256.56685687048</v>
      </c>
      <c r="C11" s="18">
        <v>269.04259478237</v>
      </c>
      <c r="D11" s="18">
        <v>283.17938264418</v>
      </c>
      <c r="E11" s="23">
        <v>303.13975313616</v>
      </c>
      <c r="F11" s="18">
        <v>338.14278011445</v>
      </c>
      <c r="G11" s="18">
        <v>388.03249934789</v>
      </c>
      <c r="H11" s="18">
        <v>460.36926904242</v>
      </c>
      <c r="I11" s="18">
        <v>525.72011632229</v>
      </c>
      <c r="J11" s="18">
        <v>610.76975576929</v>
      </c>
      <c r="K11" s="18">
        <v>649.05885426396</v>
      </c>
      <c r="L11" s="18">
        <v>687.8495395358</v>
      </c>
      <c r="M11" s="18">
        <v>798.47816172709</v>
      </c>
      <c r="N11" s="18">
        <v>911.50759466835</v>
      </c>
      <c r="O11" s="18">
        <v>957.34609194969</v>
      </c>
      <c r="P11" s="19">
        <v>957.34609194969</v>
      </c>
    </row>
    <row r="12" spans="1:17">
      <c r="A12" s="7" t="s">
        <v>162</v>
      </c>
      <c r="B12" s="18">
        <v>346.52751537503</v>
      </c>
      <c r="C12" s="18">
        <v>360.5209926574</v>
      </c>
      <c r="D12" s="18">
        <v>374.56634216422</v>
      </c>
      <c r="E12" s="18">
        <v>394.39759264931</v>
      </c>
      <c r="F12" s="18">
        <v>429.17421605997</v>
      </c>
      <c r="G12" s="18">
        <v>478.74126164474</v>
      </c>
      <c r="H12" s="18">
        <v>550.610130128</v>
      </c>
      <c r="I12" s="18">
        <v>615.53828067994</v>
      </c>
      <c r="J12" s="18">
        <v>700.0378093663</v>
      </c>
      <c r="K12" s="18">
        <v>738.07924960828</v>
      </c>
      <c r="L12" s="18">
        <v>776.61901356599</v>
      </c>
      <c r="M12" s="18">
        <v>886.53209596216</v>
      </c>
      <c r="N12" s="18">
        <v>998.83042290871</v>
      </c>
      <c r="O12" s="18">
        <v>1044.3724877887</v>
      </c>
      <c r="P12" s="19">
        <v>1044.3724877887</v>
      </c>
    </row>
    <row r="13" spans="1:17">
      <c r="A13" s="7" t="s">
        <v>163</v>
      </c>
      <c r="B13" s="18">
        <v>436.48817387959</v>
      </c>
      <c r="C13" s="18">
        <v>448.3947015758</v>
      </c>
      <c r="D13" s="18">
        <v>462.42557196419</v>
      </c>
      <c r="E13" s="18">
        <v>482.23638920591</v>
      </c>
      <c r="F13" s="18">
        <v>516.97721545916</v>
      </c>
      <c r="G13" s="18">
        <v>566.49321274943</v>
      </c>
      <c r="H13" s="18">
        <v>638.28807401417</v>
      </c>
      <c r="I13" s="18">
        <v>703.1493561193</v>
      </c>
      <c r="J13" s="18">
        <v>787.56184139295</v>
      </c>
      <c r="K13" s="18">
        <v>825.56412209573</v>
      </c>
      <c r="L13" s="18">
        <v>864.06419457702</v>
      </c>
      <c r="M13" s="18">
        <v>973.86407927633</v>
      </c>
      <c r="N13" s="18">
        <v>1086.046714558</v>
      </c>
      <c r="O13" s="18">
        <v>1131.5418764057</v>
      </c>
      <c r="P13" s="19">
        <v>1131.5418764057</v>
      </c>
    </row>
    <row r="14" spans="1:17">
      <c r="A14" s="7" t="s">
        <v>164</v>
      </c>
      <c r="B14" s="18">
        <v>526.44883238414</v>
      </c>
      <c r="C14" s="18">
        <v>538.35536008036</v>
      </c>
      <c r="D14" s="18">
        <v>552.38623046875</v>
      </c>
      <c r="E14" s="18">
        <v>572.25876089243</v>
      </c>
      <c r="F14" s="18">
        <v>607.10784442608</v>
      </c>
      <c r="G14" s="18">
        <v>656.77811373197</v>
      </c>
      <c r="H14" s="18">
        <v>728.79666841947</v>
      </c>
      <c r="I14" s="18">
        <v>793.86003230168</v>
      </c>
      <c r="J14" s="18">
        <v>878.53549429087</v>
      </c>
      <c r="K14" s="18">
        <v>916.65619365986</v>
      </c>
      <c r="L14" s="18">
        <v>955.27621694712</v>
      </c>
      <c r="M14" s="18">
        <v>1065.4181941106</v>
      </c>
      <c r="N14" s="18">
        <v>1177.9503079928</v>
      </c>
      <c r="O14" s="18">
        <v>1223.5872145433</v>
      </c>
      <c r="P14" s="19">
        <v>1223.5872145433</v>
      </c>
    </row>
    <row r="15" spans="1:17" customHeight="1" ht="15">
      <c r="A15" s="20" t="s">
        <v>165</v>
      </c>
      <c r="B15" s="21">
        <v>89.960658504555</v>
      </c>
      <c r="C15" s="21">
        <v>89.960658504555</v>
      </c>
      <c r="D15" s="21">
        <v>89.960658504555</v>
      </c>
      <c r="E15" s="21">
        <v>90.022371686513</v>
      </c>
      <c r="F15" s="21">
        <v>90.130628966921</v>
      </c>
      <c r="G15" s="21">
        <v>90.284900982543</v>
      </c>
      <c r="H15" s="21">
        <v>90.5085944053</v>
      </c>
      <c r="I15" s="21">
        <v>90.710676182379</v>
      </c>
      <c r="J15" s="21">
        <v>90.973652897919</v>
      </c>
      <c r="K15" s="21">
        <v>91.092071564128</v>
      </c>
      <c r="L15" s="21">
        <v>91.212022370097</v>
      </c>
      <c r="M15" s="21">
        <v>91.554114834244</v>
      </c>
      <c r="N15" s="21">
        <v>91.90359343478</v>
      </c>
      <c r="O15" s="21">
        <v>92.045338137571</v>
      </c>
      <c r="P15" s="22">
        <v>92.045338137571</v>
      </c>
    </row>
    <row r="16" spans="1:17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7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20" spans="1:17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7">
      <c r="B21" s="26" t="str">
        <f>$B$5*52</f>
        <v>0</v>
      </c>
      <c r="C21" s="26" t="str">
        <f>$C$5*52</f>
        <v>0</v>
      </c>
      <c r="D21" s="26" t="str">
        <f>$D$5*52</f>
        <v>0</v>
      </c>
      <c r="E21" s="26" t="str">
        <f>$E$5*52</f>
        <v>0</v>
      </c>
      <c r="F21" s="26" t="str">
        <f>$F$5*52</f>
        <v>0</v>
      </c>
      <c r="G21" s="26" t="str">
        <f>$G$5*52</f>
        <v>0</v>
      </c>
      <c r="H21" s="26" t="str">
        <f>$H$5*52</f>
        <v>0</v>
      </c>
      <c r="I21" s="26" t="str">
        <f>$I$5*52</f>
        <v>0</v>
      </c>
      <c r="J21" s="26" t="str">
        <f>$J$5*52</f>
        <v>0</v>
      </c>
      <c r="K21" s="26" t="str">
        <f>$K$5*52</f>
        <v>0</v>
      </c>
      <c r="L21" s="26" t="str">
        <f>$L$5*52</f>
        <v>0</v>
      </c>
      <c r="M21" s="26" t="str">
        <f>$M$5*52</f>
        <v>0</v>
      </c>
      <c r="N21" s="26" t="str">
        <f>$N$5*52</f>
        <v>0</v>
      </c>
      <c r="O21" s="26" t="str">
        <f>$O$5*52</f>
        <v>0</v>
      </c>
      <c r="P21" s="26" t="str">
        <f>$P$5*52</f>
        <v>0</v>
      </c>
    </row>
    <row r="22" spans="1:17">
      <c r="B22" s="26" t="str">
        <f>$B$6*52</f>
        <v>0</v>
      </c>
      <c r="C22" s="26" t="str">
        <f>$C$6*52</f>
        <v>0</v>
      </c>
      <c r="D22" s="26" t="str">
        <f>$D$6*52</f>
        <v>0</v>
      </c>
      <c r="E22" s="26" t="str">
        <f>$E$6*52</f>
        <v>0</v>
      </c>
      <c r="F22" s="26" t="str">
        <f>$F$6*52</f>
        <v>0</v>
      </c>
      <c r="G22" s="26" t="str">
        <f>$G$6*52</f>
        <v>0</v>
      </c>
      <c r="H22" s="26" t="str">
        <f>$H$6*52</f>
        <v>0</v>
      </c>
      <c r="I22" s="26" t="str">
        <f>$I$6*52</f>
        <v>0</v>
      </c>
      <c r="J22" s="26" t="str">
        <f>$J$6*52</f>
        <v>0</v>
      </c>
      <c r="K22" s="26" t="str">
        <f>$K$6*52</f>
        <v>0</v>
      </c>
      <c r="L22" s="26" t="str">
        <f>$L$6*52</f>
        <v>0</v>
      </c>
      <c r="M22" s="26" t="str">
        <f>$M$6*52</f>
        <v>0</v>
      </c>
      <c r="N22" s="26" t="str">
        <f>$N$6*52</f>
        <v>0</v>
      </c>
      <c r="O22" s="26" t="str">
        <f>$O$6*52</f>
        <v>0</v>
      </c>
      <c r="P22" s="26" t="str">
        <f>$P$6*52</f>
        <v>0</v>
      </c>
    </row>
    <row r="23" spans="1:17">
      <c r="B23" s="26" t="str">
        <f>$B$7*52</f>
        <v>0</v>
      </c>
      <c r="C23" s="26" t="str">
        <f>$C$7*52</f>
        <v>0</v>
      </c>
      <c r="D23" s="26" t="str">
        <f>$D$7*52</f>
        <v>0</v>
      </c>
      <c r="E23" s="26" t="str">
        <f>$E$7*52</f>
        <v>0</v>
      </c>
      <c r="F23" s="26" t="str">
        <f>$F$7*52</f>
        <v>0</v>
      </c>
      <c r="G23" s="26" t="str">
        <f>$G$7*52</f>
        <v>0</v>
      </c>
      <c r="H23" s="26" t="str">
        <f>$H$7*52</f>
        <v>0</v>
      </c>
      <c r="I23" s="26" t="str">
        <f>$I$7*52</f>
        <v>0</v>
      </c>
      <c r="J23" s="26" t="str">
        <f>$J$7*52</f>
        <v>0</v>
      </c>
      <c r="K23" s="26" t="str">
        <f>$K$7*52</f>
        <v>0</v>
      </c>
      <c r="L23" s="26" t="str">
        <f>$L$7*52</f>
        <v>0</v>
      </c>
      <c r="M23" s="26" t="str">
        <f>$M$7*52</f>
        <v>0</v>
      </c>
      <c r="N23" s="26" t="str">
        <f>$N$7*52</f>
        <v>0</v>
      </c>
      <c r="O23" s="26" t="str">
        <f>$O$7*52</f>
        <v>0</v>
      </c>
      <c r="P23" s="26" t="str">
        <f>$P$7*52</f>
        <v>0</v>
      </c>
    </row>
    <row r="24" spans="1:17">
      <c r="B24" s="26" t="str">
        <f>$B$8*52</f>
        <v>0</v>
      </c>
      <c r="C24" s="26" t="str">
        <f>$C$8*52</f>
        <v>0</v>
      </c>
      <c r="D24" s="26" t="str">
        <f>$D$8*52</f>
        <v>0</v>
      </c>
      <c r="E24" s="26" t="str">
        <f>$E$8*52</f>
        <v>0</v>
      </c>
      <c r="F24" s="26" t="str">
        <f>$F$8*52</f>
        <v>0</v>
      </c>
      <c r="G24" s="26" t="str">
        <f>$G$8*52</f>
        <v>0</v>
      </c>
      <c r="H24" s="26" t="str">
        <f>$H$8*52</f>
        <v>0</v>
      </c>
      <c r="I24" s="26" t="str">
        <f>$I$8*52</f>
        <v>0</v>
      </c>
      <c r="J24" s="26" t="str">
        <f>$J$8*52</f>
        <v>0</v>
      </c>
      <c r="K24" s="26" t="str">
        <f>$K$8*52</f>
        <v>0</v>
      </c>
      <c r="L24" s="26" t="str">
        <f>$L$8*52</f>
        <v>0</v>
      </c>
      <c r="M24" s="26" t="str">
        <f>$M$8*52</f>
        <v>0</v>
      </c>
      <c r="N24" s="26" t="str">
        <f>$N$8*52</f>
        <v>0</v>
      </c>
      <c r="O24" s="26" t="str">
        <f>$O$8*52</f>
        <v>0</v>
      </c>
      <c r="P24" s="26" t="str">
        <f>$P$8*52</f>
        <v>0</v>
      </c>
    </row>
    <row r="25" spans="1:17">
      <c r="B25" s="26" t="str">
        <f>$B$9*52</f>
        <v>0</v>
      </c>
      <c r="C25" s="26" t="str">
        <f>$C$9*52</f>
        <v>0</v>
      </c>
      <c r="D25" s="26" t="str">
        <f>$D$9*52</f>
        <v>0</v>
      </c>
      <c r="E25" s="26" t="str">
        <f>$E$9*52</f>
        <v>0</v>
      </c>
      <c r="F25" s="26" t="str">
        <f>$F$9*52</f>
        <v>0</v>
      </c>
      <c r="G25" s="26" t="str">
        <f>$G$9*52</f>
        <v>0</v>
      </c>
      <c r="H25" s="26" t="str">
        <f>$H$9*52</f>
        <v>0</v>
      </c>
      <c r="I25" s="26" t="str">
        <f>$I$9*52</f>
        <v>0</v>
      </c>
      <c r="J25" s="26" t="str">
        <f>$J$9*52</f>
        <v>0</v>
      </c>
      <c r="K25" s="26" t="str">
        <f>$K$9*52</f>
        <v>0</v>
      </c>
      <c r="L25" s="26" t="str">
        <f>$L$9*52</f>
        <v>0</v>
      </c>
      <c r="M25" s="26" t="str">
        <f>$M$9*52</f>
        <v>0</v>
      </c>
      <c r="N25" s="26" t="str">
        <f>$N$9*52</f>
        <v>0</v>
      </c>
      <c r="O25" s="26" t="str">
        <f>$O$9*52</f>
        <v>0</v>
      </c>
      <c r="P25" s="26" t="str">
        <f>$P$9*52</f>
        <v>0</v>
      </c>
    </row>
    <row r="26" spans="1:17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7">
      <c r="B27" s="26" t="str">
        <f>$B$11*52</f>
        <v>0</v>
      </c>
      <c r="C27" s="26" t="str">
        <f>$C$11*52</f>
        <v>0</v>
      </c>
      <c r="D27" s="26" t="str">
        <f>$D$11*52</f>
        <v>0</v>
      </c>
      <c r="E27" s="26" t="str">
        <f>$E$11*52</f>
        <v>0</v>
      </c>
      <c r="F27" s="26" t="str">
        <f>$F$11*52</f>
        <v>0</v>
      </c>
      <c r="G27" s="26" t="str">
        <f>$G$11*52</f>
        <v>0</v>
      </c>
      <c r="H27" s="26" t="str">
        <f>$H$11*52</f>
        <v>0</v>
      </c>
      <c r="I27" s="26" t="str">
        <f>$I$11*52</f>
        <v>0</v>
      </c>
      <c r="J27" s="26" t="str">
        <f>$J$11*52</f>
        <v>0</v>
      </c>
      <c r="K27" s="26" t="str">
        <f>$K$11*52</f>
        <v>0</v>
      </c>
      <c r="L27" s="26" t="str">
        <f>$L$11*52</f>
        <v>0</v>
      </c>
      <c r="M27" s="26" t="str">
        <f>$M$11*52</f>
        <v>0</v>
      </c>
      <c r="N27" s="26" t="str">
        <f>$N$11*52</f>
        <v>0</v>
      </c>
      <c r="O27" s="26" t="str">
        <f>$O$11*52</f>
        <v>0</v>
      </c>
      <c r="P27" s="26" t="str">
        <f>$P$11*52</f>
        <v>0</v>
      </c>
    </row>
    <row r="28" spans="1:17">
      <c r="B28" s="26" t="str">
        <f>$B$12*52</f>
        <v>0</v>
      </c>
      <c r="C28" s="26" t="str">
        <f>$C$12*52</f>
        <v>0</v>
      </c>
      <c r="D28" s="26" t="str">
        <f>$D$12*52</f>
        <v>0</v>
      </c>
      <c r="E28" s="26" t="str">
        <f>$E$12*52</f>
        <v>0</v>
      </c>
      <c r="F28" s="26" t="str">
        <f>$F$12*52</f>
        <v>0</v>
      </c>
      <c r="G28" s="26" t="str">
        <f>$G$12*52</f>
        <v>0</v>
      </c>
      <c r="H28" s="26" t="str">
        <f>$H$12*52</f>
        <v>0</v>
      </c>
      <c r="I28" s="26" t="str">
        <f>$I$12*52</f>
        <v>0</v>
      </c>
      <c r="J28" s="26" t="str">
        <f>$J$12*52</f>
        <v>0</v>
      </c>
      <c r="K28" s="26" t="str">
        <f>$K$12*52</f>
        <v>0</v>
      </c>
      <c r="L28" s="26" t="str">
        <f>$L$12*52</f>
        <v>0</v>
      </c>
      <c r="M28" s="26" t="str">
        <f>$M$12*52</f>
        <v>0</v>
      </c>
      <c r="N28" s="26" t="str">
        <f>$N$12*52</f>
        <v>0</v>
      </c>
      <c r="O28" s="26" t="str">
        <f>$O$12*52</f>
        <v>0</v>
      </c>
      <c r="P28" s="26" t="str">
        <f>$P$12*52</f>
        <v>0</v>
      </c>
    </row>
    <row r="29" spans="1:17">
      <c r="B29" s="26" t="str">
        <f>$B$13*52</f>
        <v>0</v>
      </c>
      <c r="C29" s="26" t="str">
        <f>$C$13*52</f>
        <v>0</v>
      </c>
      <c r="D29" s="26" t="str">
        <f>$D$13*52</f>
        <v>0</v>
      </c>
      <c r="E29" s="26" t="str">
        <f>$E$13*52</f>
        <v>0</v>
      </c>
      <c r="F29" s="26" t="str">
        <f>$F$13*52</f>
        <v>0</v>
      </c>
      <c r="G29" s="26" t="str">
        <f>$G$13*52</f>
        <v>0</v>
      </c>
      <c r="H29" s="26" t="str">
        <f>$H$13*52</f>
        <v>0</v>
      </c>
      <c r="I29" s="26" t="str">
        <f>$I$13*52</f>
        <v>0</v>
      </c>
      <c r="J29" s="26" t="str">
        <f>$J$13*52</f>
        <v>0</v>
      </c>
      <c r="K29" s="26" t="str">
        <f>$K$13*52</f>
        <v>0</v>
      </c>
      <c r="L29" s="26" t="str">
        <f>$L$13*52</f>
        <v>0</v>
      </c>
      <c r="M29" s="26" t="str">
        <f>$M$13*52</f>
        <v>0</v>
      </c>
      <c r="N29" s="26" t="str">
        <f>$N$13*52</f>
        <v>0</v>
      </c>
      <c r="O29" s="26" t="str">
        <f>$O$13*52</f>
        <v>0</v>
      </c>
      <c r="P29" s="26" t="str">
        <f>$P$13*52</f>
        <v>0</v>
      </c>
    </row>
    <row r="30" spans="1:17">
      <c r="B30" s="26" t="str">
        <f>$B$14*52</f>
        <v>0</v>
      </c>
      <c r="C30" s="26" t="str">
        <f>$C$14*52</f>
        <v>0</v>
      </c>
      <c r="D30" s="26" t="str">
        <f>$D$14*52</f>
        <v>0</v>
      </c>
      <c r="E30" s="26" t="str">
        <f>$E$14*52</f>
        <v>0</v>
      </c>
      <c r="F30" s="26" t="str">
        <f>$F$14*52</f>
        <v>0</v>
      </c>
      <c r="G30" s="26" t="str">
        <f>$G$14*52</f>
        <v>0</v>
      </c>
      <c r="H30" s="26" t="str">
        <f>$H$14*52</f>
        <v>0</v>
      </c>
      <c r="I30" s="26" t="str">
        <f>$I$14*52</f>
        <v>0</v>
      </c>
      <c r="J30" s="26" t="str">
        <f>$J$14*52</f>
        <v>0</v>
      </c>
      <c r="K30" s="26" t="str">
        <f>$K$14*52</f>
        <v>0</v>
      </c>
      <c r="L30" s="26" t="str">
        <f>$L$14*52</f>
        <v>0</v>
      </c>
      <c r="M30" s="26" t="str">
        <f>$M$14*52</f>
        <v>0</v>
      </c>
      <c r="N30" s="26" t="str">
        <f>$N$14*52</f>
        <v>0</v>
      </c>
      <c r="O30" s="26" t="str">
        <f>$O$14*52</f>
        <v>0</v>
      </c>
      <c r="P30" s="26" t="str">
        <f>$P$14*52</f>
        <v>0</v>
      </c>
    </row>
    <row r="31" spans="1:17">
      <c r="B31" s="26" t="str">
        <f>$B$15*52</f>
        <v>0</v>
      </c>
      <c r="C31" s="26" t="str">
        <f>$C$15*52</f>
        <v>0</v>
      </c>
      <c r="D31" s="26" t="str">
        <f>$D$15*52</f>
        <v>0</v>
      </c>
      <c r="E31" s="26" t="str">
        <f>$E$15*52</f>
        <v>0</v>
      </c>
      <c r="F31" s="26" t="str">
        <f>$F$15*52</f>
        <v>0</v>
      </c>
      <c r="G31" s="26" t="str">
        <f>$G$15*52</f>
        <v>0</v>
      </c>
      <c r="H31" s="26" t="str">
        <f>$H$15*52</f>
        <v>0</v>
      </c>
      <c r="I31" s="26" t="str">
        <f>$I$15*52</f>
        <v>0</v>
      </c>
      <c r="J31" s="26" t="str">
        <f>$J$15*52</f>
        <v>0</v>
      </c>
      <c r="K31" s="26" t="str">
        <f>$K$15*52</f>
        <v>0</v>
      </c>
      <c r="L31" s="26" t="str">
        <f>$L$15*52</f>
        <v>0</v>
      </c>
      <c r="M31" s="26" t="str">
        <f>$M$15*52</f>
        <v>0</v>
      </c>
      <c r="N31" s="26" t="str">
        <f>$N$15*52</f>
        <v>0</v>
      </c>
      <c r="O31" s="26" t="str">
        <f>$O$15*52</f>
        <v>0</v>
      </c>
      <c r="P31" s="26" t="str">
        <f>$P$15*52</f>
        <v>0</v>
      </c>
    </row>
    <row r="33" spans="1:17">
      <c r="A33" s="2" t="s">
        <v>7</v>
      </c>
      <c r="B33" s="1" t="s">
        <v>6</v>
      </c>
      <c r="C33" s="1" t="s">
        <v>10</v>
      </c>
      <c r="D33" s="220" t="s">
        <v>166</v>
      </c>
      <c r="E33" s="220"/>
      <c r="F33" s="220" t="s">
        <v>32</v>
      </c>
      <c r="G33" s="220"/>
      <c r="I33" s="2" t="s">
        <v>167</v>
      </c>
      <c r="J33" s="1" t="s">
        <v>6</v>
      </c>
      <c r="K33" s="1" t="s">
        <v>10</v>
      </c>
      <c r="L33" s="220" t="s">
        <v>166</v>
      </c>
      <c r="M33" s="220"/>
      <c r="N33" s="220" t="s">
        <v>32</v>
      </c>
      <c r="O33" s="220"/>
    </row>
    <row r="34" spans="1:17">
      <c r="B34" s="27"/>
      <c r="C34" s="27"/>
      <c r="D34" s="1">
        <v>700</v>
      </c>
      <c r="E34" s="1">
        <v>699</v>
      </c>
      <c r="F34" s="1">
        <v>700</v>
      </c>
      <c r="G34" s="1">
        <v>699</v>
      </c>
      <c r="J34" s="27"/>
      <c r="K34" s="27"/>
      <c r="L34" s="1">
        <v>700</v>
      </c>
      <c r="M34" s="1">
        <v>699</v>
      </c>
      <c r="N34" s="1">
        <v>700</v>
      </c>
      <c r="O34" s="1">
        <v>699</v>
      </c>
    </row>
    <row r="35" spans="1:17">
      <c r="B35" s="28" t="str">
        <f>IF('Sample Calculator'!$B$8=0,B36,IF('Sample Calculator'!$B$8=1,B37,IF('Sample Calculator'!$B$8=2,B38,IF('Sample Calculator'!$B$8=3,B39,IF('Sample Calculator'!$B$8&gt;3,B40,0)))))</f>
        <v>0</v>
      </c>
      <c r="C35" s="28" t="str">
        <f>IF('Sample Calculator'!$B$8=0,C36,IF('Sample Calculator'!$B$8=1,C37,IF('Sample Calculator'!$B$8=2,C38,IF('Sample Calculator'!$B$8=3,C39,IF('Sample Calculator'!$B$8&gt;3,C40,0)))))</f>
        <v>0</v>
      </c>
      <c r="D35" s="28" t="str">
        <f>IF('Sample Calculator'!$B$8=0,D36,IF('Sample Calculator'!$B$8=1,D37,IF('Sample Calculator'!$B$8=2,D38,IF('Sample Calculator'!$B$8=3,D39,IF('Sample Calculator'!$B$8&gt;3,D40,0)))))</f>
        <v>0</v>
      </c>
      <c r="E35" s="28" t="str">
        <f>IF('Sample Calculator'!$B$8=0,E36,IF('Sample Calculator'!$B$8=1,E37,IF('Sample Calculator'!$B$8=2,E38,IF('Sample Calculator'!$B$8=3,E39,IF('Sample Calculator'!$B$8&gt;3,E40,0)))))</f>
        <v>0</v>
      </c>
      <c r="F35" s="28" t="str">
        <f>IF('Sample Calculator'!$B$8=0,F36,IF('Sample Calculator'!$B$8=1,F37,IF('Sample Calculator'!$B$8=2,F38,IF('Sample Calculator'!$B$8=3,F39,IF('Sample Calculator'!$B$8&gt;3,F40,0)))))</f>
        <v>0</v>
      </c>
      <c r="G35" s="28" t="str">
        <f>IF('Sample Calculator'!$B$8=0,G36,IF('Sample Calculator'!$B$8=1,G37,IF('Sample Calculator'!$B$8=2,G38,IF('Sample Calculator'!$B$8=3,G39,IF('Sample Calculator'!$B$8&gt;3,G40,0)))))</f>
        <v>0</v>
      </c>
      <c r="J35" s="28" t="str">
        <f>IF('Sample Calculator'!$B$8=0,J36,IF('Sample Calculator'!$B$8=1,J37,IF('Sample Calculator'!$B$8=2,J38,IF('Sample Calculator'!$B$8=3,J39,IF('Sample Calculator'!$B$8&gt;3,J40,0)))))</f>
        <v>0</v>
      </c>
      <c r="K35" s="28" t="str">
        <f>IF('Sample Calculator'!$B$8=0,K36,IF('Sample Calculator'!$B$8=1,K37,IF('Sample Calculator'!$B$8=2,K38,IF('Sample Calculator'!$B$8=3,K39,IF('Sample Calculator'!$B$8&gt;3,K40,0)))))</f>
        <v>0</v>
      </c>
      <c r="L35" s="28" t="str">
        <f>IF('Sample Calculator'!$B$8=0,L36,IF('Sample Calculator'!$B$8=1,L37,IF('Sample Calculator'!$B$8=2,L38,IF('Sample Calculator'!$B$8=3,L39,IF('Sample Calculator'!$B$8&gt;3,L40,0)))))</f>
        <v>0</v>
      </c>
      <c r="M35" s="28" t="str">
        <f>IF('Sample Calculator'!$B$8=0,M36,IF('Sample Calculator'!$B$8=1,M37,IF('Sample Calculator'!$B$8=2,M38,IF('Sample Calculator'!$B$8=3,M39,IF('Sample Calculator'!$B$8&gt;3,M40,0)))))</f>
        <v>0</v>
      </c>
      <c r="N35" s="28" t="str">
        <f>IF('Sample Calculator'!$B$8=0,N36,IF('Sample Calculator'!$B$8=1,N37,IF('Sample Calculator'!$B$8=2,N38,IF('Sample Calculator'!$B$8=3,N39,IF('Sample Calculator'!$B$8&gt;3,N40,0)))))</f>
        <v>0</v>
      </c>
      <c r="O35" s="28" t="str">
        <f>IF('Sample Calculator'!$B$8=0,O36,IF('Sample Calculator'!$B$8=1,O37,IF('Sample Calculator'!$B$8=2,O38,IF('Sample Calculator'!$B$8=3,O39,IF('Sample Calculator'!$B$8&gt;3,O40,0)))))</f>
        <v>0</v>
      </c>
    </row>
    <row r="36" spans="1:17">
      <c r="B36" s="42" t="str">
        <f>IF('Sample Calculator'!$B$6="Individual (Couple)",IF('Sample Calculator'!$AA$18&lt;$B$2,$B21,IF('Sample Calculator'!$AA$18&lt;$C$4,$C21,IF('Sample Calculator'!$AA$18&lt;$D$4,$D21,IF('Sample Calculator'!$AA$18&lt;$E$4,$E21,IF('Sample Calculator'!$AA$18&lt;$F$4,$F21,IF('Sample Calculator'!$AA$18&lt;$G$4,$G21,IF('Sample Calculator'!$AA$18&lt;$H$4,$H21,IF('Sample Calculator'!$AA$18&lt;$I$4,$I21,IF('Sample Calculator'!$AA$18&lt;$J$4,$J21,IF('Sample Calculator'!$AA$18&lt;$K$4,$K21,IF('Sample Calculator'!$AA$18&lt;$L$4,$L21,IF('Sample Calculator'!$AA$18&lt;$M$4,$M21,IF('Sample Calculator'!$AA$18&lt;$N$4,$N21,IF('Sample Calculator'!$AA$18&lt;$O$4,$O21,IF('Sample Calculator'!$AA$18&gt;$P$4,$P21,0))))))))))))))),IF('Sample Calculator'!$AA$18&lt;$B$2,$B27,IF('Sample Calculator'!$AA$18&lt;$C$4,$C27,IF('Sample Calculator'!$AA$18&lt;$D$4,$D27,IF('Sample Calculator'!$AA$18&lt;$E$4,$E27,IF('Sample Calculator'!$AA$18&lt;$F$4,$F27,IF('Sample Calculator'!$AA$18&lt;$G$4,$G27,IF('Sample Calculator'!$AA$18&lt;$H$4,$H27,IF('Sample Calculator'!$AA$18&lt;$I$4,$I27,IF('Sample Calculator'!$AA$18&lt;$J$4,$J27,IF('Sample Calculator'!$AA$18&lt;$K$4,$K27,IF('Sample Calculator'!$AA$18&lt;$L$4,$L27,IF('Sample Calculator'!$AA$18&lt;$M$4,$M27,IF('Sample Calculator'!$AA$18&lt;$N$4,$N27,IF('Sample Calculator'!$AA$18&lt;$O$4,$O27,IF('Sample Calculator'!$AA$18&gt;$P$4,$P27,0))))))))))))))))</f>
        <v>0</v>
      </c>
      <c r="C36" s="42" t="str">
        <f>IF('Sample Calculator'!$B$6="Individual (Couple)",IF('Sample Calculator'!$AQ$18&lt;$B$2,$B21,IF('Sample Calculator'!$AQ$18&lt;$C$4,$C21,IF('Sample Calculator'!$AQ$18&lt;$D$4,$D21,IF('Sample Calculator'!$AQ$18&lt;$E$4,$E21,IF('Sample Calculator'!$AQ$18&lt;$F$4,$F21,IF('Sample Calculator'!$AQ$18&lt;$G$4,$G21,IF('Sample Calculator'!$AQ$18&lt;$H$4,$H21,IF('Sample Calculator'!$AQ$18&lt;$I$4,$I21,IF('Sample Calculator'!$AQ$18&lt;$J$4,$J21,IF('Sample Calculator'!$AQ$18&lt;$K$4,$K21,IF('Sample Calculator'!$AQ$18&lt;$L$4,$L21,IF('Sample Calculator'!$AQ$18&lt;$M$4,$M21,IF('Sample Calculator'!$AQ$18&lt;$N$4,$N21,IF('Sample Calculator'!$AQ$18&lt;$O$4,$O21,IF('Sample Calculator'!$AQ$18&gt;$P$4,$P21,0))))))))))))))),IF('Sample Calculator'!$AQ$18&lt;$B$2,$B27,IF('Sample Calculator'!$AQ$18&lt;$C$4,$C27,IF('Sample Calculator'!$AQ$18&lt;$D$4,$D27,IF('Sample Calculator'!$AQ$18&lt;$E$4,$E27,IF('Sample Calculator'!$AQ$18&lt;$F$4,$F27,IF('Sample Calculator'!$AQ$18&lt;$G$4,$G27,IF('Sample Calculator'!$AQ$18&lt;$H$4,$H27,IF('Sample Calculator'!$AQ$18&lt;$I$4,$I27,IF('Sample Calculator'!$AQ$18&lt;$J$4,$J27,IF('Sample Calculator'!$AQ$18&lt;$K$4,$K27,IF('Sample Calculator'!$AQ$18&lt;$L$4,$L27,IF('Sample Calculator'!$AQ$18&lt;$M$4,$M27,IF('Sample Calculator'!$AQ$18&lt;$N$4,$N27,IF('Sample Calculator'!$AQ$18&lt;$O$4,$O27,IF('Sample Calculator'!$AQ$18&gt;$P$4,$P27,0))))))))))))))))</f>
        <v>0</v>
      </c>
      <c r="D36" s="42" t="str">
        <f>IF('Sample Calculator'!$B$6="Individual (Couple)",IF('Sample Calculator'!$BG$18&lt;$B$2,$B21,IF('Sample Calculator'!$BG$18&lt;$C$4,$C21,IF('Sample Calculator'!$BG$18&lt;$D$4,$D21,IF('Sample Calculator'!$BG$18&lt;$E$4,$E21,IF('Sample Calculator'!$BG$18&lt;$F$4,$F21,IF('Sample Calculator'!$BG$18&lt;$G$4,$G21,IF('Sample Calculator'!$BG$18&lt;$H$4,$H21,IF('Sample Calculator'!$BG$18&lt;$I$4,$I21,IF('Sample Calculator'!$BG$18&lt;$J$4,$J21,IF('Sample Calculator'!$BG$18&lt;$K$4,$K21,IF('Sample Calculator'!$BG$18&lt;$L$4,$L21,IF('Sample Calculator'!$BG$18&lt;$M$4,$M21,IF('Sample Calculator'!$BG$18&lt;$N$4,$N21,IF('Sample Calculator'!$BG$18&lt;$O$4,$O21,IF('Sample Calculator'!$BG$18&gt;$P$4,$P21,0))))))))))))))),IF('Sample Calculator'!$BG$18&lt;$B$2,$B27,IF('Sample Calculator'!$BG$18&lt;$C$4,$C27,IF('Sample Calculator'!$BG$18&lt;$D$4,$D27,IF('Sample Calculator'!$BG$18&lt;$E$4,$E27,IF('Sample Calculator'!$BG$18&lt;$F$4,$F27,IF('Sample Calculator'!$BG$18&lt;$G$4,$G27,IF('Sample Calculator'!$BG$18&lt;$H$4,$H27,IF('Sample Calculator'!$BG$18&lt;$I$4,$I27,IF('Sample Calculator'!$BG$18&lt;$J$4,$J27,IF('Sample Calculator'!$BG$18&lt;$K$4,$K27,IF('Sample Calculator'!$BG$18&lt;$L$4,$L27,IF('Sample Calculator'!$BG$18&lt;$M$4,$M27,IF('Sample Calculator'!$BG$18&lt;$N$4,$N27,IF('Sample Calculator'!$BG$18&lt;$O$4,$O27,IF('Sample Calculator'!$BG$18&gt;$P$4,$P27,0))))))))))))))))</f>
        <v>0</v>
      </c>
      <c r="E36" s="42" t="str">
        <f>IF('Sample Calculator'!$B$6="Individual (Couple)",IF('Sample Calculator'!$BW$18&lt;$B$2,$B21,IF('Sample Calculator'!$BW$18&lt;$C$4,$C21,IF('Sample Calculator'!$BW$18&lt;$D$4,$D21,IF('Sample Calculator'!$BW$18&lt;$E$4,$E21,IF('Sample Calculator'!$BW$18&lt;$F$4,$F21,IF('Sample Calculator'!$BW$18&lt;$G$4,$G21,IF('Sample Calculator'!$BW$18&lt;$H$4,$H21,IF('Sample Calculator'!$BW$18&lt;$I$4,$I21,IF('Sample Calculator'!$BW$18&lt;$J$4,$J21,IF('Sample Calculator'!$BW$18&lt;$K$4,$K21,IF('Sample Calculator'!$BW$18&lt;$L$4,$L21,IF('Sample Calculator'!$BW$18&lt;$M$4,$M21,IF('Sample Calculator'!$BW$18&lt;$N$4,$N21,IF('Sample Calculator'!$BW$18&lt;$O$4,$O21,IF('Sample Calculator'!$BW$18&gt;$P$4,$P21,0))))))))))))))),IF('Sample Calculator'!$BW$18&lt;$B$2,$B27,IF('Sample Calculator'!$BW$18&lt;$C$4,$C27,IF('Sample Calculator'!$BW$18&lt;$D$4,$D27,IF('Sample Calculator'!$BW$18&lt;$E$4,$E27,IF('Sample Calculator'!$BW$18&lt;$F$4,$F27,IF('Sample Calculator'!$BW$18&lt;$G$4,$G27,IF('Sample Calculator'!$BW$18&lt;$H$4,$H27,IF('Sample Calculator'!$BW$18&lt;$I$4,$I27,IF('Sample Calculator'!$BW$18&lt;$J$4,$J27,IF('Sample Calculator'!$BW$18&lt;$K$4,$K27,IF('Sample Calculator'!$BW$18&lt;$L$4,$L27,IF('Sample Calculator'!$BW$18&lt;$M$4,$M27,IF('Sample Calculator'!$BW$18&lt;$N$4,$N27,IF('Sample Calculator'!$BW$18&lt;$O$4,$O27,IF('Sample Calculator'!$BW$18&gt;$P$4,$P27,0))))))))))))))))</f>
        <v>0</v>
      </c>
      <c r="F36" s="42" t="str">
        <f>IF('Sample Calculator'!$B$6="Individual (Couple)",IF('Sample Calculator'!$CM$18&lt;$B$2,$B21,IF('Sample Calculator'!$CM$18&lt;$C$4,$C21,IF('Sample Calculator'!$CM$18&lt;$D$4,$D21,IF('Sample Calculator'!$CM$18&lt;$E$4,$E21,IF('Sample Calculator'!$CM$18&lt;$F$4,$F21,IF('Sample Calculator'!$CM$18&lt;$G$4,$G21,IF('Sample Calculator'!$CM$18&lt;$H$4,$H21,IF('Sample Calculator'!$CM$18&lt;$I$4,$I21,IF('Sample Calculator'!$CM$18&lt;$J$4,$J21,IF('Sample Calculator'!$CM$18&lt;$K$4,$K21,IF('Sample Calculator'!$CM$18&lt;$L$4,$L21,IF('Sample Calculator'!$CM$18&lt;$M$4,$M21,IF('Sample Calculator'!$CM$18&lt;$N$4,$N21,IF('Sample Calculator'!$CM$18&lt;$O$4,$O21,IF('Sample Calculator'!CM$18&gt;$P$4,$P21,0))))))))))))))),IF('Sample Calculator'!$CM$18&lt;$B$2,$B27,IF('Sample Calculator'!$CM$18&lt;$C$4,$C27,IF('Sample Calculator'!$CM$18&lt;$D$4,$D27,IF('Sample Calculator'!$CM$18&lt;$E$4,$E27,IF('Sample Calculator'!$CM$18&lt;$F$4,$F27,IF('Sample Calculator'!$CM$18&lt;$G$4,$G27,IF('Sample Calculator'!$CM$18&lt;$H$4,$H27,IF('Sample Calculator'!$CM$18&lt;$I$4,$I27,IF('Sample Calculator'!$CM$18&lt;$J$4,$J27,IF('Sample Calculator'!$CM$18&lt;$K$4,$K27,IF('Sample Calculator'!$CM$18&lt;$L$4,$L27,IF('Sample Calculator'!$CM$18&lt;$M$4,$M27,IF('Sample Calculator'!$CM$18&lt;$N$4,$N27,IF('Sample Calculator'!$CM$18&lt;$O$4,$O27,IF('Sample Calculator'!CM$18&gt;$P$4,$P27,0))))))))))))))))</f>
        <v>0</v>
      </c>
      <c r="G36" s="42" t="str">
        <f>IF('Sample Calculator'!$B$6="Individual (Couple)",IF('Sample Calculator'!$DC$18&lt;$B$2,$B21,IF('Sample Calculator'!$DC$18&lt;$C$4,$C21,IF('Sample Calculator'!$DC$18&lt;$D$4,$D21,IF('Sample Calculator'!$DC$18&lt;$E$4,$E21,IF('Sample Calculator'!$DC$18&lt;$F$4,$F21,IF('Sample Calculator'!$DC$18&lt;$G$4,$G21,IF('Sample Calculator'!$DC$18&lt;$H$4,$H21,IF('Sample Calculator'!$DC$18&lt;$I$4,$I21,IF('Sample Calculator'!$DC$18&lt;$J$4,$J21,IF('Sample Calculator'!$DC$18&lt;$K$4,$K21,IF('Sample Calculator'!$DC$18&lt;$L$4,$L21,IF('Sample Calculator'!$DC$18&lt;$M$4,$M21,IF('Sample Calculator'!$DC$18&lt;$N$4,$N21,IF('Sample Calculator'!$DC$18&lt;$O$4,$O21,IF('Sample Calculator'!$DC$18&gt;$P$4,$P21,0))))))))))))))),IF('Sample Calculator'!$DC$18&lt;$B$2,$B27,IF('Sample Calculator'!$DC$18&lt;$C$4,$C27,IF('Sample Calculator'!$DC$18&lt;$D$4,$D27,IF('Sample Calculator'!$DC$18&lt;$E$4,$E27,IF('Sample Calculator'!$DC$18&lt;$F$4,$F27,IF('Sample Calculator'!$DC$18&lt;$G$4,$G27,IF('Sample Calculator'!$DC$18&lt;$H$4,$H27,IF('Sample Calculator'!$DC$18&lt;$I$4,$I27,IF('Sample Calculator'!$DC$18&lt;$J$4,$J27,IF('Sample Calculator'!$DC$18&lt;$K$4,$K27,IF('Sample Calculator'!$DC$18&lt;$L$4,$L27,IF('Sample Calculator'!$DC$18&lt;$M$4,$M27,IF('Sample Calculator'!$DC$18&lt;$N$4,$N27,IF('Sample Calculator'!$DC$18&lt;$O$4,$O27,IF('Sample Calculator'!$DC$18&gt;$P$4,$P27,0))))))))))))))))</f>
        <v>0</v>
      </c>
      <c r="J36" s="26" t="str">
        <f>IF('Sample Calculator'!$AI$18&lt;$B$2,$B21,IF('Sample Calculator'!$AI$18&lt;$C$4,$C21,IF('Sample Calculator'!$AI$18&lt;$D$4,$D21,IF('Sample Calculator'!$AI$18&lt;$E$4,$E21,IF('Sample Calculator'!$AI$18&lt;$F$4,$F21,IF('Sample Calculator'!$AI$18&lt;$G$4,$G21,IF('Sample Calculator'!$AI$18&lt;$H$4,$H21,IF('Sample Calculator'!$AI$18&lt;$I$4,$I21,IF('Sample Calculator'!$AI$18&lt;$J$4,$J21,IF('Sample Calculator'!$AI$18&lt;$K$4,$K21,IF('Sample Calculator'!$AI$18&lt;$L$4,$L21,IF('Sample Calculator'!$AI$18&lt;$M$4,$M21,IF('Sample Calculator'!$AI$18&lt;$N$4,$N21,IF('Sample Calculator'!$AI$18&lt;$O$4,$O21,IF('Sample Calculator'!$AI$18&gt;$P$4,$P21,0)))))))))))))))</f>
        <v>0</v>
      </c>
      <c r="K36" s="26" t="str">
        <f>IF('Sample Calculator'!$AI$18&lt;$B$2,$B21,IF('Sample Calculator'!$AI$18&lt;$C$4,$C21,IF('Sample Calculator'!$AI$18&lt;$D$4,$D21,IF('Sample Calculator'!$AI$18&lt;$E$4,$E21,IF('Sample Calculator'!$AI$18&lt;$F$4,$F21,IF('Sample Calculator'!$AI$18&lt;$G$4,$G21,IF('Sample Calculator'!$AI$18&lt;$H$4,$H21,IF('Sample Calculator'!$AI$18&lt;$I$4,$I21,IF('Sample Calculator'!$AI$18&lt;$J$4,$J21,IF('Sample Calculator'!$AI$18&lt;$K$4,$K21,IF('Sample Calculator'!$AI$18&lt;$L$4,$L21,IF('Sample Calculator'!$AI$18&lt;$M$4,$M21,IF('Sample Calculator'!$AI$18&lt;$N$4,$N21,IF('Sample Calculator'!$AI$18&lt;$O$4,$O21,IF('Sample Calculator'!$AI$18&gt;$P$4,$P21,0)))))))))))))))</f>
        <v>0</v>
      </c>
      <c r="L36" s="26" t="str">
        <f>IF('Sample Calculator'!$BO$18&lt;$B$2,$B21,IF('Sample Calculator'!$BO$18&lt;$C$4,$C21,IF('Sample Calculator'!$BO$18&lt;$D$4,$D21,IF('Sample Calculator'!$BO$18&lt;$E$4,$E21,IF('Sample Calculator'!$BO$18&lt;$F$4,$F21,IF('Sample Calculator'!$BO$18&lt;$G$4,$G21,IF('Sample Calculator'!$BO$18&lt;$H$4,$H21,IF('Sample Calculator'!$BO$18&lt;$I$4,$I21,IF('Sample Calculator'!$BO$18&lt;$J$4,$J21,IF('Sample Calculator'!$BO$18&lt;$K$4,$K21,IF('Sample Calculator'!$BO$18&lt;$L$4,$L21,IF('Sample Calculator'!$BO$18&lt;$M$4,$M21,IF('Sample Calculator'!$BO$18&lt;$N$4,$N21,IF('Sample Calculator'!$BO$18&lt;$O$4,$O21,IF('Sample Calculator'!$BO$18&gt;$P$4,$P21,0)))))))))))))))</f>
        <v>0</v>
      </c>
      <c r="M36" s="26" t="str">
        <f>IF('Sample Calculator'!$CE$18&lt;$B$2,$B21,IF('Sample Calculator'!$CE$18&lt;$C$4,$C21,IF('Sample Calculator'!$CE$18&lt;$D$4,$D21,IF('Sample Calculator'!$CE$18&lt;$E$4,$E21,IF('Sample Calculator'!$CE$18&lt;$F$4,$F21,IF('Sample Calculator'!$CE$18&lt;$G$4,$G21,IF('Sample Calculator'!$CE$18&lt;$H$4,$H21,IF('Sample Calculator'!$CE$18&lt;$I$4,$I21,IF('Sample Calculator'!$CE$18&lt;$J$4,$J21,IF('Sample Calculator'!$CE$18&lt;$K$4,$K21,IF('Sample Calculator'!$CE$18&lt;$L$4,$L21,IF('Sample Calculator'!$CE$18&lt;$M$4,$M21,IF('Sample Calculator'!$CE$18&lt;$N$4,$N21,IF('Sample Calculator'!$CE$18&lt;$O$4,$O21,IF('Sample Calculator'!$CE$18&gt;$P$4,$P21,0)))))))))))))))</f>
        <v>0</v>
      </c>
      <c r="N36" s="26" t="str">
        <f>IF('Sample Calculator'!$CU$18&lt;$B$2,$B21,IF('Sample Calculator'!$CU$18&lt;$C$4,$C21,IF('Sample Calculator'!$CU$18&lt;$D$4,$D21,IF('Sample Calculator'!$CU$18&lt;$E$4,$E21,IF('Sample Calculator'!$CU$18&lt;$F$4,$F21,IF('Sample Calculator'!$CU$18&lt;$G$4,$G21,IF('Sample Calculator'!$CU$18&lt;$H$4,$H21,IF('Sample Calculator'!$CU$18&lt;$I$4,$I21,IF('Sample Calculator'!$CU$18&lt;$J$4,$J21,IF('Sample Calculator'!$CU$18&lt;$K$4,$K21,IF('Sample Calculator'!$CU$18&lt;$L$4,$L21,IF('Sample Calculator'!$CU$18&lt;$M$4,$M21,IF('Sample Calculator'!$CU$18&lt;$N$4,$N21,IF('Sample Calculator'!$CU$18&lt;$O$4,$O21,IF('Sample Calculator'!CU$18&gt;$P$4,$P21,0)))))))))))))))</f>
        <v>0</v>
      </c>
      <c r="O36" s="26" t="str">
        <f>IF('Sample Calculator'!$DK$18&lt;$B$2,$B21,IF('Sample Calculator'!$DK$18&lt;$C$4,$C21,IF('Sample Calculator'!$DK$18&lt;$D$4,$D21,IF('Sample Calculator'!$DK$18&lt;$E$4,$E21,IF('Sample Calculator'!$DK$18&lt;$F$4,$F21,IF('Sample Calculator'!$DK$18&lt;$G$4,$G21,IF('Sample Calculator'!$DK$18&lt;$H$4,$H21,IF('Sample Calculator'!$DK$18&lt;$I$4,$I21,IF('Sample Calculator'!$DK$18&lt;$J$4,$J21,IF('Sample Calculator'!$DK$18&lt;$K$4,$K21,IF('Sample Calculator'!$DK$18&lt;$L$4,$L21,IF('Sample Calculator'!$DK$18&lt;$M$4,$M21,IF('Sample Calculator'!$DK$18&lt;$N$4,$N21,IF('Sample Calculator'!$DK$18&lt;$O$4,$O21,IF('Sample Calculator'!$DK$18&gt;$P$4,$P21,0)))))))))))))))</f>
        <v>0</v>
      </c>
    </row>
    <row r="37" spans="1:17">
      <c r="B37" s="42" t="str">
        <f>IF('Sample Calculator'!$B$6="Individual (Couple)",IF('Sample Calculator'!$AA$18&lt;$B$2,$B22,IF('Sample Calculator'!$AA$18&lt;$C$4,$C22,IF('Sample Calculator'!$AA$18&lt;$D$4,$D22,IF('Sample Calculator'!$AA$18&lt;$E$4,$E22,IF('Sample Calculator'!$AA$18&lt;$F$4,$F22,IF('Sample Calculator'!$AA$18&lt;$G$4,$G22,IF('Sample Calculator'!$AA$18&lt;$H$4,$H22,IF('Sample Calculator'!$AA$18&lt;$I$4,$I22,IF('Sample Calculator'!$AA$18&lt;$J$4,$J22,IF('Sample Calculator'!$AA$18&lt;$K$4,$K22,IF('Sample Calculator'!$AA$18&lt;$L$4,$L22,IF('Sample Calculator'!$AA$18&lt;$M$4,$M22,IF('Sample Calculator'!$AA$18&lt;$N$4,$N22,IF('Sample Calculator'!$AA$18&lt;$O$4,$O22,IF('Sample Calculator'!$AA$18&gt;$P$4,$P22,0))))))))))))))),IF('Sample Calculator'!$AA$18&lt;$B$2,$B28,IF('Sample Calculator'!$AA$18&lt;$C$4,$C28,IF('Sample Calculator'!$AA$18&lt;$D$4,$D28,IF('Sample Calculator'!$AA$18&lt;$E$4,$E28,IF('Sample Calculator'!$AA$18&lt;$F$4,$F28,IF('Sample Calculator'!$AA$18&lt;$G$4,$G28,IF('Sample Calculator'!$AA$18&lt;$H$4,$H28,IF('Sample Calculator'!$AA$18&lt;$I$4,$I28,IF('Sample Calculator'!$AA$18&lt;$J$4,$J28,IF('Sample Calculator'!$AA$18&lt;$K$4,$K28,IF('Sample Calculator'!$AA$18&lt;$L$4,$L28,IF('Sample Calculator'!$AA$18&lt;$M$4,$M28,IF('Sample Calculator'!$AA$18&lt;$N$4,$N28,IF('Sample Calculator'!$AA$18&lt;$O$4,$O28,IF('Sample Calculator'!$AA$18&gt;$P$4,$P28,0))))))))))))))))</f>
        <v>0</v>
      </c>
      <c r="C37" s="42" t="str">
        <f>IF('Sample Calculator'!$B$6="Individual (Couple)",IF('Sample Calculator'!$AQ$18&lt;$B$2,$B22,IF('Sample Calculator'!$AQ$18&lt;$C$4,$C22,IF('Sample Calculator'!$AQ$18&lt;$D$4,$D22,IF('Sample Calculator'!$AQ$18&lt;$E$4,$E22,IF('Sample Calculator'!$AQ$18&lt;$F$4,$F22,IF('Sample Calculator'!$AQ$18&lt;$G$4,$G22,IF('Sample Calculator'!$AQ$18&lt;$H$4,$H22,IF('Sample Calculator'!$AQ$18&lt;$I$4,$I22,IF('Sample Calculator'!$AQ$18&lt;$J$4,$J22,IF('Sample Calculator'!$AQ$18&lt;$K$4,$K22,IF('Sample Calculator'!$AQ$18&lt;$L$4,$L22,IF('Sample Calculator'!$AQ$18&lt;$M$4,$M22,IF('Sample Calculator'!$AQ$18&lt;$N$4,$N22,IF('Sample Calculator'!$AQ$18&lt;$O$4,$O22,IF('Sample Calculator'!$AQ$18&gt;$P$4,$P22,0))))))))))))))),IF('Sample Calculator'!$AQ$18&lt;$B$2,$B28,IF('Sample Calculator'!$AQ$18&lt;$C$4,$C28,IF('Sample Calculator'!$AQ$18&lt;$D$4,$D28,IF('Sample Calculator'!$AQ$18&lt;$E$4,$E28,IF('Sample Calculator'!$AQ$18&lt;$F$4,$F28,IF('Sample Calculator'!$AQ$18&lt;$G$4,$G28,IF('Sample Calculator'!$AQ$18&lt;$H$4,$H28,IF('Sample Calculator'!$AQ$18&lt;$I$4,$I28,IF('Sample Calculator'!$AQ$18&lt;$J$4,$J28,IF('Sample Calculator'!$AQ$18&lt;$K$4,$K28,IF('Sample Calculator'!$AQ$18&lt;$L$4,$L28,IF('Sample Calculator'!$AQ$18&lt;$M$4,$M28,IF('Sample Calculator'!$AQ$18&lt;$N$4,$N28,IF('Sample Calculator'!$AQ$18&lt;$O$4,$O28,IF('Sample Calculator'!$AQ$18&gt;$P$4,$P28,0))))))))))))))))</f>
        <v>0</v>
      </c>
      <c r="D37" s="42" t="str">
        <f>IF('Sample Calculator'!$B$6="Individual (Couple)",IF('Sample Calculator'!$BG$18&lt;$B$2,$B22,IF('Sample Calculator'!$BG$18&lt;$C$4,$C22,IF('Sample Calculator'!$BG$18&lt;$D$4,$D22,IF('Sample Calculator'!$BG$18&lt;$E$4,$E22,IF('Sample Calculator'!$BG$18&lt;$F$4,$F22,IF('Sample Calculator'!$BG$18&lt;$G$4,$G22,IF('Sample Calculator'!$BG$18&lt;$H$4,$H22,IF('Sample Calculator'!$BG$18&lt;$I$4,$I22,IF('Sample Calculator'!$BG$18&lt;$J$4,$J22,IF('Sample Calculator'!$BG$18&lt;$K$4,$K22,IF('Sample Calculator'!$BG$18&lt;$L$4,$L22,IF('Sample Calculator'!$BG$18&lt;$M$4,$M22,IF('Sample Calculator'!$BG$18&lt;$N$4,$N22,IF('Sample Calculator'!$BG$18&lt;$O$4,$O22,IF('Sample Calculator'!$BG$18&gt;$P$4,$P22,0))))))))))))))),IF('Sample Calculator'!$BG$18&lt;$B$2,$B28,IF('Sample Calculator'!$BG$18&lt;$C$4,$C28,IF('Sample Calculator'!$BG$18&lt;$D$4,$D28,IF('Sample Calculator'!$BG$18&lt;$E$4,$E28,IF('Sample Calculator'!$BG$18&lt;$F$4,$F28,IF('Sample Calculator'!$BG$18&lt;$G$4,$G28,IF('Sample Calculator'!$BG$18&lt;$H$4,$H28,IF('Sample Calculator'!$BG$18&lt;$I$4,$I28,IF('Sample Calculator'!$BG$18&lt;$J$4,$J28,IF('Sample Calculator'!$BG$18&lt;$K$4,$K28,IF('Sample Calculator'!$BG$18&lt;$L$4,$L28,IF('Sample Calculator'!$BG$18&lt;$M$4,$M28,IF('Sample Calculator'!$BG$18&lt;$N$4,$N28,IF('Sample Calculator'!$BG$18&lt;$O$4,$O28,IF('Sample Calculator'!$BG$18&gt;$P$4,$P28,0))))))))))))))))</f>
        <v>0</v>
      </c>
      <c r="E37" s="42" t="str">
        <f>IF('Sample Calculator'!$B$6="Individual (Couple)",IF('Sample Calculator'!$BW$18&lt;$B$2,$B22,IF('Sample Calculator'!$BW$18&lt;$C$4,$C22,IF('Sample Calculator'!$BW$18&lt;$D$4,$D22,IF('Sample Calculator'!$BW$18&lt;$E$4,$E22,IF('Sample Calculator'!$BW$18&lt;$F$4,$F22,IF('Sample Calculator'!$BW$18&lt;$G$4,$G22,IF('Sample Calculator'!$BW$18&lt;$H$4,$H22,IF('Sample Calculator'!$BW$18&lt;$I$4,$I22,IF('Sample Calculator'!$BW$18&lt;$J$4,$J22,IF('Sample Calculator'!$BW$18&lt;$K$4,$K22,IF('Sample Calculator'!$BW$18&lt;$L$4,$L22,IF('Sample Calculator'!$BW$18&lt;$M$4,$M22,IF('Sample Calculator'!$BW$18&lt;$N$4,$N22,IF('Sample Calculator'!$BW$18&lt;$O$4,$O22,IF('Sample Calculator'!$BW$18&gt;$P$4,$P22,0))))))))))))))),IF('Sample Calculator'!$BW$18&lt;$B$2,$B28,IF('Sample Calculator'!$BW$18&lt;$C$4,$C28,IF('Sample Calculator'!$BW$18&lt;$D$4,$D28,IF('Sample Calculator'!$BW$18&lt;$E$4,$E28,IF('Sample Calculator'!$BW$18&lt;$F$4,$F28,IF('Sample Calculator'!$BW$18&lt;$G$4,$G28,IF('Sample Calculator'!$BW$18&lt;$H$4,$H28,IF('Sample Calculator'!$BW$18&lt;$I$4,$I28,IF('Sample Calculator'!$BW$18&lt;$J$4,$J28,IF('Sample Calculator'!$BW$18&lt;$K$4,$K28,IF('Sample Calculator'!$BW$18&lt;$L$4,$L28,IF('Sample Calculator'!$BW$18&lt;$M$4,$M28,IF('Sample Calculator'!$BW$18&lt;$N$4,$N28,IF('Sample Calculator'!$BW$18&lt;$O$4,$O28,IF('Sample Calculator'!$BW$18&gt;$P$4,$P28,0))))))))))))))))</f>
        <v>0</v>
      </c>
      <c r="F37" s="42" t="str">
        <f>IF('Sample Calculator'!$B$6="Individual (Couple)",IF('Sample Calculator'!$CM$18&lt;$B$2,$B22,IF('Sample Calculator'!$CM$18&lt;$C$4,$C22,IF('Sample Calculator'!$CM$18&lt;$D$4,$D22,IF('Sample Calculator'!$CM$18&lt;$E$4,$E22,IF('Sample Calculator'!$CM$18&lt;$F$4,$F22,IF('Sample Calculator'!$CM$18&lt;$G$4,$G22,IF('Sample Calculator'!$CM$18&lt;$H$4,$H22,IF('Sample Calculator'!$CM$18&lt;$I$4,$I22,IF('Sample Calculator'!$CM$18&lt;$J$4,$J22,IF('Sample Calculator'!$CM$18&lt;$K$4,$K22,IF('Sample Calculator'!$CM$18&lt;$L$4,$L22,IF('Sample Calculator'!$CM$18&lt;$M$4,$M22,IF('Sample Calculator'!$CM$18&lt;$N$4,$N22,IF('Sample Calculator'!$CM$18&lt;$O$4,$O22,IF('Sample Calculator'!CM$18&gt;$P$4,$P22,0))))))))))))))),IF('Sample Calculator'!$CM$18&lt;$B$2,$B28,IF('Sample Calculator'!$CM$18&lt;$C$4,$C28,IF('Sample Calculator'!$CM$18&lt;$D$4,$D28,IF('Sample Calculator'!$CM$18&lt;$E$4,$E28,IF('Sample Calculator'!$CM$18&lt;$F$4,$F28,IF('Sample Calculator'!$CM$18&lt;$G$4,$G28,IF('Sample Calculator'!$CM$18&lt;$H$4,$H28,IF('Sample Calculator'!$CM$18&lt;$I$4,$I28,IF('Sample Calculator'!$CM$18&lt;$J$4,$J28,IF('Sample Calculator'!$CM$18&lt;$K$4,$K28,IF('Sample Calculator'!$CM$18&lt;$L$4,$L28,IF('Sample Calculator'!$CM$18&lt;$M$4,$M28,IF('Sample Calculator'!$CM$18&lt;$N$4,$N28,IF('Sample Calculator'!$CM$18&lt;$O$4,$O28,IF('Sample Calculator'!CM$18&gt;$P$4,$P28,0))))))))))))))))</f>
        <v>0</v>
      </c>
      <c r="G37" s="42" t="str">
        <f>IF('Sample Calculator'!$B$6="Individual (Couple)",IF('Sample Calculator'!$DC$18&lt;$B$2,$B22,IF('Sample Calculator'!$DC$18&lt;$C$4,$C22,IF('Sample Calculator'!$DC$18&lt;$D$4,$D22,IF('Sample Calculator'!$DC$18&lt;$E$4,$E22,IF('Sample Calculator'!$DC$18&lt;$F$4,$F22,IF('Sample Calculator'!$DC$18&lt;$G$4,$G22,IF('Sample Calculator'!$DC$18&lt;$H$4,$H22,IF('Sample Calculator'!$DC$18&lt;$I$4,$I22,IF('Sample Calculator'!$DC$18&lt;$J$4,$J22,IF('Sample Calculator'!$DC$18&lt;$K$4,$K22,IF('Sample Calculator'!$DC$18&lt;$L$4,$L22,IF('Sample Calculator'!$DC$18&lt;$M$4,$M22,IF('Sample Calculator'!$DC$18&lt;$N$4,$N22,IF('Sample Calculator'!$DC$18&lt;$O$4,$O22,IF('Sample Calculator'!$DC$18&gt;$P$4,$P22,0))))))))))))))),IF('Sample Calculator'!$DC$18&lt;$B$2,$B28,IF('Sample Calculator'!$DC$18&lt;$C$4,$C28,IF('Sample Calculator'!$DC$18&lt;$D$4,$D28,IF('Sample Calculator'!$DC$18&lt;$E$4,$E28,IF('Sample Calculator'!$DC$18&lt;$F$4,$F28,IF('Sample Calculator'!$DC$18&lt;$G$4,$G28,IF('Sample Calculator'!$DC$18&lt;$H$4,$H28,IF('Sample Calculator'!$DC$18&lt;$I$4,$I28,IF('Sample Calculator'!$DC$18&lt;$J$4,$J28,IF('Sample Calculator'!$DC$18&lt;$K$4,$K28,IF('Sample Calculator'!$DC$18&lt;$L$4,$L28,IF('Sample Calculator'!$DC$18&lt;$M$4,$M28,IF('Sample Calculator'!$DC$18&lt;$N$4,$N28,IF('Sample Calculator'!$DC$18&lt;$O$4,$O28,IF('Sample Calculator'!$DC$18&gt;$P$4,$P28,0))))))))))))))))</f>
        <v>0</v>
      </c>
      <c r="J37" s="26" t="str">
        <f>IF('Sample Calculator'!$AI$18&lt;$B$2,$B22,IF('Sample Calculator'!$AI$18&lt;$C$4,$C22,IF('Sample Calculator'!$AI$18&lt;$D$4,$D22,IF('Sample Calculator'!$AI$18&lt;$E$4,$E22,IF('Sample Calculator'!$AI$18&lt;$F$4,$F22,IF('Sample Calculator'!$AI$18&lt;$G$4,$G22,IF('Sample Calculator'!$AI$18&lt;$H$4,$H22,IF('Sample Calculator'!$AI$18&lt;$I$4,$I22,IF('Sample Calculator'!$AI$18&lt;$J$4,$J22,IF('Sample Calculator'!$AI$18&lt;$K$4,$K22,IF('Sample Calculator'!$AI$18&lt;$L$4,$L22,IF('Sample Calculator'!$AI$18&lt;$M$4,$M22,IF('Sample Calculator'!$AI$18&lt;$N$4,$N22,IF('Sample Calculator'!$AI$18&lt;$O$4,$O22,IF('Sample Calculator'!$AI$18&gt;$P$4,$P22,0)))))))))))))))</f>
        <v>0</v>
      </c>
      <c r="K37" s="26" t="str">
        <f>IF('Sample Calculator'!$AI$18&lt;$B$2,$B22,IF('Sample Calculator'!$AI$18&lt;$C$4,$C22,IF('Sample Calculator'!$AI$18&lt;$D$4,$D22,IF('Sample Calculator'!$AI$18&lt;$E$4,$E22,IF('Sample Calculator'!$AI$18&lt;$F$4,$F22,IF('Sample Calculator'!$AI$18&lt;$G$4,$G22,IF('Sample Calculator'!$AI$18&lt;$H$4,$H22,IF('Sample Calculator'!$AI$18&lt;$I$4,$I22,IF('Sample Calculator'!$AI$18&lt;$J$4,$J22,IF('Sample Calculator'!$AI$18&lt;$K$4,$K22,IF('Sample Calculator'!$AI$18&lt;$L$4,$L22,IF('Sample Calculator'!$AI$18&lt;$M$4,$M22,IF('Sample Calculator'!$AI$18&lt;$N$4,$N22,IF('Sample Calculator'!$AI$18&lt;$O$4,$O22,IF('Sample Calculator'!$AI$18&gt;$P$4,$P22,0)))))))))))))))</f>
        <v>0</v>
      </c>
      <c r="L37" s="26" t="str">
        <f>IF('Sample Calculator'!$BO$18&lt;$B$2,$B22,IF('Sample Calculator'!$BO$18&lt;$C$4,$C22,IF('Sample Calculator'!$BO$18&lt;$D$4,$D22,IF('Sample Calculator'!$BO$18&lt;$E$4,$E22,IF('Sample Calculator'!$BO$18&lt;$F$4,$F22,IF('Sample Calculator'!$BO$18&lt;$G$4,$G22,IF('Sample Calculator'!$BO$18&lt;$H$4,$H22,IF('Sample Calculator'!$BO$18&lt;$I$4,$I22,IF('Sample Calculator'!$BO$18&lt;$J$4,$J22,IF('Sample Calculator'!$BO$18&lt;$K$4,$K22,IF('Sample Calculator'!$BO$18&lt;$L$4,$L22,IF('Sample Calculator'!$BO$18&lt;$M$4,$M22,IF('Sample Calculator'!$BO$18&lt;$N$4,$N22,IF('Sample Calculator'!$BO$18&lt;$O$4,$O22,IF('Sample Calculator'!$BO$18&gt;$P$4,$P22,0)))))))))))))))</f>
        <v>0</v>
      </c>
      <c r="M37" s="26" t="str">
        <f>IF('Sample Calculator'!$CE$18&lt;$B$2,$B22,IF('Sample Calculator'!$CE$18&lt;$C$4,$C22,IF('Sample Calculator'!$CE$18&lt;$D$4,$D22,IF('Sample Calculator'!$CE$18&lt;$E$4,$E22,IF('Sample Calculator'!$CE$18&lt;$F$4,$F22,IF('Sample Calculator'!$CE$18&lt;$G$4,$G22,IF('Sample Calculator'!$CE$18&lt;$H$4,$H22,IF('Sample Calculator'!$CE$18&lt;$I$4,$I22,IF('Sample Calculator'!$CE$18&lt;$J$4,$J22,IF('Sample Calculator'!$CE$18&lt;$K$4,$K22,IF('Sample Calculator'!$CE$18&lt;$L$4,$L22,IF('Sample Calculator'!$CE$18&lt;$M$4,$M22,IF('Sample Calculator'!$CE$18&lt;$N$4,$N22,IF('Sample Calculator'!$CE$18&lt;$O$4,$O22,IF('Sample Calculator'!$CE$18&gt;$P$4,$P22,0)))))))))))))))</f>
        <v>0</v>
      </c>
      <c r="N37" s="26" t="str">
        <f>IF('Sample Calculator'!$CU$18&lt;$B$2,$B22,IF('Sample Calculator'!$CU$18&lt;$C$4,$C22,IF('Sample Calculator'!$CU$18&lt;$D$4,$D22,IF('Sample Calculator'!$CU$18&lt;$E$4,$E22,IF('Sample Calculator'!$CU$18&lt;$F$4,$F22,IF('Sample Calculator'!$CU$18&lt;$G$4,$G22,IF('Sample Calculator'!$CU$18&lt;$H$4,$H22,IF('Sample Calculator'!$CU$18&lt;$I$4,$I22,IF('Sample Calculator'!$CU$18&lt;$J$4,$J22,IF('Sample Calculator'!$CU$18&lt;$K$4,$K22,IF('Sample Calculator'!$CU$18&lt;$L$4,$L22,IF('Sample Calculator'!$CU$18&lt;$M$4,$M22,IF('Sample Calculator'!$CU$18&lt;$N$4,$N22,IF('Sample Calculator'!$CU$18&lt;$O$4,$O22,IF('Sample Calculator'!CU$18&gt;$P$4,$P22,0)))))))))))))))</f>
        <v>0</v>
      </c>
      <c r="O37" s="26" t="str">
        <f>IF('Sample Calculator'!$DK$18&lt;$B$2,$B22,IF('Sample Calculator'!$DK$18&lt;$C$4,$C22,IF('Sample Calculator'!$DK$18&lt;$D$4,$D22,IF('Sample Calculator'!$DK$18&lt;$E$4,$E22,IF('Sample Calculator'!$DK$18&lt;$F$4,$F22,IF('Sample Calculator'!$DK$18&lt;$G$4,$G22,IF('Sample Calculator'!$DK$18&lt;$H$4,$H22,IF('Sample Calculator'!$DK$18&lt;$I$4,$I22,IF('Sample Calculator'!$DK$18&lt;$J$4,$J22,IF('Sample Calculator'!$DK$18&lt;$K$4,$K22,IF('Sample Calculator'!$DK$18&lt;$L$4,$L22,IF('Sample Calculator'!$DK$18&lt;$M$4,$M22,IF('Sample Calculator'!$DK$18&lt;$N$4,$N22,IF('Sample Calculator'!$DK$18&lt;$O$4,$O22,IF('Sample Calculator'!$DK$18&gt;$P$4,$P22,0)))))))))))))))</f>
        <v>0</v>
      </c>
    </row>
    <row r="38" spans="1:17">
      <c r="B38" s="26" t="str">
        <f>IF('Sample Calculator'!$B$6="Individual (Couple)",IF('Sample Calculator'!$AA$18&lt;$B$2,$B23,IF('Sample Calculator'!$AA$18&lt;$C$4,$C23,IF('Sample Calculator'!$AA$18&lt;$D$4,$D23,IF('Sample Calculator'!$AA$18&lt;$E$4,$E23,IF('Sample Calculator'!$AA$18&lt;$F$4,$F23,IF('Sample Calculator'!$AA$18&lt;$G$4,$G23,IF('Sample Calculator'!$AA$18&lt;$H$4,$H23,IF('Sample Calculator'!$AA$18&lt;$I$4,$I23,IF('Sample Calculator'!$AA$18&lt;$J$4,$J23,IF('Sample Calculator'!$AA$18&lt;$K$4,$K23,IF('Sample Calculator'!$AA$18&lt;$L$4,$L23,IF('Sample Calculator'!$AA$18&lt;$M$4,$M23,IF('Sample Calculator'!$AA$18&lt;$N$4,$N23,IF('Sample Calculator'!$AA$18&lt;$O$4,$O23,IF('Sample Calculator'!$AA$18&gt;$P$4,$P23,0))))))))))))))),IF('Sample Calculator'!$AA$18&lt;$B$2,$B29,IF('Sample Calculator'!$AA$18&lt;$C$4,$C29,IF('Sample Calculator'!$AA$18&lt;$D$4,$D29,IF('Sample Calculator'!$AA$18&lt;$E$4,$E29,IF('Sample Calculator'!$AA$18&lt;$F$4,$F29,IF('Sample Calculator'!$AA$18&lt;$G$4,$G29,IF('Sample Calculator'!$AA$18&lt;$H$4,$H29,IF('Sample Calculator'!$AA$18&lt;$I$4,$I29,IF('Sample Calculator'!$AA$18&lt;$J$4,$J29,IF('Sample Calculator'!$AA$18&lt;$K$4,$K29,IF('Sample Calculator'!$AA$18&lt;$L$4,$L29,IF('Sample Calculator'!$AA$18&lt;$M$4,$M29,IF('Sample Calculator'!$AA$18&lt;$N$4,$N29,IF('Sample Calculator'!$AA$18&lt;$O$4,$O29,IF('Sample Calculator'!$AA$18&gt;$P$4,$P29,0))))))))))))))))</f>
        <v>0</v>
      </c>
      <c r="C38" s="26" t="str">
        <f>IF('Sample Calculator'!$B$6="Individual (Couple)",IF('Sample Calculator'!$AQ$18&lt;$B$2,$B23,IF('Sample Calculator'!$AQ$18&lt;$C$4,$C23,IF('Sample Calculator'!$AQ$18&lt;$D$4,$D23,IF('Sample Calculator'!$AQ$18&lt;$E$4,$E23,IF('Sample Calculator'!$AQ$18&lt;$F$4,$F23,IF('Sample Calculator'!$AQ$18&lt;$G$4,$G23,IF('Sample Calculator'!$AQ$18&lt;$H$4,$H23,IF('Sample Calculator'!$AQ$18&lt;$I$4,$I23,IF('Sample Calculator'!$AQ$18&lt;$J$4,$J23,IF('Sample Calculator'!$AQ$18&lt;$K$4,$K23,IF('Sample Calculator'!$AQ$18&lt;$L$4,$L23,IF('Sample Calculator'!$AQ$18&lt;$M$4,$M23,IF('Sample Calculator'!$AQ$18&lt;$N$4,$N23,IF('Sample Calculator'!$AQ$18&lt;$O$4,$O23,IF('Sample Calculator'!$AQ$18&gt;$P$4,$P23,0))))))))))))))),IF('Sample Calculator'!$AQ$18&lt;$B$2,$B29,IF('Sample Calculator'!$AQ$18&lt;$C$4,$C29,IF('Sample Calculator'!$AQ$18&lt;$D$4,$D29,IF('Sample Calculator'!$AQ$18&lt;$E$4,$E29,IF('Sample Calculator'!$AQ$18&lt;$F$4,$F29,IF('Sample Calculator'!$AQ$18&lt;$G$4,$G29,IF('Sample Calculator'!$AQ$18&lt;$H$4,$H29,IF('Sample Calculator'!$AQ$18&lt;$I$4,$I29,IF('Sample Calculator'!$AQ$18&lt;$J$4,$J29,IF('Sample Calculator'!$AQ$18&lt;$K$4,$K29,IF('Sample Calculator'!$AQ$18&lt;$L$4,$L29,IF('Sample Calculator'!$AQ$18&lt;$M$4,$M29,IF('Sample Calculator'!$AQ$18&lt;$N$4,$N29,IF('Sample Calculator'!$AQ$18&lt;$O$4,$O29,IF('Sample Calculator'!$AQ$18&gt;$P$4,$P29,0))))))))))))))))</f>
        <v>0</v>
      </c>
      <c r="D38" s="26" t="str">
        <f>IF('Sample Calculator'!$B$6="Individual (Couple)",IF('Sample Calculator'!$BG$18&lt;$B$2,$B23,IF('Sample Calculator'!$BG$18&lt;$C$4,$C23,IF('Sample Calculator'!$BG$18&lt;$D$4,$D23,IF('Sample Calculator'!$BG$18&lt;$E$4,$E23,IF('Sample Calculator'!$BG$18&lt;$F$4,$F23,IF('Sample Calculator'!$BG$18&lt;$G$4,$G23,IF('Sample Calculator'!$BG$18&lt;$H$4,$H23,IF('Sample Calculator'!$BG$18&lt;$I$4,$I23,IF('Sample Calculator'!$BG$18&lt;$J$4,$J23,IF('Sample Calculator'!$BG$18&lt;$K$4,$K23,IF('Sample Calculator'!$BG$18&lt;$L$4,$L23,IF('Sample Calculator'!$BG$18&lt;$M$4,$M23,IF('Sample Calculator'!$BG$18&lt;$N$4,$N23,IF('Sample Calculator'!$BG$18&lt;$O$4,$O23,IF('Sample Calculator'!$BG$18&gt;$P$4,$P23,0))))))))))))))),IF('Sample Calculator'!$BG$18&lt;$B$2,$B29,IF('Sample Calculator'!$BG$18&lt;$C$4,$C29,IF('Sample Calculator'!$BG$18&lt;$D$4,$D29,IF('Sample Calculator'!$BG$18&lt;$E$4,$E29,IF('Sample Calculator'!$BG$18&lt;$F$4,$F29,IF('Sample Calculator'!$BG$18&lt;$G$4,$G29,IF('Sample Calculator'!$BG$18&lt;$H$4,$H29,IF('Sample Calculator'!$BG$18&lt;$I$4,$I29,IF('Sample Calculator'!$BG$18&lt;$J$4,$J29,IF('Sample Calculator'!$BG$18&lt;$K$4,$K29,IF('Sample Calculator'!$BG$18&lt;$L$4,$L29,IF('Sample Calculator'!$BG$18&lt;$M$4,$M29,IF('Sample Calculator'!$BG$18&lt;$N$4,$N29,IF('Sample Calculator'!$BG$18&lt;$O$4,$O29,IF('Sample Calculator'!$BG$18&gt;$P$4,$P29,0))))))))))))))))</f>
        <v>0</v>
      </c>
      <c r="E38" s="26" t="str">
        <f>IF('Sample Calculator'!$B$6="Individual (Couple)",IF('Sample Calculator'!$BW$18&lt;$B$2,$B23,IF('Sample Calculator'!$BW$18&lt;$C$4,$C23,IF('Sample Calculator'!$BW$18&lt;$D$4,$D23,IF('Sample Calculator'!$BW$18&lt;$E$4,$E23,IF('Sample Calculator'!$BW$18&lt;$F$4,$F23,IF('Sample Calculator'!$BW$18&lt;$G$4,$G23,IF('Sample Calculator'!$BW$18&lt;$H$4,$H23,IF('Sample Calculator'!$BW$18&lt;$I$4,$I23,IF('Sample Calculator'!$BW$18&lt;$J$4,$J23,IF('Sample Calculator'!$BW$18&lt;$K$4,$K23,IF('Sample Calculator'!$BW$18&lt;$L$4,$L23,IF('Sample Calculator'!$BW$18&lt;$M$4,$M23,IF('Sample Calculator'!$BW$18&lt;$N$4,$N23,IF('Sample Calculator'!$BW$18&lt;$O$4,$O23,IF('Sample Calculator'!$BW$18&gt;$P$4,$P23,0))))))))))))))),IF('Sample Calculator'!$BW$18&lt;$B$2,$B29,IF('Sample Calculator'!$BW$18&lt;$C$4,$C29,IF('Sample Calculator'!$BW$18&lt;$D$4,$D29,IF('Sample Calculator'!$BW$18&lt;$E$4,$E29,IF('Sample Calculator'!$BW$18&lt;$F$4,$F29,IF('Sample Calculator'!$BW$18&lt;$G$4,$G29,IF('Sample Calculator'!$BW$18&lt;$H$4,$H29,IF('Sample Calculator'!$BW$18&lt;$I$4,$I29,IF('Sample Calculator'!$BW$18&lt;$J$4,$J29,IF('Sample Calculator'!$BW$18&lt;$K$4,$K29,IF('Sample Calculator'!$BW$18&lt;$L$4,$L29,IF('Sample Calculator'!$BW$18&lt;$M$4,$M29,IF('Sample Calculator'!$BW$18&lt;$N$4,$N29,IF('Sample Calculator'!$BW$18&lt;$O$4,$O29,IF('Sample Calculator'!$BW$18&gt;$P$4,$P29,0))))))))))))))))</f>
        <v>0</v>
      </c>
      <c r="F38" s="26" t="str">
        <f>IF('Sample Calculator'!$B$6="Individual (Couple)",IF('Sample Calculator'!$CM$18&lt;$B$2,$B23,IF('Sample Calculator'!$CM$18&lt;$C$4,$C23,IF('Sample Calculator'!$CM$18&lt;$D$4,$D23,IF('Sample Calculator'!$CM$18&lt;$E$4,$E23,IF('Sample Calculator'!$CM$18&lt;$F$4,$F23,IF('Sample Calculator'!$CM$18&lt;$G$4,$G23,IF('Sample Calculator'!$CM$18&lt;$H$4,$H23,IF('Sample Calculator'!$CM$18&lt;$I$4,$I23,IF('Sample Calculator'!$CM$18&lt;$J$4,$J23,IF('Sample Calculator'!$CM$18&lt;$K$4,$K23,IF('Sample Calculator'!$CM$18&lt;$L$4,$L23,IF('Sample Calculator'!$CM$18&lt;$M$4,$M23,IF('Sample Calculator'!$CM$18&lt;$N$4,$N23,IF('Sample Calculator'!$CM$18&lt;$O$4,$O23,IF('Sample Calculator'!CM$18&gt;$P$4,$P23,0))))))))))))))),IF('Sample Calculator'!$CM$18&lt;$B$2,$B29,IF('Sample Calculator'!$CM$18&lt;$C$4,$C29,IF('Sample Calculator'!$CM$18&lt;$D$4,$D29,IF('Sample Calculator'!$CM$18&lt;$E$4,$E29,IF('Sample Calculator'!$CM$18&lt;$F$4,$F29,IF('Sample Calculator'!$CM$18&lt;$G$4,$G29,IF('Sample Calculator'!$CM$18&lt;$H$4,$H29,IF('Sample Calculator'!$CM$18&lt;$I$4,$I29,IF('Sample Calculator'!$CM$18&lt;$J$4,$J29,IF('Sample Calculator'!$CM$18&lt;$K$4,$K29,IF('Sample Calculator'!$CM$18&lt;$L$4,$L29,IF('Sample Calculator'!$CM$18&lt;$M$4,$M29,IF('Sample Calculator'!$CM$18&lt;$N$4,$N29,IF('Sample Calculator'!$CM$18&lt;$O$4,$O29,IF('Sample Calculator'!CM$18&gt;$P$4,$P29,0))))))))))))))))</f>
        <v>0</v>
      </c>
      <c r="G38" s="26" t="str">
        <f>IF('Sample Calculator'!$B$6="Individual (Couple)",IF('Sample Calculator'!$DC$18&lt;$B$2,$B23,IF('Sample Calculator'!$DC$18&lt;$C$4,$C23,IF('Sample Calculator'!$DC$18&lt;$D$4,$D23,IF('Sample Calculator'!$DC$18&lt;$E$4,$E23,IF('Sample Calculator'!$DC$18&lt;$F$4,$F23,IF('Sample Calculator'!$DC$18&lt;$G$4,$G23,IF('Sample Calculator'!$DC$18&lt;$H$4,$H23,IF('Sample Calculator'!$DC$18&lt;$I$4,$I23,IF('Sample Calculator'!$DC$18&lt;$J$4,$J23,IF('Sample Calculator'!$DC$18&lt;$K$4,$K23,IF('Sample Calculator'!$DC$18&lt;$L$4,$L23,IF('Sample Calculator'!$DC$18&lt;$M$4,$M23,IF('Sample Calculator'!$DC$18&lt;$N$4,$N23,IF('Sample Calculator'!$DC$18&lt;$O$4,$O23,IF('Sample Calculator'!$DC$18&gt;$P$4,$P23,0))))))))))))))),IF('Sample Calculator'!$DC$18&lt;$B$2,$B29,IF('Sample Calculator'!$DC$18&lt;$C$4,$C29,IF('Sample Calculator'!$DC$18&lt;$D$4,$D29,IF('Sample Calculator'!$DC$18&lt;$E$4,$E29,IF('Sample Calculator'!$DC$18&lt;$F$4,$F29,IF('Sample Calculator'!$DC$18&lt;$G$4,$G29,IF('Sample Calculator'!$DC$18&lt;$H$4,$H29,IF('Sample Calculator'!$DC$18&lt;$I$4,$I29,IF('Sample Calculator'!$DC$18&lt;$J$4,$J29,IF('Sample Calculator'!$DC$18&lt;$K$4,$K29,IF('Sample Calculator'!$DC$18&lt;$L$4,$L29,IF('Sample Calculator'!$DC$18&lt;$M$4,$M29,IF('Sample Calculator'!$DC$18&lt;$N$4,$N29,IF('Sample Calculator'!$DC$18&lt;$O$4,$O29,IF('Sample Calculator'!$DC$18&gt;$P$4,$P29,0))))))))))))))))</f>
        <v>0</v>
      </c>
      <c r="J38" s="26" t="str">
        <f>IF('Sample Calculator'!$AI$18&lt;$B$2,$B23,IF('Sample Calculator'!$AI$18&lt;$C$4,$C23,IF('Sample Calculator'!$AI$18&lt;$D$4,$D23,IF('Sample Calculator'!$AI$18&lt;$E$4,$E23,IF('Sample Calculator'!$AI$18&lt;$F$4,$F23,IF('Sample Calculator'!$AI$18&lt;$G$4,$G23,IF('Sample Calculator'!$AI$18&lt;$H$4,$H23,IF('Sample Calculator'!$AI$18&lt;$I$4,$I23,IF('Sample Calculator'!$AI$18&lt;$J$4,$J23,IF('Sample Calculator'!$AI$18&lt;$K$4,$K23,IF('Sample Calculator'!$AI$18&lt;$L$4,$L23,IF('Sample Calculator'!$AI$18&lt;$M$4,$M23,IF('Sample Calculator'!$AI$18&lt;$N$4,$N23,IF('Sample Calculator'!$AI$18&lt;$O$4,$O23,IF('Sample Calculator'!$AI$18&gt;$P$4,$P23,0)))))))))))))))</f>
        <v>0</v>
      </c>
      <c r="K38" s="26" t="str">
        <f>IF('Sample Calculator'!$AI$18&lt;$B$2,$B23,IF('Sample Calculator'!$AI$18&lt;$C$4,$C23,IF('Sample Calculator'!$AI$18&lt;$D$4,$D23,IF('Sample Calculator'!$AI$18&lt;$E$4,$E23,IF('Sample Calculator'!$AI$18&lt;$F$4,$F23,IF('Sample Calculator'!$AI$18&lt;$G$4,$G23,IF('Sample Calculator'!$AI$18&lt;$H$4,$H23,IF('Sample Calculator'!$AI$18&lt;$I$4,$I23,IF('Sample Calculator'!$AI$18&lt;$J$4,$J23,IF('Sample Calculator'!$AI$18&lt;$K$4,$K23,IF('Sample Calculator'!$AI$18&lt;$L$4,$L23,IF('Sample Calculator'!$AI$18&lt;$M$4,$M23,IF('Sample Calculator'!$AI$18&lt;$N$4,$N23,IF('Sample Calculator'!$AI$18&lt;$O$4,$O23,IF('Sample Calculator'!$AI$18&gt;$P$4,$P23,0)))))))))))))))</f>
        <v>0</v>
      </c>
      <c r="L38" s="26" t="str">
        <f>IF('Sample Calculator'!$BO$18&lt;$B$2,$B23,IF('Sample Calculator'!$BO$18&lt;$C$4,$C23,IF('Sample Calculator'!$BO$18&lt;$D$4,$D23,IF('Sample Calculator'!$BO$18&lt;$E$4,$E23,IF('Sample Calculator'!$BO$18&lt;$F$4,$F23,IF('Sample Calculator'!$BO$18&lt;$G$4,$G23,IF('Sample Calculator'!$BO$18&lt;$H$4,$H23,IF('Sample Calculator'!$BO$18&lt;$I$4,$I23,IF('Sample Calculator'!$BO$18&lt;$J$4,$J23,IF('Sample Calculator'!$BO$18&lt;$K$4,$K23,IF('Sample Calculator'!$BO$18&lt;$L$4,$L23,IF('Sample Calculator'!$BO$18&lt;$M$4,$M23,IF('Sample Calculator'!$BO$18&lt;$N$4,$N23,IF('Sample Calculator'!$BO$18&lt;$O$4,$O23,IF('Sample Calculator'!$BO$18&gt;$P$4,$P23,0)))))))))))))))</f>
        <v>0</v>
      </c>
      <c r="M38" s="26" t="str">
        <f>IF('Sample Calculator'!$CE$18&lt;$B$2,$B23,IF('Sample Calculator'!$CE$18&lt;$C$4,$C23,IF('Sample Calculator'!$CE$18&lt;$D$4,$D23,IF('Sample Calculator'!$CE$18&lt;$E$4,$E23,IF('Sample Calculator'!$CE$18&lt;$F$4,$F23,IF('Sample Calculator'!$CE$18&lt;$G$4,$G23,IF('Sample Calculator'!$CE$18&lt;$H$4,$H23,IF('Sample Calculator'!$CE$18&lt;$I$4,$I23,IF('Sample Calculator'!$CE$18&lt;$J$4,$J23,IF('Sample Calculator'!$CE$18&lt;$K$4,$K23,IF('Sample Calculator'!$CE$18&lt;$L$4,$L23,IF('Sample Calculator'!$CE$18&lt;$M$4,$M23,IF('Sample Calculator'!$CE$18&lt;$N$4,$N23,IF('Sample Calculator'!$CE$18&lt;$O$4,$O23,IF('Sample Calculator'!$CE$18&gt;$P$4,$P23,0)))))))))))))))</f>
        <v>0</v>
      </c>
      <c r="N38" s="26" t="str">
        <f>IF('Sample Calculator'!$CU$18&lt;$B$2,$B23,IF('Sample Calculator'!$CU$18&lt;$C$4,$C23,IF('Sample Calculator'!$CU$18&lt;$D$4,$D23,IF('Sample Calculator'!$CU$18&lt;$E$4,$E23,IF('Sample Calculator'!$CU$18&lt;$F$4,$F23,IF('Sample Calculator'!$CU$18&lt;$G$4,$G23,IF('Sample Calculator'!$CU$18&lt;$H$4,$H23,IF('Sample Calculator'!$CU$18&lt;$I$4,$I23,IF('Sample Calculator'!$CU$18&lt;$J$4,$J23,IF('Sample Calculator'!$CU$18&lt;$K$4,$K23,IF('Sample Calculator'!$CU$18&lt;$L$4,$L23,IF('Sample Calculator'!$CU$18&lt;$M$4,$M23,IF('Sample Calculator'!$CU$18&lt;$N$4,$N23,IF('Sample Calculator'!$CU$18&lt;$O$4,$O23,IF('Sample Calculator'!CU$18&gt;$P$4,$P23,0)))))))))))))))</f>
        <v>0</v>
      </c>
      <c r="O38" s="26" t="str">
        <f>IF('Sample Calculator'!$DK$18&lt;$B$2,$B23,IF('Sample Calculator'!$DK$18&lt;$C$4,$C23,IF('Sample Calculator'!$DK$18&lt;$D$4,$D23,IF('Sample Calculator'!$DK$18&lt;$E$4,$E23,IF('Sample Calculator'!$DK$18&lt;$F$4,$F23,IF('Sample Calculator'!$DK$18&lt;$G$4,$G23,IF('Sample Calculator'!$DK$18&lt;$H$4,$H23,IF('Sample Calculator'!$DK$18&lt;$I$4,$I23,IF('Sample Calculator'!$DK$18&lt;$J$4,$J23,IF('Sample Calculator'!$DK$18&lt;$K$4,$K23,IF('Sample Calculator'!$DK$18&lt;$L$4,$L23,IF('Sample Calculator'!$DK$18&lt;$M$4,$M23,IF('Sample Calculator'!$DK$18&lt;$N$4,$N23,IF('Sample Calculator'!$DK$18&lt;$O$4,$O23,IF('Sample Calculator'!$DK$18&gt;$P$4,$P23,0)))))))))))))))</f>
        <v>0</v>
      </c>
    </row>
    <row r="39" spans="1:17">
      <c r="B39" s="42" t="str">
        <f>IF('Sample Calculator'!$B$6="Individual (Couple)",IF('Sample Calculator'!$AA$18&lt;$B$2,$B24,IF('Sample Calculator'!$AA$18&lt;$C$4,$C24,IF('Sample Calculator'!$AA$18&lt;$D$4,$D24,IF('Sample Calculator'!$AA$18&lt;$E$4,$E24,IF('Sample Calculator'!$AA$18&lt;$F$4,$F24,IF('Sample Calculator'!$AA$18&lt;$G$4,$G24,IF('Sample Calculator'!$AA$18&lt;$H$4,$H24,IF('Sample Calculator'!$AA$18&lt;$I$4,$I24,IF('Sample Calculator'!$AA$18&lt;$J$4,$J24,IF('Sample Calculator'!$AA$18&lt;$K$4,$K24,IF('Sample Calculator'!$AA$18&lt;$L$4,$L24,IF('Sample Calculator'!$AA$18&lt;$M$4,$M24,IF('Sample Calculator'!$AA$18&lt;$N$4,$N24,IF('Sample Calculator'!$AA$18&lt;$O$4,$O24,IF('Sample Calculator'!$AA$18&gt;$P$4,$P24,0))))))))))))))),IF('Sample Calculator'!$AA$18&lt;$B$2,$B30,IF('Sample Calculator'!$AA$18&lt;$C$4,$C30,IF('Sample Calculator'!$AA$18&lt;$D$4,$D30,IF('Sample Calculator'!$AA$18&lt;$E$4,$E30,IF('Sample Calculator'!$AA$18&lt;$F$4,$F30,IF('Sample Calculator'!$AA$18&lt;$G$4,$G30,IF('Sample Calculator'!$AA$18&lt;$H$4,$H30,IF('Sample Calculator'!$AA$18&lt;$I$4,$I30,IF('Sample Calculator'!$AA$18&lt;$J$4,$J30,IF('Sample Calculator'!$AA$18&lt;$K$4,$K30,IF('Sample Calculator'!$AA$18&lt;$L$4,$L30,IF('Sample Calculator'!$AA$18&lt;$M$4,$M30,IF('Sample Calculator'!$AA$18&lt;$N$4,$N30,IF('Sample Calculator'!$AA$18&lt;$O$4,$O30,IF('Sample Calculator'!$AA$18&gt;$P$4,$P30,0))))))))))))))))</f>
        <v>0</v>
      </c>
      <c r="C39" s="42" t="str">
        <f>IF('Sample Calculator'!$B$6="Individual (Couple)",IF('Sample Calculator'!$AQ$18&lt;$B$2,$B24,IF('Sample Calculator'!$AQ$18&lt;$C$4,$C24,IF('Sample Calculator'!$AQ$18&lt;$D$4,$D24,IF('Sample Calculator'!$AQ$18&lt;$E$4,$E24,IF('Sample Calculator'!$AQ$18&lt;$F$4,$F24,IF('Sample Calculator'!$AQ$18&lt;$G$4,$G24,IF('Sample Calculator'!$AQ$18&lt;$H$4,$H24,IF('Sample Calculator'!$AQ$18&lt;$I$4,$I24,IF('Sample Calculator'!$AQ$18&lt;$J$4,$J24,IF('Sample Calculator'!$AQ$18&lt;$K$4,$K24,IF('Sample Calculator'!$AQ$18&lt;$L$4,$L24,IF('Sample Calculator'!$AQ$18&lt;$M$4,$M24,IF('Sample Calculator'!$AQ$18&lt;$N$4,$N24,IF('Sample Calculator'!$AQ$18&lt;$O$4,$O24,IF('Sample Calculator'!$AQ$18&gt;$P$4,$P24,0))))))))))))))),IF('Sample Calculator'!$AQ$18&lt;$B$2,$B30,IF('Sample Calculator'!$AQ$18&lt;$C$4,$C30,IF('Sample Calculator'!$AQ$18&lt;$D$4,$D30,IF('Sample Calculator'!$AQ$18&lt;$E$4,$E30,IF('Sample Calculator'!$AQ$18&lt;$F$4,$F30,IF('Sample Calculator'!$AQ$18&lt;$G$4,$G30,IF('Sample Calculator'!$AQ$18&lt;$H$4,$H30,IF('Sample Calculator'!$AQ$18&lt;$I$4,$I30,IF('Sample Calculator'!$AQ$18&lt;$J$4,$J30,IF('Sample Calculator'!$AQ$18&lt;$K$4,$K30,IF('Sample Calculator'!$AQ$18&lt;$L$4,$L30,IF('Sample Calculator'!$AQ$18&lt;$M$4,$M30,IF('Sample Calculator'!$AQ$18&lt;$N$4,$N30,IF('Sample Calculator'!$AQ$18&lt;$O$4,$O30,IF('Sample Calculator'!$AQ$18&gt;$P$4,$P30,0))))))))))))))))</f>
        <v>0</v>
      </c>
      <c r="D39" s="42" t="str">
        <f>IF('Sample Calculator'!$B$6="Individual (Couple)",IF('Sample Calculator'!$BG$18&lt;$B$2,$B24,IF('Sample Calculator'!$BG$18&lt;$C$4,$C24,IF('Sample Calculator'!$BG$18&lt;$D$4,$D24,IF('Sample Calculator'!$BG$18&lt;$E$4,$E24,IF('Sample Calculator'!$BG$18&lt;$F$4,$F24,IF('Sample Calculator'!$BG$18&lt;$G$4,$G24,IF('Sample Calculator'!$BG$18&lt;$H$4,$H24,IF('Sample Calculator'!$BG$18&lt;$I$4,$I24,IF('Sample Calculator'!$BG$18&lt;$J$4,$J24,IF('Sample Calculator'!$BG$18&lt;$K$4,$K24,IF('Sample Calculator'!$BG$18&lt;$L$4,$L24,IF('Sample Calculator'!$BG$18&lt;$M$4,$M24,IF('Sample Calculator'!$BG$18&lt;$N$4,$N24,IF('Sample Calculator'!$BG$18&lt;$O$4,$O24,IF('Sample Calculator'!$BG$18&gt;$P$4,$P24,0))))))))))))))),IF('Sample Calculator'!$BG$18&lt;$B$2,$B30,IF('Sample Calculator'!$BG$18&lt;$C$4,$C30,IF('Sample Calculator'!$BG$18&lt;$D$4,$D30,IF('Sample Calculator'!$BG$18&lt;$E$4,$E30,IF('Sample Calculator'!$BG$18&lt;$F$4,$F30,IF('Sample Calculator'!$BG$18&lt;$G$4,$G30,IF('Sample Calculator'!$BG$18&lt;$H$4,$H30,IF('Sample Calculator'!$BG$18&lt;$I$4,$I30,IF('Sample Calculator'!$BG$18&lt;$J$4,$J30,IF('Sample Calculator'!$BG$18&lt;$K$4,$K30,IF('Sample Calculator'!$BG$18&lt;$L$4,$L30,IF('Sample Calculator'!$BG$18&lt;$M$4,$M30,IF('Sample Calculator'!$BG$18&lt;$N$4,$N30,IF('Sample Calculator'!$BG$18&lt;$O$4,$O30,IF('Sample Calculator'!$BG$18&gt;$P$4,$P30,0))))))))))))))))</f>
        <v>0</v>
      </c>
      <c r="E39" s="42" t="str">
        <f>IF('Sample Calculator'!$B$6="Individual (Couple)",IF('Sample Calculator'!$BW$18&lt;$B$2,$B24,IF('Sample Calculator'!$BW$18&lt;$C$4,$C24,IF('Sample Calculator'!$BW$18&lt;$D$4,$D24,IF('Sample Calculator'!$BW$18&lt;$E$4,$E24,IF('Sample Calculator'!$BW$18&lt;$F$4,$F24,IF('Sample Calculator'!$BW$18&lt;$G$4,$G24,IF('Sample Calculator'!$BW$18&lt;$H$4,$H24,IF('Sample Calculator'!$BW$18&lt;$I$4,$I24,IF('Sample Calculator'!$BW$18&lt;$J$4,$J24,IF('Sample Calculator'!$BW$18&lt;$K$4,$K24,IF('Sample Calculator'!$BW$18&lt;$L$4,$L24,IF('Sample Calculator'!$BW$18&lt;$M$4,$M24,IF('Sample Calculator'!$BW$18&lt;$N$4,$N24,IF('Sample Calculator'!$BW$18&lt;$O$4,$O24,IF('Sample Calculator'!$BW$18&gt;$P$4,$P24,0))))))))))))))),IF('Sample Calculator'!$BW$18&lt;$B$2,$B30,IF('Sample Calculator'!$BW$18&lt;$C$4,$C30,IF('Sample Calculator'!$BW$18&lt;$D$4,$D30,IF('Sample Calculator'!$BW$18&lt;$E$4,$E30,IF('Sample Calculator'!$BW$18&lt;$F$4,$F30,IF('Sample Calculator'!$BW$18&lt;$G$4,$G30,IF('Sample Calculator'!$BW$18&lt;$H$4,$H30,IF('Sample Calculator'!$BW$18&lt;$I$4,$I30,IF('Sample Calculator'!$BW$18&lt;$J$4,$J30,IF('Sample Calculator'!$BW$18&lt;$K$4,$K30,IF('Sample Calculator'!$BW$18&lt;$L$4,$L30,IF('Sample Calculator'!$BW$18&lt;$M$4,$M30,IF('Sample Calculator'!$BW$18&lt;$N$4,$N30,IF('Sample Calculator'!$BW$18&lt;$O$4,$O30,IF('Sample Calculator'!$BW$18&gt;$P$4,$P30,0))))))))))))))))</f>
        <v>0</v>
      </c>
      <c r="F39" s="42" t="str">
        <f>IF('Sample Calculator'!$B$6="Individual (Couple)",IF('Sample Calculator'!$CM$18&lt;$B$2,$B24,IF('Sample Calculator'!$CM$18&lt;$C$4,$C24,IF('Sample Calculator'!$CM$18&lt;$D$4,$D24,IF('Sample Calculator'!$CM$18&lt;$E$4,$E24,IF('Sample Calculator'!$CM$18&lt;$F$4,$F24,IF('Sample Calculator'!$CM$18&lt;$G$4,$G24,IF('Sample Calculator'!$CM$18&lt;$H$4,$H24,IF('Sample Calculator'!$CM$18&lt;$I$4,$I24,IF('Sample Calculator'!$CM$18&lt;$J$4,$J24,IF('Sample Calculator'!$CM$18&lt;$K$4,$K24,IF('Sample Calculator'!$CM$18&lt;$L$4,$L24,IF('Sample Calculator'!$CM$18&lt;$M$4,$M24,IF('Sample Calculator'!$CM$18&lt;$N$4,$N24,IF('Sample Calculator'!$CM$18&lt;$O$4,$O24,IF('Sample Calculator'!CM$18&gt;$P$4,$P24,0))))))))))))))),IF('Sample Calculator'!$CM$18&lt;$B$2,$B30,IF('Sample Calculator'!$CM$18&lt;$C$4,$C30,IF('Sample Calculator'!$CM$18&lt;$D$4,$D30,IF('Sample Calculator'!$CM$18&lt;$E$4,$E30,IF('Sample Calculator'!$CM$18&lt;$F$4,$F30,IF('Sample Calculator'!$CM$18&lt;$G$4,$G30,IF('Sample Calculator'!$CM$18&lt;$H$4,$H30,IF('Sample Calculator'!$CM$18&lt;$I$4,$I30,IF('Sample Calculator'!$CM$18&lt;$J$4,$J30,IF('Sample Calculator'!$CM$18&lt;$K$4,$K30,IF('Sample Calculator'!$CM$18&lt;$L$4,$L30,IF('Sample Calculator'!$CM$18&lt;$M$4,$M30,IF('Sample Calculator'!$CM$18&lt;$N$4,$N30,IF('Sample Calculator'!$CM$18&lt;$O$4,$O30,IF('Sample Calculator'!CM$18&gt;$P$4,$P30,0))))))))))))))))</f>
        <v>0</v>
      </c>
      <c r="G39" s="42" t="str">
        <f>IF('Sample Calculator'!$B$6="Individual (Couple)",IF('Sample Calculator'!$DC$18&lt;$B$2,$B24,IF('Sample Calculator'!$DC$18&lt;$C$4,$C24,IF('Sample Calculator'!$DC$18&lt;$D$4,$D24,IF('Sample Calculator'!$DC$18&lt;$E$4,$E24,IF('Sample Calculator'!$DC$18&lt;$F$4,$F24,IF('Sample Calculator'!$DC$18&lt;$G$4,$G24,IF('Sample Calculator'!$DC$18&lt;$H$4,$H24,IF('Sample Calculator'!$DC$18&lt;$I$4,$I24,IF('Sample Calculator'!$DC$18&lt;$J$4,$J24,IF('Sample Calculator'!$DC$18&lt;$K$4,$K24,IF('Sample Calculator'!$DC$18&lt;$L$4,$L24,IF('Sample Calculator'!$DC$18&lt;$M$4,$M24,IF('Sample Calculator'!$DC$18&lt;$N$4,$N24,IF('Sample Calculator'!$DC$18&lt;$O$4,$O24,IF('Sample Calculator'!$DC$18&gt;$P$4,$P24,0))))))))))))))),IF('Sample Calculator'!$DC$18&lt;$B$2,$B30,IF('Sample Calculator'!$DC$18&lt;$C$4,$C30,IF('Sample Calculator'!$DC$18&lt;$D$4,$D30,IF('Sample Calculator'!$DC$18&lt;$E$4,$E30,IF('Sample Calculator'!$DC$18&lt;$F$4,$F30,IF('Sample Calculator'!$DC$18&lt;$G$4,$G30,IF('Sample Calculator'!$DC$18&lt;$H$4,$H30,IF('Sample Calculator'!$DC$18&lt;$I$4,$I30,IF('Sample Calculator'!$DC$18&lt;$J$4,$J30,IF('Sample Calculator'!$DC$18&lt;$K$4,$K30,IF('Sample Calculator'!$DC$18&lt;$L$4,$L30,IF('Sample Calculator'!$DC$18&lt;$M$4,$M30,IF('Sample Calculator'!$DC$18&lt;$N$4,$N30,IF('Sample Calculator'!$DC$18&lt;$O$4,$O30,IF('Sample Calculator'!$DC$18&gt;$P$4,$P30,0))))))))))))))))</f>
        <v>0</v>
      </c>
      <c r="J39" s="26" t="str">
        <f>IF('Sample Calculator'!$AI$18&lt;$B$2,$B24,IF('Sample Calculator'!$AI$18&lt;$C$4,$C24,IF('Sample Calculator'!$AI$18&lt;$D$4,$D24,IF('Sample Calculator'!$AI$18&lt;$E$4,$E24,IF('Sample Calculator'!$AI$18&lt;$F$4,$F24,IF('Sample Calculator'!$AI$18&lt;$G$4,$G24,IF('Sample Calculator'!$AI$18&lt;$H$4,$H24,IF('Sample Calculator'!$AI$18&lt;$I$4,$I24,IF('Sample Calculator'!$AI$18&lt;$J$4,$J24,IF('Sample Calculator'!$AI$18&lt;$K$4,$K24,IF('Sample Calculator'!$AI$18&lt;$L$4,$L24,IF('Sample Calculator'!$AI$18&lt;$M$4,$M24,IF('Sample Calculator'!$AI$18&lt;$N$4,$N24,IF('Sample Calculator'!$AI$18&lt;$O$4,$O24,IF('Sample Calculator'!$AI$18&gt;$P$4,$P24,0)))))))))))))))</f>
        <v>0</v>
      </c>
      <c r="K39" s="26" t="str">
        <f>IF('Sample Calculator'!$AI$18&lt;$B$2,$B24,IF('Sample Calculator'!$AI$18&lt;$C$4,$C24,IF('Sample Calculator'!$AI$18&lt;$D$4,$D24,IF('Sample Calculator'!$AI$18&lt;$E$4,$E24,IF('Sample Calculator'!$AI$18&lt;$F$4,$F24,IF('Sample Calculator'!$AI$18&lt;$G$4,$G24,IF('Sample Calculator'!$AI$18&lt;$H$4,$H24,IF('Sample Calculator'!$AI$18&lt;$I$4,$I24,IF('Sample Calculator'!$AI$18&lt;$J$4,$J24,IF('Sample Calculator'!$AI$18&lt;$K$4,$K24,IF('Sample Calculator'!$AI$18&lt;$L$4,$L24,IF('Sample Calculator'!$AI$18&lt;$M$4,$M24,IF('Sample Calculator'!$AI$18&lt;$N$4,$N24,IF('Sample Calculator'!$AI$18&lt;$O$4,$O24,IF('Sample Calculator'!$AI$18&gt;$P$4,$P24,0)))))))))))))))</f>
        <v>0</v>
      </c>
      <c r="L39" s="26" t="str">
        <f>IF('Sample Calculator'!$BO$18&lt;$B$2,$B24,IF('Sample Calculator'!$BO$18&lt;$C$4,$C24,IF('Sample Calculator'!$BO$18&lt;$D$4,$D24,IF('Sample Calculator'!$BO$18&lt;$E$4,$E24,IF('Sample Calculator'!$BO$18&lt;$F$4,$F24,IF('Sample Calculator'!$BO$18&lt;$G$4,$G24,IF('Sample Calculator'!$BO$18&lt;$H$4,$H24,IF('Sample Calculator'!$BO$18&lt;$I$4,$I24,IF('Sample Calculator'!$BO$18&lt;$J$4,$J24,IF('Sample Calculator'!$BO$18&lt;$K$4,$K24,IF('Sample Calculator'!$BO$18&lt;$L$4,$L24,IF('Sample Calculator'!$BO$18&lt;$M$4,$M24,IF('Sample Calculator'!$BO$18&lt;$N$4,$N24,IF('Sample Calculator'!$BO$18&lt;$O$4,$O24,IF('Sample Calculator'!$BO$18&gt;$P$4,$P24,0)))))))))))))))</f>
        <v>0</v>
      </c>
      <c r="M39" s="26" t="str">
        <f>IF('Sample Calculator'!$CE$18&lt;$B$2,$B24,IF('Sample Calculator'!$CE$18&lt;$C$4,$C24,IF('Sample Calculator'!$CE$18&lt;$D$4,$D24,IF('Sample Calculator'!$CE$18&lt;$E$4,$E24,IF('Sample Calculator'!$CE$18&lt;$F$4,$F24,IF('Sample Calculator'!$CE$18&lt;$G$4,$G24,IF('Sample Calculator'!$CE$18&lt;$H$4,$H24,IF('Sample Calculator'!$CE$18&lt;$I$4,$I24,IF('Sample Calculator'!$CE$18&lt;$J$4,$J24,IF('Sample Calculator'!$CE$18&lt;$K$4,$K24,IF('Sample Calculator'!$CE$18&lt;$L$4,$L24,IF('Sample Calculator'!$CE$18&lt;$M$4,$M24,IF('Sample Calculator'!$CE$18&lt;$N$4,$N24,IF('Sample Calculator'!$CE$18&lt;$O$4,$O24,IF('Sample Calculator'!$CE$18&gt;$P$4,$P24,0)))))))))))))))</f>
        <v>0</v>
      </c>
      <c r="N39" s="26" t="str">
        <f>IF('Sample Calculator'!$CU$18&lt;$B$2,$B24,IF('Sample Calculator'!$CU$18&lt;$C$4,$C24,IF('Sample Calculator'!$CU$18&lt;$D$4,$D24,IF('Sample Calculator'!$CU$18&lt;$E$4,$E24,IF('Sample Calculator'!$CU$18&lt;$F$4,$F24,IF('Sample Calculator'!$CU$18&lt;$G$4,$G24,IF('Sample Calculator'!$CU$18&lt;$H$4,$H24,IF('Sample Calculator'!$CU$18&lt;$I$4,$I24,IF('Sample Calculator'!$CU$18&lt;$J$4,$J24,IF('Sample Calculator'!$CU$18&lt;$K$4,$K24,IF('Sample Calculator'!$CU$18&lt;$L$4,$L24,IF('Sample Calculator'!$CU$18&lt;$M$4,$M24,IF('Sample Calculator'!$CU$18&lt;$N$4,$N24,IF('Sample Calculator'!$CU$18&lt;$O$4,$O24,IF('Sample Calculator'!CU$18&gt;$P$4,$P24,0)))))))))))))))</f>
        <v>0</v>
      </c>
      <c r="O39" s="26" t="str">
        <f>IF('Sample Calculator'!$DK$18&lt;$B$2,$B24,IF('Sample Calculator'!$DK$18&lt;$C$4,$C24,IF('Sample Calculator'!$DK$18&lt;$D$4,$D24,IF('Sample Calculator'!$DK$18&lt;$E$4,$E24,IF('Sample Calculator'!$DK$18&lt;$F$4,$F24,IF('Sample Calculator'!$DK$18&lt;$G$4,$G24,IF('Sample Calculator'!$DK$18&lt;$H$4,$H24,IF('Sample Calculator'!$DK$18&lt;$I$4,$I24,IF('Sample Calculator'!$DK$18&lt;$J$4,$J24,IF('Sample Calculator'!$DK$18&lt;$K$4,$K24,IF('Sample Calculator'!$DK$18&lt;$L$4,$L24,IF('Sample Calculator'!$DK$18&lt;$M$4,$M24,IF('Sample Calculator'!$DK$18&lt;$N$4,$N24,IF('Sample Calculator'!$DK$18&lt;$O$4,$O24,IF('Sample Calculator'!$DK$18&gt;$P$4,$P24,0)))))))))))))))</f>
        <v>0</v>
      </c>
    </row>
    <row r="40" spans="1:17">
      <c r="B40" s="42" t="str">
        <f>IF('Sample Calculator'!$B$6="Individual (Couple)",IF('Sample Calculator'!$B$6="Individual (Couple)",0,IF('Sample Calculator'!$AA$18&lt;$B$2,$B25,IF('Sample Calculator'!$AA$18&lt;$C$4,$C25,IF('Sample Calculator'!$AA$18&lt;$D$4,$D25,IF('Sample Calculator'!$AA$18&lt;$E$4,$E25,IF('Sample Calculator'!$AA$18&lt;$F$4,$F25,IF('Sample Calculator'!$AA$18&lt;$G$4,$G25,IF('Sample Calculator'!$AA$18&lt;$H$4,$H25,IF('Sample Calculator'!$AA$18&lt;$I$4,$I25,IF('Sample Calculator'!$AA$18&lt;$J$4,$J25,IF('Sample Calculator'!$AA$18&lt;$K$4,$K25,IF('Sample Calculator'!$AA$18&lt;$L$4,$L25,IF('Sample Calculator'!$AA$18&lt;$M$4,$M25,IF('Sample Calculator'!$AA$18&lt;$N$4,$N25,IF('Sample Calculator'!$AA$18&lt;$O$4,$O25,IF('Sample Calculator'!$AA$18&gt;$P$4,$P25,0)))))))))))))))),IF('Sample Calculator'!$B$6="Individual (Couple)",0,IF('Sample Calculator'!$AA$18&lt;$B$2,$B31,IF('Sample Calculator'!$AA$18&lt;$C$4,$C31,IF('Sample Calculator'!$AA$18&lt;$D$4,$D31,IF('Sample Calculator'!$AA$18&lt;$E$4,$E31,IF('Sample Calculator'!$AA$18&lt;$F$4,$F31,IF('Sample Calculator'!$AA$18&lt;$G$4,$G31,IF('Sample Calculator'!$AA$18&lt;$H$4,$H31,IF('Sample Calculator'!$AA$18&lt;$I$4,$I31,IF('Sample Calculator'!$AA$18&lt;$J$4,$J31,IF('Sample Calculator'!$AA$18&lt;$K$4,$K31,IF('Sample Calculator'!$AA$18&lt;$L$4,$L31,IF('Sample Calculator'!$AA$18&lt;$M$4,$M31,IF('Sample Calculator'!$AA$18&lt;$N$4,$N31,IF('Sample Calculator'!$AA$18&lt;$O$4,$O31,IF('Sample Calculator'!$AA$18&gt;$P$4,$P31,0)))))))))))))))))</f>
        <v>0</v>
      </c>
      <c r="C40" s="42" t="str">
        <f>IF('Sample Calculator'!$B$6="Individual (Couple)",IF('Sample Calculator'!$B$6="Individual (Couple)",0,IF('Sample Calculator'!$AQ$18&lt;$B$2,$B25,IF('Sample Calculator'!$AQ$18&lt;$C$4,$C25,IF('Sample Calculator'!$AQ$18&lt;$D$4,$D25,IF('Sample Calculator'!$AQ$18&lt;$E$4,$E25,IF('Sample Calculator'!$AQ$18&lt;$F$4,$F25,IF('Sample Calculator'!$AQ$18&lt;$G$4,$G25,IF('Sample Calculator'!$AQ$18&lt;$H$4,$H25,IF('Sample Calculator'!$AQ$18&lt;$I$4,$I25,IF('Sample Calculator'!$AQ$18&lt;$J$4,$J25,IF('Sample Calculator'!$AQ$18&lt;$K$4,$K25,IF('Sample Calculator'!$AQ$18&lt;$L$4,$L25,IF('Sample Calculator'!$AQ$18&lt;$M$4,$M25,IF('Sample Calculator'!$AQ$18&lt;$N$4,$N25,IF('Sample Calculator'!$AQ$18&lt;$O$4,$O25,IF('Sample Calculator'!$AQ$18&gt;$P$4,$P25,0)))))))))))))))),IF('Sample Calculator'!$B$6="Individual (Couple)",0,IF('Sample Calculator'!$AQ$18&lt;$B$2,$B31,IF('Sample Calculator'!$AQ$18&lt;$C$4,$C31,IF('Sample Calculator'!$AQ$18&lt;$D$4,$D31,IF('Sample Calculator'!$AQ$18&lt;$E$4,$E31,IF('Sample Calculator'!$AQ$18&lt;$F$4,$F31,IF('Sample Calculator'!$AQ$18&lt;$G$4,$G31,IF('Sample Calculator'!$AQ$18&lt;$H$4,$H31,IF('Sample Calculator'!$AQ$18&lt;$I$4,$I31,IF('Sample Calculator'!$AQ$18&lt;$J$4,$J31,IF('Sample Calculator'!$AQ$18&lt;$K$4,$K31,IF('Sample Calculator'!$AQ$18&lt;$L$4,$L31,IF('Sample Calculator'!$AQ$18&lt;$M$4,$M31,IF('Sample Calculator'!$AQ$18&lt;$N$4,$N31,IF('Sample Calculator'!$AQ$18&lt;$O$4,$O31,IF('Sample Calculator'!$AQ$18&gt;$P$4,$P31,0)))))))))))))))))</f>
        <v>0</v>
      </c>
      <c r="D40" s="42" t="str">
        <f>IF('Sample Calculator'!$B$6="Individual (Couple)",IF('Sample Calculator'!$BG$18&lt;$B$2,$B25,IF('Sample Calculator'!$BG$18&lt;$C$4,$C25,IF('Sample Calculator'!$BG$18&lt;$D$4,$D25,IF('Sample Calculator'!$BG$18&lt;$E$4,$E25,IF('Sample Calculator'!$BG$18&lt;$F$4,$F25,IF('Sample Calculator'!$BG$18&lt;$G$4,$G25,IF('Sample Calculator'!$BG$18&lt;$H$4,$H25,IF('Sample Calculator'!$BG$18&lt;$I$4,$I25,IF('Sample Calculator'!$BG$18&lt;$J$4,$J25,IF('Sample Calculator'!$BG$18&lt;$K$4,$K25,IF('Sample Calculator'!$BG$18&lt;$L$4,$L25,IF('Sample Calculator'!$BG$18&lt;$M$4,$M25,IF('Sample Calculator'!$BG$18&lt;$N$4,$N25,IF('Sample Calculator'!$BG$18&lt;$O$4,$O25,IF('Sample Calculator'!$BG$18&gt;$P$4,$P25,0))))))))))))))),IF('Sample Calculator'!$BG$18&lt;$B$2,$B31,IF('Sample Calculator'!$BG$18&lt;$C$4,$C31,IF('Sample Calculator'!$BG$18&lt;$D$4,$D31,IF('Sample Calculator'!$BG$18&lt;$E$4,$E31,IF('Sample Calculator'!$BG$18&lt;$F$4,$F31,IF('Sample Calculator'!$BG$18&lt;$G$4,$G31,IF('Sample Calculator'!$BG$18&lt;$H$4,$H31,IF('Sample Calculator'!$BG$18&lt;$I$4,$I31,IF('Sample Calculator'!$BG$18&lt;$J$4,$J31,IF('Sample Calculator'!$BG$18&lt;$K$4,$K31,IF('Sample Calculator'!$BG$18&lt;$L$4,$L31,IF('Sample Calculator'!$BG$18&lt;$M$4,$M31,IF('Sample Calculator'!$BG$18&lt;$N$4,$N31,IF('Sample Calculator'!$BG$18&lt;$O$4,$O31,IF('Sample Calculator'!$BG$18&gt;$P$4,$P31,0))))))))))))))))</f>
        <v>0</v>
      </c>
      <c r="E40" s="42" t="str">
        <f>IF('Sample Calculator'!$B$6="Individual (Couple)",IF('Sample Calculator'!$BW$18&lt;$B$2,$B25,IF('Sample Calculator'!$BW$18&lt;$C$4,$C25,IF('Sample Calculator'!$BW$18&lt;$D$4,$D25,IF('Sample Calculator'!$BW$18&lt;$E$4,$E25,IF('Sample Calculator'!$BW$18&lt;$F$4,$F25,IF('Sample Calculator'!$BW$18&lt;$G$4,$G25,IF('Sample Calculator'!$BW$18&lt;$H$4,$H25,IF('Sample Calculator'!$BW$18&lt;$I$4,$I25,IF('Sample Calculator'!$BW$18&lt;$J$4,$J25,IF('Sample Calculator'!$BW$18&lt;$K$4,$K25,IF('Sample Calculator'!$BW$18&lt;$L$4,$L25,IF('Sample Calculator'!$BW$18&lt;$M$4,$M25,IF('Sample Calculator'!$BW$18&lt;$N$4,$N25,IF('Sample Calculator'!$BW$18&lt;$O$4,$O25,IF('Sample Calculator'!$BW$18&gt;$P$4,$P25,0))))))))))))))),IF('Sample Calculator'!$BW$18&lt;$B$2,$B31,IF('Sample Calculator'!$BW$18&lt;$C$4,$C31,IF('Sample Calculator'!$BW$18&lt;$D$4,$D31,IF('Sample Calculator'!$BW$18&lt;$E$4,$E31,IF('Sample Calculator'!$BW$18&lt;$F$4,$F31,IF('Sample Calculator'!$BW$18&lt;$G$4,$G31,IF('Sample Calculator'!$BW$18&lt;$H$4,$H31,IF('Sample Calculator'!$BW$18&lt;$I$4,$I31,IF('Sample Calculator'!$BW$18&lt;$J$4,$J31,IF('Sample Calculator'!$BW$18&lt;$K$4,$K31,IF('Sample Calculator'!$BW$18&lt;$L$4,$L31,IF('Sample Calculator'!$BW$18&lt;$M$4,$M31,IF('Sample Calculator'!$BW$18&lt;$N$4,$N31,IF('Sample Calculator'!$BW$18&lt;$O$4,$O31,IF('Sample Calculator'!$BW$18&gt;$P$4,$P31,0))))))))))))))))</f>
        <v>0</v>
      </c>
      <c r="F40" s="42" t="str">
        <f>IF('Sample Calculator'!$B$6="Individual (Couple)",IF('Sample Calculator'!$CM$18&lt;$B$2,$B25,IF('Sample Calculator'!$CM$18&lt;$C$4,$C25,IF('Sample Calculator'!$CM$18&lt;$D$4,$D25,IF('Sample Calculator'!$CM$18&lt;$E$4,$E25,IF('Sample Calculator'!$CM$18&lt;$F$4,$F25,IF('Sample Calculator'!$CM$18&lt;$G$4,$G25,IF('Sample Calculator'!$CM$18&lt;$H$4,$H25,IF('Sample Calculator'!$CM$18&lt;$I$4,$I25,IF('Sample Calculator'!$CM$18&lt;$J$4,$J25,IF('Sample Calculator'!$CM$18&lt;$K$4,$K25,IF('Sample Calculator'!$CM$18&lt;$L$4,$L25,IF('Sample Calculator'!$CM$18&lt;$M$4,$M25,IF('Sample Calculator'!$CM$18&lt;$N$4,$N25,IF('Sample Calculator'!$CM$18&lt;$O$4,$O25,IF('Sample Calculator'!CM$18&gt;$P$4,$P25,0))))))))))))))),IF('Sample Calculator'!$CM$18&lt;$B$2,$B31,IF('Sample Calculator'!$CM$18&lt;$C$4,$C31,IF('Sample Calculator'!$CM$18&lt;$D$4,$D31,IF('Sample Calculator'!$CM$18&lt;$E$4,$E31,IF('Sample Calculator'!$CM$18&lt;$F$4,$F31,IF('Sample Calculator'!$CM$18&lt;$G$4,$G31,IF('Sample Calculator'!$CM$18&lt;$H$4,$H31,IF('Sample Calculator'!$CM$18&lt;$I$4,$I31,IF('Sample Calculator'!$CM$18&lt;$J$4,$J31,IF('Sample Calculator'!$CM$18&lt;$K$4,$K31,IF('Sample Calculator'!$CM$18&lt;$L$4,$L31,IF('Sample Calculator'!$CM$18&lt;$M$4,$M31,IF('Sample Calculator'!$CM$18&lt;$N$4,$N31,IF('Sample Calculator'!$CM$18&lt;$O$4,$O31,IF('Sample Calculator'!CM$18&gt;$P$4,$P31,0))))))))))))))))</f>
        <v>0</v>
      </c>
      <c r="G40" s="42" t="str">
        <f>IF('Sample Calculator'!$B$6="Individual (Couple)",IF('Sample Calculator'!$DC$18&lt;$B$2,$B25,IF('Sample Calculator'!$DC$18&lt;$C$4,$C25,IF('Sample Calculator'!$DC$18&lt;$D$4,$D25,IF('Sample Calculator'!$DC$18&lt;$E$4,$E25,IF('Sample Calculator'!$DC$18&lt;$F$4,$F25,IF('Sample Calculator'!$DC$18&lt;$G$4,$G25,IF('Sample Calculator'!$DC$18&lt;$H$4,$H25,IF('Sample Calculator'!$DC$18&lt;$I$4,$I25,IF('Sample Calculator'!$DC$18&lt;$J$4,$J25,IF('Sample Calculator'!$DC$18&lt;$K$4,$K25,IF('Sample Calculator'!$DC$18&lt;$L$4,$L25,IF('Sample Calculator'!$DC$18&lt;$M$4,$M25,IF('Sample Calculator'!$DC$18&lt;$N$4,$N25,IF('Sample Calculator'!$DC$18&lt;$O$4,$O25,IF('Sample Calculator'!$DC$18&gt;$P$4,$P25,0))))))))))))))),IF('Sample Calculator'!$DC$18&lt;$B$2,$B31,IF('Sample Calculator'!$DC$18&lt;$C$4,$C31,IF('Sample Calculator'!$DC$18&lt;$D$4,$D31,IF('Sample Calculator'!$DC$18&lt;$E$4,$E31,IF('Sample Calculator'!$DC$18&lt;$F$4,$F31,IF('Sample Calculator'!$DC$18&lt;$G$4,$G31,IF('Sample Calculator'!$DC$18&lt;$H$4,$H31,IF('Sample Calculator'!$DC$18&lt;$I$4,$I31,IF('Sample Calculator'!$DC$18&lt;$J$4,$J31,IF('Sample Calculator'!$DC$18&lt;$K$4,$K31,IF('Sample Calculator'!$DC$18&lt;$L$4,$L31,IF('Sample Calculator'!$DC$18&lt;$M$4,$M31,IF('Sample Calculator'!$DC$18&lt;$N$4,$N31,IF('Sample Calculator'!$DC$18&lt;$O$4,$O31,IF('Sample Calculator'!$DC$18&gt;$P$4,$P31,0))))))))))))))))</f>
        <v>0</v>
      </c>
      <c r="J40" s="26" t="str">
        <f>IF('Sample Calculator'!$AI$18&lt;$B$2,$B25,IF('Sample Calculator'!$AI$18&lt;$C$4,$C25,IF('Sample Calculator'!$AI$18&lt;$D$4,$D25,IF('Sample Calculator'!$AI$18&lt;$E$4,$E25,IF('Sample Calculator'!$AI$18&lt;$F$4,$F25,IF('Sample Calculator'!$AI$18&lt;$G$4,$G25,IF('Sample Calculator'!$AI$18&lt;$H$4,$H25,IF('Sample Calculator'!$AI$18&lt;$I$4,$I25,IF('Sample Calculator'!$AI$18&lt;$J$4,$J25,IF('Sample Calculator'!$AI$18&lt;$K$4,$K25,IF('Sample Calculator'!$AI$18&lt;$L$4,$L25,IF('Sample Calculator'!$AI$18&lt;$M$4,$M25,IF('Sample Calculator'!$AI$18&lt;$N$4,$N25,IF('Sample Calculator'!$AI$18&lt;$O$4,$O25,IF('Sample Calculator'!$AI$18&gt;$P$4,$P25,0)))))))))))))))</f>
        <v>0</v>
      </c>
      <c r="K40" s="26" t="str">
        <f>IF('Sample Calculator'!$AI$18&lt;$B$2,$B25,IF('Sample Calculator'!$AI$18&lt;$C$4,$C25,IF('Sample Calculator'!$AI$18&lt;$D$4,$D25,IF('Sample Calculator'!$AI$18&lt;$E$4,$E25,IF('Sample Calculator'!$AI$18&lt;$F$4,$F25,IF('Sample Calculator'!$AI$18&lt;$G$4,$G25,IF('Sample Calculator'!$AI$18&lt;$H$4,$H25,IF('Sample Calculator'!$AI$18&lt;$I$4,$I25,IF('Sample Calculator'!$AI$18&lt;$J$4,$J25,IF('Sample Calculator'!$AI$18&lt;$K$4,$K25,IF('Sample Calculator'!$AI$18&lt;$L$4,$L25,IF('Sample Calculator'!$AI$18&lt;$M$4,$M25,IF('Sample Calculator'!$AI$18&lt;$N$4,$N25,IF('Sample Calculator'!$AI$18&lt;$O$4,$O25,IF('Sample Calculator'!$AI$18&gt;$P$4,$P25,0)))))))))))))))</f>
        <v>0</v>
      </c>
      <c r="L40" s="26" t="str">
        <f>IF('Sample Calculator'!$BO$18&lt;$B$2,$B25,IF('Sample Calculator'!$BO$18&lt;$C$4,$C25,IF('Sample Calculator'!$BO$18&lt;$D$4,$D25,IF('Sample Calculator'!$BO$18&lt;$E$4,$E25,IF('Sample Calculator'!$BO$18&lt;$F$4,$F25,IF('Sample Calculator'!$BO$18&lt;$G$4,$G25,IF('Sample Calculator'!$BO$18&lt;$H$4,$H25,IF('Sample Calculator'!$BO$18&lt;$I$4,$I25,IF('Sample Calculator'!$BO$18&lt;$J$4,$J25,IF('Sample Calculator'!$BO$18&lt;$K$4,$K25,IF('Sample Calculator'!$BO$18&lt;$L$4,$L25,IF('Sample Calculator'!$BO$18&lt;$M$4,$M25,IF('Sample Calculator'!$BO$18&lt;$N$4,$N25,IF('Sample Calculator'!$BO$18&lt;$O$4,$O25,IF('Sample Calculator'!$BO$18&gt;$P$4,$P25,0)))))))))))))))</f>
        <v>0</v>
      </c>
      <c r="M40" s="26" t="str">
        <f>IF('Sample Calculator'!$CE$18&lt;$B$2,$B25,IF('Sample Calculator'!$CE$18&lt;$C$4,$C25,IF('Sample Calculator'!$CE$18&lt;$D$4,$D25,IF('Sample Calculator'!$CE$18&lt;$E$4,$E25,IF('Sample Calculator'!$CE$18&lt;$F$4,$F25,IF('Sample Calculator'!$CE$18&lt;$G$4,$G25,IF('Sample Calculator'!$CE$18&lt;$H$4,$H25,IF('Sample Calculator'!$CE$18&lt;$I$4,$I25,IF('Sample Calculator'!$CE$18&lt;$J$4,$J25,IF('Sample Calculator'!$CE$18&lt;$K$4,$K25,IF('Sample Calculator'!$CE$18&lt;$L$4,$L25,IF('Sample Calculator'!$CE$18&lt;$M$4,$M25,IF('Sample Calculator'!$CE$18&lt;$N$4,$N25,IF('Sample Calculator'!$CE$18&lt;$O$4,$O25,IF('Sample Calculator'!$CE$18&gt;$P$4,$P25,0)))))))))))))))</f>
        <v>0</v>
      </c>
      <c r="N40" s="26" t="str">
        <f>IF('Sample Calculator'!$CU$18&lt;$B$2,$B25,IF('Sample Calculator'!$CU$18&lt;$C$4,$C25,IF('Sample Calculator'!$CU$18&lt;$D$4,$D25,IF('Sample Calculator'!$CU$18&lt;$E$4,$E25,IF('Sample Calculator'!$CU$18&lt;$F$4,$F25,IF('Sample Calculator'!$CU$18&lt;$G$4,$G25,IF('Sample Calculator'!$CU$18&lt;$H$4,$H25,IF('Sample Calculator'!$CU$18&lt;$I$4,$I25,IF('Sample Calculator'!$CU$18&lt;$J$4,$J25,IF('Sample Calculator'!$CU$18&lt;$K$4,$K25,IF('Sample Calculator'!$CU$18&lt;$L$4,$L25,IF('Sample Calculator'!$CU$18&lt;$M$4,$M25,IF('Sample Calculator'!$CU$18&lt;$N$4,$N25,IF('Sample Calculator'!$CU$18&lt;$O$4,$O25,IF('Sample Calculator'!CU$18&gt;$P$4,$P25,0)))))))))))))))</f>
        <v>0</v>
      </c>
      <c r="O40" s="26" t="str">
        <f>IF('Sample Calculator'!$DK$18&lt;$B$2,$B25,IF('Sample Calculator'!$DK$18&lt;$C$4,$C25,IF('Sample Calculator'!$DK$18&lt;$D$4,$D25,IF('Sample Calculator'!$DK$18&lt;$E$4,$E25,IF('Sample Calculator'!$DK$18&lt;$F$4,$F25,IF('Sample Calculator'!$DK$18&lt;$G$4,$G25,IF('Sample Calculator'!$DK$18&lt;$H$4,$H25,IF('Sample Calculator'!$DK$18&lt;$I$4,$I25,IF('Sample Calculator'!$DK$18&lt;$J$4,$J25,IF('Sample Calculator'!$DK$18&lt;$K$4,$K25,IF('Sample Calculator'!$DK$18&lt;$L$4,$L25,IF('Sample Calculator'!$DK$18&lt;$M$4,$M25,IF('Sample Calculator'!$DK$18&lt;$N$4,$N25,IF('Sample Calculator'!$DK$18&lt;$O$4,$O25,IF('Sample Calculator'!$DK$18&gt;$P$4,$P25,0)))))))))))))))</f>
        <v>0</v>
      </c>
    </row>
    <row r="41" spans="1:17">
      <c r="B41" s="26"/>
      <c r="C41" s="26"/>
      <c r="D41" s="26"/>
      <c r="E41" s="26"/>
      <c r="F41" s="26"/>
      <c r="G41" s="26"/>
    </row>
    <row r="42" spans="1:17">
      <c r="A42" s="2" t="s">
        <v>8</v>
      </c>
      <c r="B42" s="1" t="s">
        <v>6</v>
      </c>
      <c r="C42" s="1" t="s">
        <v>10</v>
      </c>
      <c r="D42" s="220" t="s">
        <v>166</v>
      </c>
      <c r="E42" s="220"/>
      <c r="F42" s="220" t="s">
        <v>32</v>
      </c>
      <c r="G42" s="220"/>
      <c r="I42" s="2" t="s">
        <v>168</v>
      </c>
      <c r="J42" s="1" t="s">
        <v>6</v>
      </c>
      <c r="K42" s="1" t="s">
        <v>10</v>
      </c>
      <c r="L42" s="220" t="s">
        <v>166</v>
      </c>
      <c r="M42" s="220"/>
      <c r="N42" s="220" t="s">
        <v>32</v>
      </c>
      <c r="O42" s="220"/>
    </row>
    <row r="43" spans="1:17">
      <c r="B43" s="27"/>
      <c r="C43" s="27"/>
      <c r="D43" s="1">
        <v>700</v>
      </c>
      <c r="E43" s="1">
        <v>699</v>
      </c>
      <c r="F43" s="1">
        <v>700</v>
      </c>
      <c r="G43" s="1">
        <v>699</v>
      </c>
      <c r="J43" s="27"/>
      <c r="K43" s="27"/>
      <c r="L43" s="1">
        <v>700</v>
      </c>
      <c r="M43" s="1">
        <v>699</v>
      </c>
      <c r="N43" s="1">
        <v>700</v>
      </c>
      <c r="O43" s="1">
        <v>699</v>
      </c>
    </row>
    <row r="44" spans="1:17">
      <c r="B44" s="28" t="str">
        <f>IF(IF('Sample Calculator'!$D$8=0,B45,IF('Sample Calculator'!$D$8=1,B46,IF('Sample Calculator'!$D$8=2,B47,IF('Sample Calculator'!$D$8=3,B48,IF('Sample Calculator'!$D$8&gt;3,B49,0)))))&gt;('Sample Calculator'!$C$84*12),IF('Sample Calculator'!$D$8=0,B45,IF('Sample Calculator'!$D$8=1,B46,IF('Sample Calculator'!$D$8=2,B47,IF('Sample Calculator'!$D$8=3,B48,IF('Sample Calculator'!$D$8&gt;3,B49,0))))),('Sample Calculator'!$C$84*12))</f>
        <v>0</v>
      </c>
      <c r="C44" s="28" t="str">
        <f>IF(IF('Sample Calculator'!$D$8=0,C45,IF('Sample Calculator'!$D$8=1,C46,IF('Sample Calculator'!$D$8=2,C47,IF('Sample Calculator'!$D$8=3,C48,IF('Sample Calculator'!$D$8&gt;3,C49,0)))))&gt;('Sample Calculator'!$C$84*12),IF('Sample Calculator'!$D$8=0,C45,IF('Sample Calculator'!$D$8=1,C46,IF('Sample Calculator'!$D$8=2,C47,IF('Sample Calculator'!$D$8=3,C48,IF('Sample Calculator'!$D$8&gt;3,C49,0))))),('Sample Calculator'!$C$84*12))</f>
        <v>0</v>
      </c>
      <c r="D44" s="28" t="str">
        <f>IF(IF('Sample Calculator'!$D$8=0,D45,IF('Sample Calculator'!$D$8=1,D46,IF('Sample Calculator'!$D$8=2,D47,IF('Sample Calculator'!$D$8=3,D48,IF('Sample Calculator'!$D$8&gt;3,D49,0)))))&gt;('Sample Calculator'!$C$84*12),IF('Sample Calculator'!$D$8=0,D45,IF('Sample Calculator'!$D$8=1,D46,IF('Sample Calculator'!$D$8=2,D47,IF('Sample Calculator'!$D$8=3,D48,IF('Sample Calculator'!$D$8&gt;3,D49,0))))),('Sample Calculator'!$C$84*12))</f>
        <v>0</v>
      </c>
      <c r="E44" s="28" t="str">
        <f>IF(IF('Sample Calculator'!$D$8=0,E45,IF('Sample Calculator'!$D$8=1,E46,IF('Sample Calculator'!$D$8=2,E47,IF('Sample Calculator'!$D$8=3,E48,IF('Sample Calculator'!$D$8&gt;3,E49,0)))))&gt;('Sample Calculator'!$C$84*12),IF('Sample Calculator'!$D$8=0,E45,IF('Sample Calculator'!$D$8=1,E46,IF('Sample Calculator'!$D$8=2,E47,IF('Sample Calculator'!$D$8=3,E48,IF('Sample Calculator'!$D$8&gt;3,E49,0))))),('Sample Calculator'!$C$84*12))</f>
        <v>0</v>
      </c>
      <c r="F44" s="28" t="str">
        <f>IF(IF('Sample Calculator'!$D$8=0,F45,IF('Sample Calculator'!$D$8=1,F46,IF('Sample Calculator'!$D$8=2,F47,IF('Sample Calculator'!$D$8=3,F48,IF('Sample Calculator'!$D$8&gt;3,F49,0)))))&gt;('Sample Calculator'!$C$84*12),IF('Sample Calculator'!$D$8=0,F45,IF('Sample Calculator'!$D$8=1,F46,IF('Sample Calculator'!$D$8=2,F47,IF('Sample Calculator'!$D$8=3,F48,IF('Sample Calculator'!$D$8&gt;3,F49,0))))),('Sample Calculator'!$C$84*12))</f>
        <v>0</v>
      </c>
      <c r="G44" s="28" t="str">
        <f>IF(IF('Sample Calculator'!$D$8=0,G45,IF('Sample Calculator'!$D$8=1,G46,IF('Sample Calculator'!$D$8=2,G47,IF('Sample Calculator'!$D$8=3,G48,IF('Sample Calculator'!$D$8&gt;3,G49,0)))))&gt;('Sample Calculator'!$C$84*12),IF('Sample Calculator'!$D$8=0,G45,IF('Sample Calculator'!$D$8=1,G46,IF('Sample Calculator'!$D$8=2,G47,IF('Sample Calculator'!$D$8=3,G48,IF('Sample Calculator'!$D$8&gt;3,G49,0))))),('Sample Calculator'!$C$84*12))</f>
        <v>0</v>
      </c>
      <c r="J44" s="28" t="str">
        <f>IF('Sample Calculator'!$B$8=0,J45,IF('Sample Calculator'!$B$8=1,J46,IF('Sample Calculator'!$B$8=2,J47,IF('Sample Calculator'!$B$8=3,J48,IF('Sample Calculator'!$B$8&gt;3,J49,0)))))</f>
        <v>0</v>
      </c>
      <c r="K44" s="28" t="str">
        <f>IF('Sample Calculator'!$B$8=0,K45,IF('Sample Calculator'!$B$8=1,K46,IF('Sample Calculator'!$B$8=2,K47,IF('Sample Calculator'!$B$8=3,K48,IF('Sample Calculator'!$B$8&gt;3,K49,0)))))</f>
        <v>0</v>
      </c>
      <c r="L44" s="28" t="str">
        <f>IF('Sample Calculator'!$B$8=0,L45,IF('Sample Calculator'!$B$8=1,L46,IF('Sample Calculator'!$B$8=2,L47,IF('Sample Calculator'!$B$8=3,L48,IF('Sample Calculator'!$B$8&gt;3,L49,0)))))</f>
        <v>0</v>
      </c>
      <c r="M44" s="28" t="str">
        <f>IF('Sample Calculator'!$B$8=0,M45,IF('Sample Calculator'!$B$8=1,M46,IF('Sample Calculator'!$B$8=2,M47,IF('Sample Calculator'!$B$8=3,M48,IF('Sample Calculator'!$B$8&gt;3,M49,0)))))</f>
        <v>0</v>
      </c>
      <c r="N44" s="28" t="str">
        <f>IF('Sample Calculator'!$B$8=0,N45,IF('Sample Calculator'!$B$8=1,N46,IF('Sample Calculator'!$B$8=2,N47,IF('Sample Calculator'!$B$8=3,N48,IF('Sample Calculator'!$B$8&gt;3,N49,0)))))</f>
        <v>0</v>
      </c>
      <c r="O44" s="28" t="str">
        <f>IF('Sample Calculator'!$B$8=0,O45,IF('Sample Calculator'!$B$8=1,O46,IF('Sample Calculator'!$B$8=2,O47,IF('Sample Calculator'!$B$8=3,O48,IF('Sample Calculator'!$B$8&gt;3,O49,0)))))</f>
        <v>0</v>
      </c>
    </row>
    <row r="45" spans="1:17">
      <c r="B45" s="26" t="str">
        <f>IF('Sample Calculator'!$D$6="Individual (Couple)",IF('Sample Calculator'!$AB$18&lt;$B$2,$B21,IF('Sample Calculator'!$AB$18&lt;$C$4,$C21,IF('Sample Calculator'!$AB$18&lt;$D$4,$D21,IF('Sample Calculator'!$AB$18&lt;$E$4,$E21,IF('Sample Calculator'!$AB$18&lt;$F$4,$F21,IF('Sample Calculator'!$AB$18&lt;$G$4,$G21,IF('Sample Calculator'!$AB$18&lt;$H$4,$H21,IF('Sample Calculator'!$AB$18&lt;$I$4,$I21,IF('Sample Calculator'!$AB$18&lt;$J$4,$J21,IF('Sample Calculator'!$AB$18&lt;$K$4,$K21,IF('Sample Calculator'!$AB$18&lt;$L$4,$L21,IF('Sample Calculator'!$AB$18&lt;$M$4,$M21,IF('Sample Calculator'!$AB$18&lt;$N$4,$N21,IF('Sample Calculator'!$AB$18&lt;$O$4,$O21,IF('Sample Calculator'!$AB$18&gt;$P$4,$P21,0))))))))))))))),IF('Sample Calculator'!$AB$18&lt;$B$2,$B27,IF('Sample Calculator'!$AB$18&lt;$C$4,$C27,IF('Sample Calculator'!$AB$18&lt;$D$4,$D27,IF('Sample Calculator'!$AB$18&lt;$E$4,$E27,IF('Sample Calculator'!$AB$18&lt;$F$4,$F27,IF('Sample Calculator'!$AB$18&lt;$G$4,$G27,IF('Sample Calculator'!$AB$18&lt;$H$4,$H27,IF('Sample Calculator'!$AB$18&lt;$I$4,$I27,IF('Sample Calculator'!$AB$18&lt;$J$4,$J27,IF('Sample Calculator'!$AB$18&lt;$K$4,$K27,IF('Sample Calculator'!$AB$18&lt;$L$4,$L27,IF('Sample Calculator'!$AB$18&lt;$M$4,$M27,IF('Sample Calculator'!$AB$18&lt;$N$4,$N27,IF('Sample Calculator'!$AB$18&lt;$O$4,$O27,IF('Sample Calculator'!$AB$18&gt;$P$4,$P27,0))))))))))))))))</f>
        <v>0</v>
      </c>
      <c r="C45" s="42" t="str">
        <f>IF('Sample Calculator'!$D$6="Individual (Couple)",IF('Sample Calculator'!$AR$18&lt;$B$2,$B21,IF('Sample Calculator'!$AR$18&lt;$C$4,$C21,IF('Sample Calculator'!$AR$18&lt;$D$4,$D21,IF('Sample Calculator'!$AR$18&lt;$E$4,$E21,IF('Sample Calculator'!$AR$18&lt;$F$4,$F21,IF('Sample Calculator'!$AR$18&lt;$G$4,$G21,IF('Sample Calculator'!$AR$18&lt;$H$4,$H21,IF('Sample Calculator'!$AR$18&lt;$I$4,$I21,IF('Sample Calculator'!$AR$18&lt;$J$4,$J21,IF('Sample Calculator'!$AR$18&lt;$K$4,$K21,IF('Sample Calculator'!$AR$18&lt;$L$4,$L21,IF('Sample Calculator'!$AR$18&lt;$M$4,$M21,IF('Sample Calculator'!$AR$18&lt;$N$4,$N21,IF('Sample Calculator'!$AR$18&lt;$O$4,$O21,IF('Sample Calculator'!$AR$18&gt;$P$4,$P21,0))))))))))))))),IF('Sample Calculator'!$AR$18&lt;$B$2,$B27,IF('Sample Calculator'!$AR$18&lt;$C$4,$C27,IF('Sample Calculator'!$AR$18&lt;$D$4,$D27,IF('Sample Calculator'!$AR$18&lt;$E$4,$E27,IF('Sample Calculator'!$AR$18&lt;$F$4,$F27,IF('Sample Calculator'!$AR$18&lt;$G$4,$G27,IF('Sample Calculator'!$AR$18&lt;$H$4,$H27,IF('Sample Calculator'!$AR$18&lt;$I$4,$I27,IF('Sample Calculator'!$AR$18&lt;$J$4,$J27,IF('Sample Calculator'!$AR$18&lt;$K$4,$K27,IF('Sample Calculator'!$AR$18&lt;$L$4,$L27,IF('Sample Calculator'!$AR$18&lt;$M$4,$M27,IF('Sample Calculator'!$AR$18&lt;$N$4,$N27,IF('Sample Calculator'!$AR$18&lt;$O$4,$O27,IF('Sample Calculator'!$AR$18&gt;$P$4,$P27,0))))))))))))))))</f>
        <v>0</v>
      </c>
      <c r="D45" s="42" t="str">
        <f>IF('Sample Calculator'!$D$6="Individual (Couple)",IF('Sample Calculator'!$BH$18&lt;$B$2,$B21,IF('Sample Calculator'!$BH$18&lt;$C$4,$C21,IF('Sample Calculator'!$BH$18&lt;$D$4,$D21,IF('Sample Calculator'!$BH$18&lt;$E$4,$E21,IF('Sample Calculator'!$BH$18&lt;$F$4,$F21,IF('Sample Calculator'!$BH$18&lt;$G$4,$G21,IF('Sample Calculator'!$BH$18&lt;$H$4,$H21,IF('Sample Calculator'!$BH$18&lt;$I$4,$I21,IF('Sample Calculator'!$BH$18&lt;$J$4,$J21,IF('Sample Calculator'!$BH$18&lt;$K$4,$K21,IF('Sample Calculator'!$BH$18&lt;$L$4,$L21,IF('Sample Calculator'!$BH$18&lt;$M$4,$M21,IF('Sample Calculator'!$BH$18&lt;$N$4,$N21,IF('Sample Calculator'!$BH$18&lt;$O$4,$O21,IF('Sample Calculator'!$BH$18&gt;$P$4,$P21,0))))))))))))))),IF('Sample Calculator'!$BH$18&lt;$B$2,$B27,IF('Sample Calculator'!$BH$18&lt;$C$4,$C27,IF('Sample Calculator'!$BH$18&lt;$D$4,$D27,IF('Sample Calculator'!$BH$18&lt;$E$4,$E27,IF('Sample Calculator'!$BH$18&lt;$F$4,$F27,IF('Sample Calculator'!$BH$18&lt;$G$4,$G27,IF('Sample Calculator'!$BH$18&lt;$H$4,$H27,IF('Sample Calculator'!$BH$18&lt;$I$4,$I27,IF('Sample Calculator'!$BH$18&lt;$J$4,$J27,IF('Sample Calculator'!$BH$18&lt;$K$4,$K27,IF('Sample Calculator'!$BH$18&lt;$L$4,$L27,IF('Sample Calculator'!$BH$18&lt;$M$4,$M27,IF('Sample Calculator'!$BH$18&lt;$N$4,$N27,IF('Sample Calculator'!$BH$18&lt;$O$4,$O27,IF('Sample Calculator'!$BH$18&gt;$P$4,$P27,0))))))))))))))))</f>
        <v>0</v>
      </c>
      <c r="E45" s="42" t="str">
        <f>IF('Sample Calculator'!$D$6="Individual (Couple)",IF('Sample Calculator'!$BX$18&lt;$B$2,$B21,IF('Sample Calculator'!$BX$18&lt;$C$4,$C21,IF('Sample Calculator'!$BX$18&lt;$D$4,$D21,IF('Sample Calculator'!$BX$18&lt;$E$4,$E21,IF('Sample Calculator'!$BX$18&lt;$F$4,$F21,IF('Sample Calculator'!$BX$18&lt;$G$4,$G21,IF('Sample Calculator'!$BX$18&lt;$H$4,$H21,IF('Sample Calculator'!$BX$18&lt;$I$4,$I21,IF('Sample Calculator'!$BX$18&lt;$J$4,$J21,IF('Sample Calculator'!$BX$18&lt;$K$4,$K21,IF('Sample Calculator'!$BX$18&lt;$L$4,$L21,IF('Sample Calculator'!$BX$18&lt;$M$4,$M21,IF('Sample Calculator'!$BX$18&lt;$N$4,$N21,IF('Sample Calculator'!$BX$18&lt;$O$4,$O21,IF('Sample Calculator'!$BX$18&gt;$P$4,$P21,0))))))))))))))),IF('Sample Calculator'!$BX$18&lt;$B$2,$B27,IF('Sample Calculator'!$BX$18&lt;$C$4,$C27,IF('Sample Calculator'!$BX$18&lt;$D$4,$D27,IF('Sample Calculator'!$BX$18&lt;$E$4,$E27,IF('Sample Calculator'!$BX$18&lt;$F$4,$F27,IF('Sample Calculator'!$BX$18&lt;$G$4,$G27,IF('Sample Calculator'!$BX$18&lt;$H$4,$H27,IF('Sample Calculator'!$BX$18&lt;$I$4,$I27,IF('Sample Calculator'!$BX$18&lt;$J$4,$J27,IF('Sample Calculator'!$BX$18&lt;$K$4,$K27,IF('Sample Calculator'!$BX$18&lt;$L$4,$L27,IF('Sample Calculator'!$BX$18&lt;$M$4,$M27,IF('Sample Calculator'!$BX$18&lt;$N$4,$N27,IF('Sample Calculator'!$BX$18&lt;$O$4,$O27,IF('Sample Calculator'!$BX$18&gt;$P$4,$P27,0))))))))))))))))</f>
        <v>0</v>
      </c>
      <c r="F45" s="42" t="str">
        <f>IF('Sample Calculator'!$D$6="Individual (Couple)",IF('Sample Calculator'!$CN$18&lt;$B$2,$B21,IF('Sample Calculator'!$CN$18&lt;$C$4,$C21,IF('Sample Calculator'!$CN$18&lt;$D$4,$D21,IF('Sample Calculator'!$CN$18&lt;$E$4,$E21,IF('Sample Calculator'!$CN$18&lt;$F$4,$F21,IF('Sample Calculator'!$CN$18&lt;$G$4,$G21,IF('Sample Calculator'!$CN$18&lt;$H$4,$H21,IF('Sample Calculator'!$CN$18&lt;$I$4,$I21,IF('Sample Calculator'!$CN$18&lt;$J$4,$J21,IF('Sample Calculator'!$CN$18&lt;$K$4,$K21,IF('Sample Calculator'!$CN$18&lt;$L$4,$L21,IF('Sample Calculator'!$CN$18&lt;$M$4,$M21,IF('Sample Calculator'!$CN$18&lt;$N$4,$N21,IF('Sample Calculator'!$CN$18&lt;$O$4,$O21,IF('Sample Calculator'!$CN$18&gt;$P$4,$P21,0))))))))))))))),IF('Sample Calculator'!$CN$18&lt;$B$2,$B27,IF('Sample Calculator'!$CN$18&lt;$C$4,$C27,IF('Sample Calculator'!$CN$18&lt;$D$4,$D27,IF('Sample Calculator'!$CN$18&lt;$E$4,$E27,IF('Sample Calculator'!$CN$18&lt;$F$4,$F27,IF('Sample Calculator'!$CN$18&lt;$G$4,$G27,IF('Sample Calculator'!$CN$18&lt;$H$4,$H27,IF('Sample Calculator'!$CN$18&lt;$I$4,$I27,IF('Sample Calculator'!$CN$18&lt;$J$4,$J27,IF('Sample Calculator'!$CN$18&lt;$K$4,$K27,IF('Sample Calculator'!$CN$18&lt;$L$4,$L27,IF('Sample Calculator'!$CN$18&lt;$M$4,$M27,IF('Sample Calculator'!$CN$18&lt;$N$4,$N27,IF('Sample Calculator'!$CN$18&lt;$O$4,$O27,IF('Sample Calculator'!$CN$18&gt;$P$4,$P27,0))))))))))))))))</f>
        <v>0</v>
      </c>
      <c r="G45" s="42" t="str">
        <f>IF('Sample Calculator'!$D$6="Individual (Couple)",IF('Sample Calculator'!$DD$18&lt;$B$2,$B21,IF('Sample Calculator'!$DD$18&lt;$C$4,$C21,IF('Sample Calculator'!$DD$18&lt;$D$4,$D21,IF('Sample Calculator'!$DD$18&lt;$E$4,$E21,IF('Sample Calculator'!$DD$18&lt;$F$4,$F21,IF('Sample Calculator'!$DD$18&lt;$G$4,$G21,IF('Sample Calculator'!$DD$18&lt;$H$4,$H21,IF('Sample Calculator'!$DD$18&lt;$I$4,$I21,IF('Sample Calculator'!$DD$18&lt;$J$4,$J21,IF('Sample Calculator'!$DD$18&lt;$K$4,$K21,IF('Sample Calculator'!$DD$18&lt;$L$4,$L21,IF('Sample Calculator'!$DD$18&lt;$M$4,$M21,IF('Sample Calculator'!$DD$18&lt;$N$4,$N21,IF('Sample Calculator'!$DD$18&lt;$O$4,$O21,IF('Sample Calculator'!$DD$18&gt;$P$4,$P21,0))))))))))))))),IF('Sample Calculator'!$DD$18&lt;$B$2,$B27,IF('Sample Calculator'!$DD$18&lt;$C$4,$C27,IF('Sample Calculator'!$DD$18&lt;$D$4,$D27,IF('Sample Calculator'!$DD$18&lt;$E$4,$E27,IF('Sample Calculator'!$DD$18&lt;$F$4,$F27,IF('Sample Calculator'!$DD$18&lt;$G$4,$G27,IF('Sample Calculator'!$DD$18&lt;$H$4,$H27,IF('Sample Calculator'!$DD$18&lt;$I$4,$I27,IF('Sample Calculator'!$DD$18&lt;$J$4,$J27,IF('Sample Calculator'!$DD$18&lt;$K$4,$K27,IF('Sample Calculator'!$DD$18&lt;$L$4,$L27,IF('Sample Calculator'!$DD$18&lt;$M$4,$M27,IF('Sample Calculator'!$DD$18&lt;$N$4,$N27,IF('Sample Calculator'!$DD$18&lt;$O$4,$O27,IF('Sample Calculator'!$DD$18&gt;$P$4,$P27,0))))))))))))))))</f>
        <v>0</v>
      </c>
      <c r="J45" s="26" t="str">
        <f>IF('Sample Calculator'!$AJ$18&lt;$B$2,$B21,IF('Sample Calculator'!$AJ$18&lt;$C$4,$C21,IF('Sample Calculator'!$AJ$18&lt;$D$4,$D21,IF('Sample Calculator'!$AJ$18&lt;$E$4,$E21,IF('Sample Calculator'!$AJ$18&lt;$F$4,$F21,IF('Sample Calculator'!$AJ$18&lt;$G$4,$G21,IF('Sample Calculator'!$AJ$18&lt;$H$4,$H21,IF('Sample Calculator'!$AJ$18&lt;$I$4,$I21,IF('Sample Calculator'!$AJ$18&lt;$J$4,$J21,IF('Sample Calculator'!$AJ$18&lt;$K$4,$K21,IF('Sample Calculator'!$AJ$18&lt;$L$4,$L21,IF('Sample Calculator'!$AJ$18&lt;$M$4,$M21,IF('Sample Calculator'!$AJ$18&lt;$N$4,$N21,IF('Sample Calculator'!$AJ$18&lt;$O$4,$O21,IF('Sample Calculator'!$AJ$18&gt;$P$4,$P21,0)))))))))))))))</f>
        <v>0</v>
      </c>
      <c r="K45" s="26" t="str">
        <f>IF('Sample Calculator'!$AJ$18&lt;$B$2,$B21,IF('Sample Calculator'!$AJ$18&lt;$C$4,$C21,IF('Sample Calculator'!$AJ$18&lt;$D$4,$D21,IF('Sample Calculator'!$AJ$18&lt;$E$4,$E21,IF('Sample Calculator'!$AJ$18&lt;$F$4,$F21,IF('Sample Calculator'!$AJ$18&lt;$G$4,$G21,IF('Sample Calculator'!$AJ$18&lt;$H$4,$H21,IF('Sample Calculator'!$AJ$18&lt;$I$4,$I21,IF('Sample Calculator'!$AJ$18&lt;$J$4,$J21,IF('Sample Calculator'!$AJ$18&lt;$K$4,$K21,IF('Sample Calculator'!$AJ$18&lt;$L$4,$L21,IF('Sample Calculator'!$AJ$18&lt;$M$4,$M21,IF('Sample Calculator'!$AJ$18&lt;$N$4,$N21,IF('Sample Calculator'!$AJ$18&lt;$O$4,$O21,IF('Sample Calculator'!$AJ$18&gt;$P$4,$P21,0)))))))))))))))</f>
        <v>0</v>
      </c>
      <c r="L45" s="26" t="str">
        <f>IF('Sample Calculator'!$BP$18&lt;$B$2,$B21,IF('Sample Calculator'!$BP$18&lt;$C$4,$C21,IF('Sample Calculator'!$BP$18&lt;$D$4,$D21,IF('Sample Calculator'!$BP$18&lt;$E$4,$E21,IF('Sample Calculator'!$BP$18&lt;$F$4,$F21,IF('Sample Calculator'!$BP$18&lt;$G$4,$G21,IF('Sample Calculator'!$BP$18&lt;$H$4,$H21,IF('Sample Calculator'!$BP$18&lt;$I$4,$I21,IF('Sample Calculator'!$BP$18&lt;$J$4,$J21,IF('Sample Calculator'!$BP$18&lt;$K$4,$K21,IF('Sample Calculator'!$BP$18&lt;$L$4,$L21,IF('Sample Calculator'!$BP$18&lt;$M$4,$M21,IF('Sample Calculator'!$BP$18&lt;$N$4,$N21,IF('Sample Calculator'!$BP$18&lt;$O$4,$O21,IF('Sample Calculator'!$BP$18&gt;$P$4,$P21,0)))))))))))))))</f>
        <v>0</v>
      </c>
      <c r="M45" s="26" t="str">
        <f>IF('Sample Calculator'!$CF$18&lt;$B$2,$B21,IF('Sample Calculator'!$CF$18&lt;$C$4,$C21,IF('Sample Calculator'!$CF$18&lt;$D$4,$D21,IF('Sample Calculator'!$CF$18&lt;$E$4,$E21,IF('Sample Calculator'!$CF$18&lt;$F$4,$F21,IF('Sample Calculator'!$CF$18&lt;$G$4,$G21,IF('Sample Calculator'!$CF$18&lt;$H$4,$H21,IF('Sample Calculator'!$CF$18&lt;$I$4,$I21,IF('Sample Calculator'!$CF$18&lt;$J$4,$J21,IF('Sample Calculator'!$CF$18&lt;$K$4,$K21,IF('Sample Calculator'!$CF$18&lt;$L$4,$L21,IF('Sample Calculator'!$CF$18&lt;$M$4,$M21,IF('Sample Calculator'!$CF$18&lt;$N$4,$N21,IF('Sample Calculator'!$CF$18&lt;$O$4,$O21,IF('Sample Calculator'!$CF$18&gt;$P$4,$P21,0)))))))))))))))</f>
        <v>0</v>
      </c>
      <c r="N45" s="26" t="str">
        <f>IF('Sample Calculator'!$CV$18&lt;$B$2,$B21,IF('Sample Calculator'!$CV$18&lt;$C$4,$C21,IF('Sample Calculator'!$CV$18&lt;$D$4,$D21,IF('Sample Calculator'!$CV$18&lt;$E$4,$E21,IF('Sample Calculator'!$CV$18&lt;$F$4,$F21,IF('Sample Calculator'!$CV$18&lt;$G$4,$G21,IF('Sample Calculator'!$CV$18&lt;$H$4,$H21,IF('Sample Calculator'!$CV$18&lt;$I$4,$I21,IF('Sample Calculator'!$CV$18&lt;$J$4,$J21,IF('Sample Calculator'!$CV$18&lt;$K$4,$K21,IF('Sample Calculator'!$CV$18&lt;$L$4,$L21,IF('Sample Calculator'!$CV$18&lt;$M$4,$M21,IF('Sample Calculator'!$CV$18&lt;$N$4,$N21,IF('Sample Calculator'!$CV$18&lt;$O$4,$O21,IF('Sample Calculator'!$CV$18&gt;$P$4,$P21,0)))))))))))))))</f>
        <v>0</v>
      </c>
      <c r="O45" s="26" t="str">
        <f>IF('Sample Calculator'!$DL$18&lt;$B$2,$B21,IF('Sample Calculator'!$DL$18&lt;$C$4,$C21,IF('Sample Calculator'!$DL$18&lt;$D$4,$D21,IF('Sample Calculator'!$DL$18&lt;$E$4,$E21,IF('Sample Calculator'!$DL$18&lt;$F$4,$F21,IF('Sample Calculator'!$DL$18&lt;$G$4,$G21,IF('Sample Calculator'!$DL$18&lt;$H$4,$H21,IF('Sample Calculator'!$DL$18&lt;$I$4,$I21,IF('Sample Calculator'!$DL$18&lt;$J$4,$J21,IF('Sample Calculator'!$DL$18&lt;$K$4,$K21,IF('Sample Calculator'!$DL$18&lt;$L$4,$L21,IF('Sample Calculator'!$DL$18&lt;$M$4,$M21,IF('Sample Calculator'!$DL$18&lt;$N$4,$N21,IF('Sample Calculator'!$DL$18&lt;$O$4,$O21,IF('Sample Calculator'!$DL$18&gt;$P$4,$P21,0)))))))))))))))</f>
        <v>0</v>
      </c>
    </row>
    <row r="46" spans="1:17">
      <c r="B46" s="26" t="str">
        <f>IF('Sample Calculator'!$D$6="Individual (Couple)",IF('Sample Calculator'!$AB$18&lt;$B$2,$B22,IF('Sample Calculator'!$AB$18&lt;$C$4,$C22,IF('Sample Calculator'!$AB$18&lt;$D$4,$D22,IF('Sample Calculator'!$AB$18&lt;$E$4,$E22,IF('Sample Calculator'!$AB$18&lt;$F$4,$F22,IF('Sample Calculator'!$AB$18&lt;$G$4,$G22,IF('Sample Calculator'!$AB$18&lt;$H$4,$H22,IF('Sample Calculator'!$AB$18&lt;$I$4,$I22,IF('Sample Calculator'!$AB$18&lt;$J$4,$J22,IF('Sample Calculator'!$AB$18&lt;$K$4,$K22,IF('Sample Calculator'!$AB$18&lt;$L$4,$L22,IF('Sample Calculator'!$AB$18&lt;$M$4,$M22,IF('Sample Calculator'!$AB$18&lt;$N$4,$N22,IF('Sample Calculator'!$AB$18&lt;$O$4,$O22,IF('Sample Calculator'!$AB$18&gt;$P$4,$P22,0))))))))))))))),IF('Sample Calculator'!$AB$18&lt;$B$2,$B28,IF('Sample Calculator'!$AB$18&lt;$C$4,$C28,IF('Sample Calculator'!$AB$18&lt;$D$4,$D28,IF('Sample Calculator'!$AB$18&lt;$E$4,$E28,IF('Sample Calculator'!$AB$18&lt;$F$4,$F28,IF('Sample Calculator'!$AB$18&lt;$G$4,$G28,IF('Sample Calculator'!$AB$18&lt;$H$4,$H28,IF('Sample Calculator'!$AB$18&lt;$I$4,$I28,IF('Sample Calculator'!$AB$18&lt;$J$4,$J28,IF('Sample Calculator'!$AB$18&lt;$K$4,$K28,IF('Sample Calculator'!$AB$18&lt;$L$4,$L28,IF('Sample Calculator'!$AB$18&lt;$M$4,$M28,IF('Sample Calculator'!$AB$18&lt;$N$4,$N28,IF('Sample Calculator'!$AB$18&lt;$O$4,$O28,IF('Sample Calculator'!$AB$18&gt;$P$4,$P28,0))))))))))))))))</f>
        <v>0</v>
      </c>
      <c r="C46" s="42" t="str">
        <f>IF('Sample Calculator'!$D$6="Individual (Couple)",IF('Sample Calculator'!$AR$18&lt;$B$2,$B22,IF('Sample Calculator'!$AR$18&lt;$C$4,$C22,IF('Sample Calculator'!$AR$18&lt;$D$4,$D22,IF('Sample Calculator'!$AR$18&lt;$E$4,$E22,IF('Sample Calculator'!$AR$18&lt;$F$4,$F22,IF('Sample Calculator'!$AR$18&lt;$G$4,$G22,IF('Sample Calculator'!$AR$18&lt;$H$4,$H22,IF('Sample Calculator'!$AR$18&lt;$I$4,$I22,IF('Sample Calculator'!$AR$18&lt;$J$4,$J22,IF('Sample Calculator'!$AR$18&lt;$K$4,$K22,IF('Sample Calculator'!$AR$18&lt;$L$4,$L22,IF('Sample Calculator'!$AR$18&lt;$M$4,$M22,IF('Sample Calculator'!$AR$18&lt;$N$4,$N22,IF('Sample Calculator'!$AR$18&lt;$O$4,$O22,IF('Sample Calculator'!$AR$18&gt;$P$4,$P22,0))))))))))))))),IF('Sample Calculator'!$AR$18&lt;$B$2,$B28,IF('Sample Calculator'!$AR$18&lt;$C$4,$C28,IF('Sample Calculator'!$AR$18&lt;$D$4,$D28,IF('Sample Calculator'!$AR$18&lt;$E$4,$E28,IF('Sample Calculator'!$AR$18&lt;$F$4,$F28,IF('Sample Calculator'!$AR$18&lt;$G$4,$G28,IF('Sample Calculator'!$AR$18&lt;$H$4,$H28,IF('Sample Calculator'!$AR$18&lt;$I$4,$I28,IF('Sample Calculator'!$AR$18&lt;$J$4,$J28,IF('Sample Calculator'!$AR$18&lt;$K$4,$K28,IF('Sample Calculator'!$AR$18&lt;$L$4,$L28,IF('Sample Calculator'!$AR$18&lt;$M$4,$M28,IF('Sample Calculator'!$AR$18&lt;$N$4,$N28,IF('Sample Calculator'!$AR$18&lt;$O$4,$O28,IF('Sample Calculator'!$AR$18&gt;$P$4,$P28,0))))))))))))))))</f>
        <v>0</v>
      </c>
      <c r="D46" s="42" t="str">
        <f>IF('Sample Calculator'!$D$6="Individual (Couple)",IF('Sample Calculator'!$BH$18&lt;$B$2,$B22,IF('Sample Calculator'!$BH$18&lt;$C$4,$C22,IF('Sample Calculator'!$BH$18&lt;$D$4,$D22,IF('Sample Calculator'!$BH$18&lt;$E$4,$E22,IF('Sample Calculator'!$BH$18&lt;$F$4,$F22,IF('Sample Calculator'!$BH$18&lt;$G$4,$G22,IF('Sample Calculator'!$BH$18&lt;$H$4,$H22,IF('Sample Calculator'!$BH$18&lt;$I$4,$I22,IF('Sample Calculator'!$BH$18&lt;$J$4,$J22,IF('Sample Calculator'!$BH$18&lt;$K$4,$K22,IF('Sample Calculator'!$BH$18&lt;$L$4,$L22,IF('Sample Calculator'!$BH$18&lt;$M$4,$M22,IF('Sample Calculator'!$BH$18&lt;$N$4,$N22,IF('Sample Calculator'!$BH$18&lt;$O$4,$O22,IF('Sample Calculator'!$BH$18&gt;$P$4,$P22,0))))))))))))))),IF('Sample Calculator'!$BH$18&lt;$B$2,$B28,IF('Sample Calculator'!$BH$18&lt;$C$4,$C28,IF('Sample Calculator'!$BH$18&lt;$D$4,$D28,IF('Sample Calculator'!$BH$18&lt;$E$4,$E28,IF('Sample Calculator'!$BH$18&lt;$F$4,$F28,IF('Sample Calculator'!$BH$18&lt;$G$4,$G28,IF('Sample Calculator'!$BH$18&lt;$H$4,$H28,IF('Sample Calculator'!$BH$18&lt;$I$4,$I28,IF('Sample Calculator'!$BH$18&lt;$J$4,$J28,IF('Sample Calculator'!$BH$18&lt;$K$4,$K28,IF('Sample Calculator'!$BH$18&lt;$L$4,$L28,IF('Sample Calculator'!$BH$18&lt;$M$4,$M28,IF('Sample Calculator'!$BH$18&lt;$N$4,$N28,IF('Sample Calculator'!$BH$18&lt;$O$4,$O28,IF('Sample Calculator'!$BH$18&gt;$P$4,$P28,0))))))))))))))))</f>
        <v>0</v>
      </c>
      <c r="E46" s="42" t="str">
        <f>IF('Sample Calculator'!$D$6="Individual (Couple)",IF('Sample Calculator'!$BX$18&lt;$B$2,$B22,IF('Sample Calculator'!$BX$18&lt;$C$4,$C22,IF('Sample Calculator'!$BX$18&lt;$D$4,$D22,IF('Sample Calculator'!$BX$18&lt;$E$4,$E22,IF('Sample Calculator'!$BX$18&lt;$F$4,$F22,IF('Sample Calculator'!$BX$18&lt;$G$4,$G22,IF('Sample Calculator'!$BX$18&lt;$H$4,$H22,IF('Sample Calculator'!$BX$18&lt;$I$4,$I22,IF('Sample Calculator'!$BX$18&lt;$J$4,$J22,IF('Sample Calculator'!$BX$18&lt;$K$4,$K22,IF('Sample Calculator'!$BX$18&lt;$L$4,$L22,IF('Sample Calculator'!$BX$18&lt;$M$4,$M22,IF('Sample Calculator'!$BX$18&lt;$N$4,$N22,IF('Sample Calculator'!$BX$18&lt;$O$4,$O22,IF('Sample Calculator'!$BX$18&gt;$P$4,$P22,0))))))))))))))),IF('Sample Calculator'!$BX$18&lt;$B$2,$B28,IF('Sample Calculator'!$BX$18&lt;$C$4,$C28,IF('Sample Calculator'!$BX$18&lt;$D$4,$D28,IF('Sample Calculator'!$BX$18&lt;$E$4,$E28,IF('Sample Calculator'!$BX$18&lt;$F$4,$F28,IF('Sample Calculator'!$BX$18&lt;$G$4,$G28,IF('Sample Calculator'!$BX$18&lt;$H$4,$H28,IF('Sample Calculator'!$BX$18&lt;$I$4,$I28,IF('Sample Calculator'!$BX$18&lt;$J$4,$J28,IF('Sample Calculator'!$BX$18&lt;$K$4,$K28,IF('Sample Calculator'!$BX$18&lt;$L$4,$L28,IF('Sample Calculator'!$BX$18&lt;$M$4,$M28,IF('Sample Calculator'!$BX$18&lt;$N$4,$N28,IF('Sample Calculator'!$BX$18&lt;$O$4,$O28,IF('Sample Calculator'!$BX$18&gt;$P$4,$P28,0))))))))))))))))</f>
        <v>0</v>
      </c>
      <c r="F46" s="42" t="str">
        <f>IF('Sample Calculator'!$D$6="Individual (Couple)",IF('Sample Calculator'!$CN$18&lt;$B$2,$B22,IF('Sample Calculator'!$CN$18&lt;$C$4,$C22,IF('Sample Calculator'!$CN$18&lt;$D$4,$D22,IF('Sample Calculator'!$CN$18&lt;$E$4,$E22,IF('Sample Calculator'!$CN$18&lt;$F$4,$F22,IF('Sample Calculator'!$CN$18&lt;$G$4,$G22,IF('Sample Calculator'!$CN$18&lt;$H$4,$H22,IF('Sample Calculator'!$CN$18&lt;$I$4,$I22,IF('Sample Calculator'!$CN$18&lt;$J$4,$J22,IF('Sample Calculator'!$CN$18&lt;$K$4,$K22,IF('Sample Calculator'!$CN$18&lt;$L$4,$L22,IF('Sample Calculator'!$CN$18&lt;$M$4,$M22,IF('Sample Calculator'!$CN$18&lt;$N$4,$N22,IF('Sample Calculator'!$CN$18&lt;$O$4,$O22,IF('Sample Calculator'!$CN$18&gt;$P$4,$P22,0))))))))))))))),IF('Sample Calculator'!$CN$18&lt;$B$2,$B28,IF('Sample Calculator'!$CN$18&lt;$C$4,$C28,IF('Sample Calculator'!$CN$18&lt;$D$4,$D28,IF('Sample Calculator'!$CN$18&lt;$E$4,$E28,IF('Sample Calculator'!$CN$18&lt;$F$4,$F28,IF('Sample Calculator'!$CN$18&lt;$G$4,$G28,IF('Sample Calculator'!$CN$18&lt;$H$4,$H28,IF('Sample Calculator'!$CN$18&lt;$I$4,$I28,IF('Sample Calculator'!$CN$18&lt;$J$4,$J28,IF('Sample Calculator'!$CN$18&lt;$K$4,$K28,IF('Sample Calculator'!$CN$18&lt;$L$4,$L28,IF('Sample Calculator'!$CN$18&lt;$M$4,$M28,IF('Sample Calculator'!$CN$18&lt;$N$4,$N28,IF('Sample Calculator'!$CN$18&lt;$O$4,$O28,IF('Sample Calculator'!$CN$18&gt;$P$4,$P28,0))))))))))))))))</f>
        <v>0</v>
      </c>
      <c r="G46" s="42" t="str">
        <f>IF('Sample Calculator'!$D$6="Individual (Couple)",IF('Sample Calculator'!$DD$18&lt;$B$2,$B22,IF('Sample Calculator'!$DD$18&lt;$C$4,$C22,IF('Sample Calculator'!$DD$18&lt;$D$4,$D22,IF('Sample Calculator'!$DD$18&lt;$E$4,$E22,IF('Sample Calculator'!$DD$18&lt;$F$4,$F22,IF('Sample Calculator'!$DD$18&lt;$G$4,$G22,IF('Sample Calculator'!$DD$18&lt;$H$4,$H22,IF('Sample Calculator'!$DD$18&lt;$I$4,$I22,IF('Sample Calculator'!$DD$18&lt;$J$4,$J22,IF('Sample Calculator'!$DD$18&lt;$K$4,$K22,IF('Sample Calculator'!$DD$18&lt;$L$4,$L22,IF('Sample Calculator'!$DD$18&lt;$M$4,$M22,IF('Sample Calculator'!$DD$18&lt;$N$4,$N22,IF('Sample Calculator'!$DD$18&lt;$O$4,$O22,IF('Sample Calculator'!$DD$18&gt;$P$4,$P22,0))))))))))))))),IF('Sample Calculator'!$DD$18&lt;$B$2,$B28,IF('Sample Calculator'!$DD$18&lt;$C$4,$C28,IF('Sample Calculator'!$DD$18&lt;$D$4,$D28,IF('Sample Calculator'!$DD$18&lt;$E$4,$E28,IF('Sample Calculator'!$DD$18&lt;$F$4,$F28,IF('Sample Calculator'!$DD$18&lt;$G$4,$G28,IF('Sample Calculator'!$DD$18&lt;$H$4,$H28,IF('Sample Calculator'!$DD$18&lt;$I$4,$I28,IF('Sample Calculator'!$DD$18&lt;$J$4,$J28,IF('Sample Calculator'!$DD$18&lt;$K$4,$K28,IF('Sample Calculator'!$DD$18&lt;$L$4,$L28,IF('Sample Calculator'!$DD$18&lt;$M$4,$M28,IF('Sample Calculator'!$DD$18&lt;$N$4,$N28,IF('Sample Calculator'!$DD$18&lt;$O$4,$O28,IF('Sample Calculator'!$DD$18&gt;$P$4,$P28,0))))))))))))))))</f>
        <v>0</v>
      </c>
      <c r="J46" s="26" t="str">
        <f>IF('Sample Calculator'!$AJ$18&lt;$B$2,$B22,IF('Sample Calculator'!$AJ$18&lt;$C$4,$C22,IF('Sample Calculator'!$AJ$18&lt;$D$4,$D22,IF('Sample Calculator'!$AJ$18&lt;$E$4,$E22,IF('Sample Calculator'!$AJ$18&lt;$F$4,$F22,IF('Sample Calculator'!$AJ$18&lt;$G$4,$G22,IF('Sample Calculator'!$AJ$18&lt;$H$4,$H22,IF('Sample Calculator'!$AJ$18&lt;$I$4,$I22,IF('Sample Calculator'!$AJ$18&lt;$J$4,$J22,IF('Sample Calculator'!$AJ$18&lt;$K$4,$K22,IF('Sample Calculator'!$AJ$18&lt;$L$4,$L22,IF('Sample Calculator'!$AJ$18&lt;$M$4,$M22,IF('Sample Calculator'!$AJ$18&lt;$N$4,$N22,IF('Sample Calculator'!$AJ$18&lt;$O$4,$O22,IF('Sample Calculator'!$AJ$18&gt;$P$4,$P22,0)))))))))))))))</f>
        <v>0</v>
      </c>
      <c r="K46" s="26" t="str">
        <f>IF('Sample Calculator'!$AJ$18&lt;$B$2,$B22,IF('Sample Calculator'!$AJ$18&lt;$C$4,$C22,IF('Sample Calculator'!$AJ$18&lt;$D$4,$D22,IF('Sample Calculator'!$AJ$18&lt;$E$4,$E22,IF('Sample Calculator'!$AJ$18&lt;$F$4,$F22,IF('Sample Calculator'!$AJ$18&lt;$G$4,$G22,IF('Sample Calculator'!$AJ$18&lt;$H$4,$H22,IF('Sample Calculator'!$AJ$18&lt;$I$4,$I22,IF('Sample Calculator'!$AJ$18&lt;$J$4,$J22,IF('Sample Calculator'!$AJ$18&lt;$K$4,$K22,IF('Sample Calculator'!$AJ$18&lt;$L$4,$L22,IF('Sample Calculator'!$AJ$18&lt;$M$4,$M22,IF('Sample Calculator'!$AJ$18&lt;$N$4,$N22,IF('Sample Calculator'!$AJ$18&lt;$O$4,$O22,IF('Sample Calculator'!$AJ$18&gt;$P$4,$P22,0)))))))))))))))</f>
        <v>0</v>
      </c>
      <c r="L46" s="26" t="str">
        <f>IF('Sample Calculator'!$BP$18&lt;$B$2,$B22,IF('Sample Calculator'!$BP$18&lt;$C$4,$C22,IF('Sample Calculator'!$BP$18&lt;$D$4,$D22,IF('Sample Calculator'!$BP$18&lt;$E$4,$E22,IF('Sample Calculator'!$BP$18&lt;$F$4,$F22,IF('Sample Calculator'!$BP$18&lt;$G$4,$G22,IF('Sample Calculator'!$BP$18&lt;$H$4,$H22,IF('Sample Calculator'!$BP$18&lt;$I$4,$I22,IF('Sample Calculator'!$BP$18&lt;$J$4,$J22,IF('Sample Calculator'!$BP$18&lt;$K$4,$K22,IF('Sample Calculator'!$BP$18&lt;$L$4,$L22,IF('Sample Calculator'!$BP$18&lt;$M$4,$M22,IF('Sample Calculator'!$BP$18&lt;$N$4,$N22,IF('Sample Calculator'!$BP$18&lt;$O$4,$O22,IF('Sample Calculator'!$BP$18&gt;$P$4,$P22,0)))))))))))))))</f>
        <v>0</v>
      </c>
      <c r="M46" s="26" t="str">
        <f>IF('Sample Calculator'!$CF$18&lt;$B$2,$B22,IF('Sample Calculator'!$CF$18&lt;$C$4,$C22,IF('Sample Calculator'!$CF$18&lt;$D$4,$D22,IF('Sample Calculator'!$CF$18&lt;$E$4,$E22,IF('Sample Calculator'!$CF$18&lt;$F$4,$F22,IF('Sample Calculator'!$CF$18&lt;$G$4,$G22,IF('Sample Calculator'!$CF$18&lt;$H$4,$H22,IF('Sample Calculator'!$CF$18&lt;$I$4,$I22,IF('Sample Calculator'!$CF$18&lt;$J$4,$J22,IF('Sample Calculator'!$CF$18&lt;$K$4,$K22,IF('Sample Calculator'!$CF$18&lt;$L$4,$L22,IF('Sample Calculator'!$CF$18&lt;$M$4,$M22,IF('Sample Calculator'!$CF$18&lt;$N$4,$N22,IF('Sample Calculator'!$CF$18&lt;$O$4,$O22,IF('Sample Calculator'!$CF$18&gt;$P$4,$P22,0)))))))))))))))</f>
        <v>0</v>
      </c>
      <c r="N46" s="26" t="str">
        <f>IF('Sample Calculator'!$CV$18&lt;$B$2,$B22,IF('Sample Calculator'!$CV$18&lt;$C$4,$C22,IF('Sample Calculator'!$CV$18&lt;$D$4,$D22,IF('Sample Calculator'!$CV$18&lt;$E$4,$E22,IF('Sample Calculator'!$CV$18&lt;$F$4,$F22,IF('Sample Calculator'!$CV$18&lt;$G$4,$G22,IF('Sample Calculator'!$CV$18&lt;$H$4,$H22,IF('Sample Calculator'!$CV$18&lt;$I$4,$I22,IF('Sample Calculator'!$CV$18&lt;$J$4,$J22,IF('Sample Calculator'!$CV$18&lt;$K$4,$K22,IF('Sample Calculator'!$CV$18&lt;$L$4,$L22,IF('Sample Calculator'!$CV$18&lt;$M$4,$M22,IF('Sample Calculator'!$CV$18&lt;$N$4,$N22,IF('Sample Calculator'!$CV$18&lt;$O$4,$O22,IF('Sample Calculator'!$CV$18&gt;$P$4,$P22,0)))))))))))))))</f>
        <v>0</v>
      </c>
      <c r="O46" s="26" t="str">
        <f>IF('Sample Calculator'!$DL$18&lt;$B$2,$B22,IF('Sample Calculator'!$DL$18&lt;$C$4,$C22,IF('Sample Calculator'!$DL$18&lt;$D$4,$D22,IF('Sample Calculator'!$DL$18&lt;$E$4,$E22,IF('Sample Calculator'!$DL$18&lt;$F$4,$F22,IF('Sample Calculator'!$DL$18&lt;$G$4,$G22,IF('Sample Calculator'!$DL$18&lt;$H$4,$H22,IF('Sample Calculator'!$DL$18&lt;$I$4,$I22,IF('Sample Calculator'!$DL$18&lt;$J$4,$J22,IF('Sample Calculator'!$DL$18&lt;$K$4,$K22,IF('Sample Calculator'!$DL$18&lt;$L$4,$L22,IF('Sample Calculator'!$DL$18&lt;$M$4,$M22,IF('Sample Calculator'!$DL$18&lt;$N$4,$N22,IF('Sample Calculator'!$DL$18&lt;$O$4,$O22,IF('Sample Calculator'!$DL$18&gt;$P$4,$P22,0)))))))))))))))</f>
        <v>0</v>
      </c>
    </row>
    <row r="47" spans="1:17">
      <c r="B47" s="26" t="str">
        <f>IF('Sample Calculator'!$D$6="Individual (Couple)",IF('Sample Calculator'!$AB$18&lt;$B$2,$B23,IF('Sample Calculator'!$AB$18&lt;$C$4,$C23,IF('Sample Calculator'!$AB$18&lt;$D$4,$D23,IF('Sample Calculator'!$AB$18&lt;$E$4,$E23,IF('Sample Calculator'!$AB$18&lt;$F$4,$F23,IF('Sample Calculator'!$AB$18&lt;$G$4,$G23,IF('Sample Calculator'!$AB$18&lt;$H$4,$H23,IF('Sample Calculator'!$AB$18&lt;$I$4,$I23,IF('Sample Calculator'!$AB$18&lt;$J$4,$J23,IF('Sample Calculator'!$AB$18&lt;$K$4,$K23,IF('Sample Calculator'!$AB$18&lt;$L$4,$L23,IF('Sample Calculator'!$AB$18&lt;$M$4,$M23,IF('Sample Calculator'!$AB$18&lt;$N$4,$N23,IF('Sample Calculator'!$AB$18&lt;$O$4,$O23,IF('Sample Calculator'!$AB$18&gt;$P$4,$P23,0))))))))))))))),IF('Sample Calculator'!$AB$18&lt;$B$2,$B29,IF('Sample Calculator'!$AB$18&lt;$C$4,$C29,IF('Sample Calculator'!$AB$18&lt;$D$4,$D29,IF('Sample Calculator'!$AB$18&lt;$E$4,$E29,IF('Sample Calculator'!$AB$18&lt;$F$4,$F29,IF('Sample Calculator'!$AB$18&lt;$G$4,$G29,IF('Sample Calculator'!$AB$18&lt;$H$4,$H29,IF('Sample Calculator'!$AB$18&lt;$I$4,$I29,IF('Sample Calculator'!$AB$18&lt;$J$4,$J29,IF('Sample Calculator'!$AB$18&lt;$K$4,$K29,IF('Sample Calculator'!$AB$18&lt;$L$4,$L29,IF('Sample Calculator'!$AB$18&lt;$M$4,$M29,IF('Sample Calculator'!$AB$18&lt;$N$4,$N29,IF('Sample Calculator'!$AB$18&lt;$O$4,$O29,IF('Sample Calculator'!$AB$18&gt;$P$4,$P29,0))))))))))))))))</f>
        <v>0</v>
      </c>
      <c r="C47" s="42" t="str">
        <f>IF('Sample Calculator'!$D$6="Individual (Couple)",IF('Sample Calculator'!$AR$18&lt;$B$2,$B23,IF('Sample Calculator'!$AR$18&lt;$C$4,$C23,IF('Sample Calculator'!$AR$18&lt;$D$4,$D23,IF('Sample Calculator'!$AR$18&lt;$E$4,$E23,IF('Sample Calculator'!$AR$18&lt;$F$4,$F23,IF('Sample Calculator'!$AR$18&lt;$G$4,$G23,IF('Sample Calculator'!$AR$18&lt;$H$4,$H23,IF('Sample Calculator'!$AR$18&lt;$I$4,$I23,IF('Sample Calculator'!$AR$18&lt;$J$4,$J23,IF('Sample Calculator'!$AR$18&lt;$K$4,$K23,IF('Sample Calculator'!$AR$18&lt;$L$4,$L23,IF('Sample Calculator'!$AR$18&lt;$M$4,$M23,IF('Sample Calculator'!$AR$18&lt;$N$4,$N23,IF('Sample Calculator'!$AR$18&lt;$O$4,$O23,IF('Sample Calculator'!$AR$18&gt;$P$4,$P23,0))))))))))))))),IF('Sample Calculator'!$AR$18&lt;$B$2,$B29,IF('Sample Calculator'!$AR$18&lt;$C$4,$C29,IF('Sample Calculator'!$AR$18&lt;$D$4,$D29,IF('Sample Calculator'!$AR$18&lt;$E$4,$E29,IF('Sample Calculator'!$AR$18&lt;$F$4,$F29,IF('Sample Calculator'!$AR$18&lt;$G$4,$G29,IF('Sample Calculator'!$AR$18&lt;$H$4,$H29,IF('Sample Calculator'!$AR$18&lt;$I$4,$I29,IF('Sample Calculator'!$AR$18&lt;$J$4,$J29,IF('Sample Calculator'!$AR$18&lt;$K$4,$K29,IF('Sample Calculator'!$AR$18&lt;$L$4,$L29,IF('Sample Calculator'!$AR$18&lt;$M$4,$M29,IF('Sample Calculator'!$AR$18&lt;$N$4,$N29,IF('Sample Calculator'!$AR$18&lt;$O$4,$O29,IF('Sample Calculator'!$AR$18&gt;$P$4,$P29,0))))))))))))))))</f>
        <v>0</v>
      </c>
      <c r="D47" s="42" t="str">
        <f>IF('Sample Calculator'!$D$6="Individual (Couple)",IF('Sample Calculator'!$BH$18&lt;$B$2,$B23,IF('Sample Calculator'!$BH$18&lt;$C$4,$C23,IF('Sample Calculator'!$BH$18&lt;$D$4,$D23,IF('Sample Calculator'!$BH$18&lt;$E$4,$E23,IF('Sample Calculator'!$BH$18&lt;$F$4,$F23,IF('Sample Calculator'!$BH$18&lt;$G$4,$G23,IF('Sample Calculator'!$BH$18&lt;$H$4,$H23,IF('Sample Calculator'!$BH$18&lt;$I$4,$I23,IF('Sample Calculator'!$BH$18&lt;$J$4,$J23,IF('Sample Calculator'!$BH$18&lt;$K$4,$K23,IF('Sample Calculator'!$BH$18&lt;$L$4,$L23,IF('Sample Calculator'!$BH$18&lt;$M$4,$M23,IF('Sample Calculator'!$BH$18&lt;$N$4,$N23,IF('Sample Calculator'!$BH$18&lt;$O$4,$O23,IF('Sample Calculator'!$BH$18&gt;$P$4,$P23,0))))))))))))))),IF('Sample Calculator'!$BH$18&lt;$B$2,$B29,IF('Sample Calculator'!$BH$18&lt;$C$4,$C29,IF('Sample Calculator'!$BH$18&lt;$D$4,$D29,IF('Sample Calculator'!$BH$18&lt;$E$4,$E29,IF('Sample Calculator'!$BH$18&lt;$F$4,$F29,IF('Sample Calculator'!$BH$18&lt;$G$4,$G29,IF('Sample Calculator'!$BH$18&lt;$H$4,$H29,IF('Sample Calculator'!$BH$18&lt;$I$4,$I29,IF('Sample Calculator'!$BH$18&lt;$J$4,$J29,IF('Sample Calculator'!$BH$18&lt;$K$4,$K29,IF('Sample Calculator'!$BH$18&lt;$L$4,$L29,IF('Sample Calculator'!$BH$18&lt;$M$4,$M29,IF('Sample Calculator'!$BH$18&lt;$N$4,$N29,IF('Sample Calculator'!$BH$18&lt;$O$4,$O29,IF('Sample Calculator'!$BH$18&gt;$P$4,$P29,0))))))))))))))))</f>
        <v>0</v>
      </c>
      <c r="E47" s="42" t="str">
        <f>IF('Sample Calculator'!$D$6="Individual (Couple)",IF('Sample Calculator'!$BX$18&lt;$B$2,$B23,IF('Sample Calculator'!$BX$18&lt;$C$4,$C23,IF('Sample Calculator'!$BX$18&lt;$D$4,$D23,IF('Sample Calculator'!$BX$18&lt;$E$4,$E23,IF('Sample Calculator'!$BX$18&lt;$F$4,$F23,IF('Sample Calculator'!$BX$18&lt;$G$4,$G23,IF('Sample Calculator'!$BX$18&lt;$H$4,$H23,IF('Sample Calculator'!$BX$18&lt;$I$4,$I23,IF('Sample Calculator'!$BX$18&lt;$J$4,$J23,IF('Sample Calculator'!$BX$18&lt;$K$4,$K23,IF('Sample Calculator'!$BX$18&lt;$L$4,$L23,IF('Sample Calculator'!$BX$18&lt;$M$4,$M23,IF('Sample Calculator'!$BX$18&lt;$N$4,$N23,IF('Sample Calculator'!$BX$18&lt;$O$4,$O23,IF('Sample Calculator'!$BX$18&gt;$P$4,$P23,0))))))))))))))),IF('Sample Calculator'!$BX$18&lt;$B$2,$B29,IF('Sample Calculator'!$BX$18&lt;$C$4,$C29,IF('Sample Calculator'!$BX$18&lt;$D$4,$D29,IF('Sample Calculator'!$BX$18&lt;$E$4,$E29,IF('Sample Calculator'!$BX$18&lt;$F$4,$F29,IF('Sample Calculator'!$BX$18&lt;$G$4,$G29,IF('Sample Calculator'!$BX$18&lt;$H$4,$H29,IF('Sample Calculator'!$BX$18&lt;$I$4,$I29,IF('Sample Calculator'!$BX$18&lt;$J$4,$J29,IF('Sample Calculator'!$BX$18&lt;$K$4,$K29,IF('Sample Calculator'!$BX$18&lt;$L$4,$L29,IF('Sample Calculator'!$BX$18&lt;$M$4,$M29,IF('Sample Calculator'!$BX$18&lt;$N$4,$N29,IF('Sample Calculator'!$BX$18&lt;$O$4,$O29,IF('Sample Calculator'!$BX$18&gt;$P$4,$P29,0))))))))))))))))</f>
        <v>0</v>
      </c>
      <c r="F47" s="42" t="str">
        <f>IF('Sample Calculator'!$D$6="Individual (Couple)",IF('Sample Calculator'!$CN$18&lt;$B$2,$B23,IF('Sample Calculator'!$CN$18&lt;$C$4,$C23,IF('Sample Calculator'!$CN$18&lt;$D$4,$D23,IF('Sample Calculator'!$CN$18&lt;$E$4,$E23,IF('Sample Calculator'!$CN$18&lt;$F$4,$F23,IF('Sample Calculator'!$CN$18&lt;$G$4,$G23,IF('Sample Calculator'!$CN$18&lt;$H$4,$H23,IF('Sample Calculator'!$CN$18&lt;$I$4,$I23,IF('Sample Calculator'!$CN$18&lt;$J$4,$J23,IF('Sample Calculator'!$CN$18&lt;$K$4,$K23,IF('Sample Calculator'!$CN$18&lt;$L$4,$L23,IF('Sample Calculator'!$CN$18&lt;$M$4,$M23,IF('Sample Calculator'!$CN$18&lt;$N$4,$N23,IF('Sample Calculator'!$CN$18&lt;$O$4,$O23,IF('Sample Calculator'!$CN$18&gt;$P$4,$P23,0))))))))))))))),IF('Sample Calculator'!$CN$18&lt;$B$2,$B29,IF('Sample Calculator'!$CN$18&lt;$C$4,$C29,IF('Sample Calculator'!$CN$18&lt;$D$4,$D29,IF('Sample Calculator'!$CN$18&lt;$E$4,$E29,IF('Sample Calculator'!$CN$18&lt;$F$4,$F29,IF('Sample Calculator'!$CN$18&lt;$G$4,$G29,IF('Sample Calculator'!$CN$18&lt;$H$4,$H29,IF('Sample Calculator'!$CN$18&lt;$I$4,$I29,IF('Sample Calculator'!$CN$18&lt;$J$4,$J29,IF('Sample Calculator'!$CN$18&lt;$K$4,$K29,IF('Sample Calculator'!$CN$18&lt;$L$4,$L29,IF('Sample Calculator'!$CN$18&lt;$M$4,$M29,IF('Sample Calculator'!$CN$18&lt;$N$4,$N29,IF('Sample Calculator'!$CN$18&lt;$O$4,$O29,IF('Sample Calculator'!$CN$18&gt;$P$4,$P29,0))))))))))))))))</f>
        <v>0</v>
      </c>
      <c r="G47" s="42" t="str">
        <f>IF('Sample Calculator'!$D$6="Individual (Couple)",IF('Sample Calculator'!$DD$18&lt;$B$2,$B23,IF('Sample Calculator'!$DD$18&lt;$C$4,$C23,IF('Sample Calculator'!$DD$18&lt;$D$4,$D23,IF('Sample Calculator'!$DD$18&lt;$E$4,$E23,IF('Sample Calculator'!$DD$18&lt;$F$4,$F23,IF('Sample Calculator'!$DD$18&lt;$G$4,$G23,IF('Sample Calculator'!$DD$18&lt;$H$4,$H23,IF('Sample Calculator'!$DD$18&lt;$I$4,$I23,IF('Sample Calculator'!$DD$18&lt;$J$4,$J23,IF('Sample Calculator'!$DD$18&lt;$K$4,$K23,IF('Sample Calculator'!$DD$18&lt;$L$4,$L23,IF('Sample Calculator'!$DD$18&lt;$M$4,$M23,IF('Sample Calculator'!$DD$18&lt;$N$4,$N23,IF('Sample Calculator'!$DD$18&lt;$O$4,$O23,IF('Sample Calculator'!$DD$18&gt;$P$4,$P23,0))))))))))))))),IF('Sample Calculator'!$DD$18&lt;$B$2,$B29,IF('Sample Calculator'!$DD$18&lt;$C$4,$C29,IF('Sample Calculator'!$DD$18&lt;$D$4,$D29,IF('Sample Calculator'!$DD$18&lt;$E$4,$E29,IF('Sample Calculator'!$DD$18&lt;$F$4,$F29,IF('Sample Calculator'!$DD$18&lt;$G$4,$G29,IF('Sample Calculator'!$DD$18&lt;$H$4,$H29,IF('Sample Calculator'!$DD$18&lt;$I$4,$I29,IF('Sample Calculator'!$DD$18&lt;$J$4,$J29,IF('Sample Calculator'!$DD$18&lt;$K$4,$K29,IF('Sample Calculator'!$DD$18&lt;$L$4,$L29,IF('Sample Calculator'!$DD$18&lt;$M$4,$M29,IF('Sample Calculator'!$DD$18&lt;$N$4,$N29,IF('Sample Calculator'!$DD$18&lt;$O$4,$O29,IF('Sample Calculator'!$DD$18&gt;$P$4,$P29,0))))))))))))))))</f>
        <v>0</v>
      </c>
      <c r="J47" s="26" t="str">
        <f>IF('Sample Calculator'!$AJ$18&lt;$B$2,$B23,IF('Sample Calculator'!$AJ$18&lt;$C$4,$C23,IF('Sample Calculator'!$AJ$18&lt;$D$4,$D23,IF('Sample Calculator'!$AJ$18&lt;$E$4,$E23,IF('Sample Calculator'!$AJ$18&lt;$F$4,$F23,IF('Sample Calculator'!$AJ$18&lt;$G$4,$G23,IF('Sample Calculator'!$AJ$18&lt;$H$4,$H23,IF('Sample Calculator'!$AJ$18&lt;$I$4,$I23,IF('Sample Calculator'!$AJ$18&lt;$J$4,$J23,IF('Sample Calculator'!$AJ$18&lt;$K$4,$K23,IF('Sample Calculator'!$AJ$18&lt;$L$4,$L23,IF('Sample Calculator'!$AJ$18&lt;$M$4,$M23,IF('Sample Calculator'!$AJ$18&lt;$N$4,$N23,IF('Sample Calculator'!$AJ$18&lt;$O$4,$O23,IF('Sample Calculator'!$AJ$18&gt;$P$4,$P23,0)))))))))))))))</f>
        <v>0</v>
      </c>
      <c r="K47" s="26" t="str">
        <f>IF('Sample Calculator'!$AJ$18&lt;$B$2,$B23,IF('Sample Calculator'!$AJ$18&lt;$C$4,$C23,IF('Sample Calculator'!$AJ$18&lt;$D$4,$D23,IF('Sample Calculator'!$AJ$18&lt;$E$4,$E23,IF('Sample Calculator'!$AJ$18&lt;$F$4,$F23,IF('Sample Calculator'!$AJ$18&lt;$G$4,$G23,IF('Sample Calculator'!$AJ$18&lt;$H$4,$H23,IF('Sample Calculator'!$AJ$18&lt;$I$4,$I23,IF('Sample Calculator'!$AJ$18&lt;$J$4,$J23,IF('Sample Calculator'!$AJ$18&lt;$K$4,$K23,IF('Sample Calculator'!$AJ$18&lt;$L$4,$L23,IF('Sample Calculator'!$AJ$18&lt;$M$4,$M23,IF('Sample Calculator'!$AJ$18&lt;$N$4,$N23,IF('Sample Calculator'!$AJ$18&lt;$O$4,$O23,IF('Sample Calculator'!$AJ$18&gt;$P$4,$P23,0)))))))))))))))</f>
        <v>0</v>
      </c>
      <c r="L47" s="26" t="str">
        <f>IF('Sample Calculator'!$BP$18&lt;$B$2,$B23,IF('Sample Calculator'!$BP$18&lt;$C$4,$C23,IF('Sample Calculator'!$BP$18&lt;$D$4,$D23,IF('Sample Calculator'!$BP$18&lt;$E$4,$E23,IF('Sample Calculator'!$BP$18&lt;$F$4,$F23,IF('Sample Calculator'!$BP$18&lt;$G$4,$G23,IF('Sample Calculator'!$BP$18&lt;$H$4,$H23,IF('Sample Calculator'!$BP$18&lt;$I$4,$I23,IF('Sample Calculator'!$BP$18&lt;$J$4,$J23,IF('Sample Calculator'!$BP$18&lt;$K$4,$K23,IF('Sample Calculator'!$BP$18&lt;$L$4,$L23,IF('Sample Calculator'!$BP$18&lt;$M$4,$M23,IF('Sample Calculator'!$BP$18&lt;$N$4,$N23,IF('Sample Calculator'!$BP$18&lt;$O$4,$O23,IF('Sample Calculator'!$BP$18&gt;$P$4,$P23,0)))))))))))))))</f>
        <v>0</v>
      </c>
      <c r="M47" s="26" t="str">
        <f>IF('Sample Calculator'!$CF$18&lt;$B$2,$B23,IF('Sample Calculator'!$CF$18&lt;$C$4,$C23,IF('Sample Calculator'!$CF$18&lt;$D$4,$D23,IF('Sample Calculator'!$CF$18&lt;$E$4,$E23,IF('Sample Calculator'!$CF$18&lt;$F$4,$F23,IF('Sample Calculator'!$CF$18&lt;$G$4,$G23,IF('Sample Calculator'!$CF$18&lt;$H$4,$H23,IF('Sample Calculator'!$CF$18&lt;$I$4,$I23,IF('Sample Calculator'!$CF$18&lt;$J$4,$J23,IF('Sample Calculator'!$CF$18&lt;$K$4,$K23,IF('Sample Calculator'!$CF$18&lt;$L$4,$L23,IF('Sample Calculator'!$CF$18&lt;$M$4,$M23,IF('Sample Calculator'!$CF$18&lt;$N$4,$N23,IF('Sample Calculator'!$CF$18&lt;$O$4,$O23,IF('Sample Calculator'!$CF$18&gt;$P$4,$P23,0)))))))))))))))</f>
        <v>0</v>
      </c>
      <c r="N47" s="26" t="str">
        <f>IF('Sample Calculator'!$CV$18&lt;$B$2,$B23,IF('Sample Calculator'!$CV$18&lt;$C$4,$C23,IF('Sample Calculator'!$CV$18&lt;$D$4,$D23,IF('Sample Calculator'!$CV$18&lt;$E$4,$E23,IF('Sample Calculator'!$CV$18&lt;$F$4,$F23,IF('Sample Calculator'!$CV$18&lt;$G$4,$G23,IF('Sample Calculator'!$CV$18&lt;$H$4,$H23,IF('Sample Calculator'!$CV$18&lt;$I$4,$I23,IF('Sample Calculator'!$CV$18&lt;$J$4,$J23,IF('Sample Calculator'!$CV$18&lt;$K$4,$K23,IF('Sample Calculator'!$CV$18&lt;$L$4,$L23,IF('Sample Calculator'!$CV$18&lt;$M$4,$M23,IF('Sample Calculator'!$CV$18&lt;$N$4,$N23,IF('Sample Calculator'!$CV$18&lt;$O$4,$O23,IF('Sample Calculator'!$CV$18&gt;$P$4,$P23,0)))))))))))))))</f>
        <v>0</v>
      </c>
      <c r="O47" s="26" t="str">
        <f>IF('Sample Calculator'!$DL$18&lt;$B$2,$B23,IF('Sample Calculator'!$DL$18&lt;$C$4,$C23,IF('Sample Calculator'!$DL$18&lt;$D$4,$D23,IF('Sample Calculator'!$DL$18&lt;$E$4,$E23,IF('Sample Calculator'!$DL$18&lt;$F$4,$F23,IF('Sample Calculator'!$DL$18&lt;$G$4,$G23,IF('Sample Calculator'!$DL$18&lt;$H$4,$H23,IF('Sample Calculator'!$DL$18&lt;$I$4,$I23,IF('Sample Calculator'!$DL$18&lt;$J$4,$J23,IF('Sample Calculator'!$DL$18&lt;$K$4,$K23,IF('Sample Calculator'!$DL$18&lt;$L$4,$L23,IF('Sample Calculator'!$DL$18&lt;$M$4,$M23,IF('Sample Calculator'!$DL$18&lt;$N$4,$N23,IF('Sample Calculator'!$DL$18&lt;$O$4,$O23,IF('Sample Calculator'!$DL$18&gt;$P$4,$P23,0)))))))))))))))</f>
        <v>0</v>
      </c>
    </row>
    <row r="48" spans="1:17">
      <c r="B48" s="26" t="str">
        <f>IF('Sample Calculator'!$D$6="Individual (Couple)",IF('Sample Calculator'!$AB$18&lt;$B$2,$B24,IF('Sample Calculator'!$AB$18&lt;$C$4,$C24,IF('Sample Calculator'!$AB$18&lt;$D$4,$D24,IF('Sample Calculator'!$AB$18&lt;$E$4,$E24,IF('Sample Calculator'!$AB$18&lt;$F$4,$F24,IF('Sample Calculator'!$AB$18&lt;$G$4,$G24,IF('Sample Calculator'!$AB$18&lt;$H$4,$H24,IF('Sample Calculator'!$AB$18&lt;$I$4,$I24,IF('Sample Calculator'!$AB$18&lt;$J$4,$J24,IF('Sample Calculator'!$AB$18&lt;$K$4,$K24,IF('Sample Calculator'!$AB$18&lt;$L$4,$L24,IF('Sample Calculator'!$AB$18&lt;$M$4,$M24,IF('Sample Calculator'!$AB$18&lt;$N$4,$N24,IF('Sample Calculator'!$AB$18&lt;$O$4,$O24,IF('Sample Calculator'!$AB$18&gt;$P$4,$P24,0))))))))))))))),IF('Sample Calculator'!$AB$18&lt;$B$2,$B30,IF('Sample Calculator'!$AB$18&lt;$C$4,$C30,IF('Sample Calculator'!$AB$18&lt;$D$4,$D30,IF('Sample Calculator'!$AB$18&lt;$E$4,$E30,IF('Sample Calculator'!$AB$18&lt;$F$4,$F30,IF('Sample Calculator'!$AB$18&lt;$G$4,$G30,IF('Sample Calculator'!$AB$18&lt;$H$4,$H30,IF('Sample Calculator'!$AB$18&lt;$I$4,$I30,IF('Sample Calculator'!$AB$18&lt;$J$4,$J30,IF('Sample Calculator'!$AB$18&lt;$K$4,$K30,IF('Sample Calculator'!$AB$18&lt;$L$4,$L30,IF('Sample Calculator'!$AB$18&lt;$M$4,$M30,IF('Sample Calculator'!$AB$18&lt;$N$4,$N30,IF('Sample Calculator'!$AB$18&lt;$O$4,$O30,IF('Sample Calculator'!$AB$18&gt;$P$4,$P30,0))))))))))))))))</f>
        <v>0</v>
      </c>
      <c r="C48" s="42" t="str">
        <f>IF('Sample Calculator'!$D$6="Individual (Couple)",IF('Sample Calculator'!$AR$18&lt;$B$2,$B24,IF('Sample Calculator'!$AR$18&lt;$C$4,$C24,IF('Sample Calculator'!$AR$18&lt;$D$4,$D24,IF('Sample Calculator'!$AR$18&lt;$E$4,$E24,IF('Sample Calculator'!$AR$18&lt;$F$4,$F24,IF('Sample Calculator'!$AR$18&lt;$G$4,$G24,IF('Sample Calculator'!$AR$18&lt;$H$4,$H24,IF('Sample Calculator'!$AR$18&lt;$I$4,$I24,IF('Sample Calculator'!$AR$18&lt;$J$4,$J24,IF('Sample Calculator'!$AR$18&lt;$K$4,$K24,IF('Sample Calculator'!$AR$18&lt;$L$4,$L24,IF('Sample Calculator'!$AR$18&lt;$M$4,$M24,IF('Sample Calculator'!$AR$18&lt;$N$4,$N24,IF('Sample Calculator'!$AR$18&lt;$O$4,$O24,IF('Sample Calculator'!$AR$18&gt;$P$4,$P24,0))))))))))))))),IF('Sample Calculator'!$AR$18&lt;$B$2,$B30,IF('Sample Calculator'!$AR$18&lt;$C$4,$C30,IF('Sample Calculator'!$AR$18&lt;$D$4,$D30,IF('Sample Calculator'!$AR$18&lt;$E$4,$E30,IF('Sample Calculator'!$AR$18&lt;$F$4,$F30,IF('Sample Calculator'!$AR$18&lt;$G$4,$G30,IF('Sample Calculator'!$AR$18&lt;$H$4,$H30,IF('Sample Calculator'!$AR$18&lt;$I$4,$I30,IF('Sample Calculator'!$AR$18&lt;$J$4,$J30,IF('Sample Calculator'!$AR$18&lt;$K$4,$K30,IF('Sample Calculator'!$AR$18&lt;$L$4,$L30,IF('Sample Calculator'!$AR$18&lt;$M$4,$M30,IF('Sample Calculator'!$AR$18&lt;$N$4,$N30,IF('Sample Calculator'!$AR$18&lt;$O$4,$O30,IF('Sample Calculator'!$AR$18&gt;$P$4,$P30,0))))))))))))))))</f>
        <v>0</v>
      </c>
      <c r="D48" s="42" t="str">
        <f>IF('Sample Calculator'!$D$6="Individual (Couple)",IF('Sample Calculator'!$BH$18&lt;$B$2,$B24,IF('Sample Calculator'!$BH$18&lt;$C$4,$C24,IF('Sample Calculator'!$BH$18&lt;$D$4,$D24,IF('Sample Calculator'!$BH$18&lt;$E$4,$E24,IF('Sample Calculator'!$BH$18&lt;$F$4,$F24,IF('Sample Calculator'!$BH$18&lt;$G$4,$G24,IF('Sample Calculator'!$BH$18&lt;$H$4,$H24,IF('Sample Calculator'!$BH$18&lt;$I$4,$I24,IF('Sample Calculator'!$BH$18&lt;$J$4,$J24,IF('Sample Calculator'!$BH$18&lt;$K$4,$K24,IF('Sample Calculator'!$BH$18&lt;$L$4,$L24,IF('Sample Calculator'!$BH$18&lt;$M$4,$M24,IF('Sample Calculator'!$BH$18&lt;$N$4,$N24,IF('Sample Calculator'!$BH$18&lt;$O$4,$O24,IF('Sample Calculator'!$BH$18&gt;$P$4,$P24,0))))))))))))))),IF('Sample Calculator'!$BH$18&lt;$B$2,$B30,IF('Sample Calculator'!$BH$18&lt;$C$4,$C30,IF('Sample Calculator'!$BH$18&lt;$D$4,$D30,IF('Sample Calculator'!$BH$18&lt;$E$4,$E30,IF('Sample Calculator'!$BH$18&lt;$F$4,$F30,IF('Sample Calculator'!$BH$18&lt;$G$4,$G30,IF('Sample Calculator'!$BH$18&lt;$H$4,$H30,IF('Sample Calculator'!$BH$18&lt;$I$4,$I30,IF('Sample Calculator'!$BH$18&lt;$J$4,$J30,IF('Sample Calculator'!$BH$18&lt;$K$4,$K30,IF('Sample Calculator'!$BH$18&lt;$L$4,$L30,IF('Sample Calculator'!$BH$18&lt;$M$4,$M30,IF('Sample Calculator'!$BH$18&lt;$N$4,$N30,IF('Sample Calculator'!$BH$18&lt;$O$4,$O30,IF('Sample Calculator'!$BH$18&gt;$P$4,$P30,0))))))))))))))))</f>
        <v>0</v>
      </c>
      <c r="E48" s="42" t="str">
        <f>IF('Sample Calculator'!$D$6="Individual (Couple)",IF('Sample Calculator'!$BX$18&lt;$B$2,$B24,IF('Sample Calculator'!$BX$18&lt;$C$4,$C24,IF('Sample Calculator'!$BX$18&lt;$D$4,$D24,IF('Sample Calculator'!$BX$18&lt;$E$4,$E24,IF('Sample Calculator'!$BX$18&lt;$F$4,$F24,IF('Sample Calculator'!$BX$18&lt;$G$4,$G24,IF('Sample Calculator'!$BX$18&lt;$H$4,$H24,IF('Sample Calculator'!$BX$18&lt;$I$4,$I24,IF('Sample Calculator'!$BX$18&lt;$J$4,$J24,IF('Sample Calculator'!$BX$18&lt;$K$4,$K24,IF('Sample Calculator'!$BX$18&lt;$L$4,$L24,IF('Sample Calculator'!$BX$18&lt;$M$4,$M24,IF('Sample Calculator'!$BX$18&lt;$N$4,$N24,IF('Sample Calculator'!$BX$18&lt;$O$4,$O24,IF('Sample Calculator'!$BX$18&gt;$P$4,$P24,0))))))))))))))),IF('Sample Calculator'!$BX$18&lt;$B$2,$B30,IF('Sample Calculator'!$BX$18&lt;$C$4,$C30,IF('Sample Calculator'!$BX$18&lt;$D$4,$D30,IF('Sample Calculator'!$BX$18&lt;$E$4,$E30,IF('Sample Calculator'!$BX$18&lt;$F$4,$F30,IF('Sample Calculator'!$BX$18&lt;$G$4,$G30,IF('Sample Calculator'!$BX$18&lt;$H$4,$H30,IF('Sample Calculator'!$BX$18&lt;$I$4,$I30,IF('Sample Calculator'!$BX$18&lt;$J$4,$J30,IF('Sample Calculator'!$BX$18&lt;$K$4,$K30,IF('Sample Calculator'!$BX$18&lt;$L$4,$L30,IF('Sample Calculator'!$BX$18&lt;$M$4,$M30,IF('Sample Calculator'!$BX$18&lt;$N$4,$N30,IF('Sample Calculator'!$BX$18&lt;$O$4,$O30,IF('Sample Calculator'!$BX$18&gt;$P$4,$P30,0))))))))))))))))</f>
        <v>0</v>
      </c>
      <c r="F48" s="42" t="str">
        <f>IF('Sample Calculator'!$D$6="Individual (Couple)",IF('Sample Calculator'!$CN$18&lt;$B$2,$B24,IF('Sample Calculator'!$CN$18&lt;$C$4,$C24,IF('Sample Calculator'!$CN$18&lt;$D$4,$D24,IF('Sample Calculator'!$CN$18&lt;$E$4,$E24,IF('Sample Calculator'!$CN$18&lt;$F$4,$F24,IF('Sample Calculator'!$CN$18&lt;$G$4,$G24,IF('Sample Calculator'!$CN$18&lt;$H$4,$H24,IF('Sample Calculator'!$CN$18&lt;$I$4,$I24,IF('Sample Calculator'!$CN$18&lt;$J$4,$J24,IF('Sample Calculator'!$CN$18&lt;$K$4,$K24,IF('Sample Calculator'!$CN$18&lt;$L$4,$L24,IF('Sample Calculator'!$CN$18&lt;$M$4,$M24,IF('Sample Calculator'!$CN$18&lt;$N$4,$N24,IF('Sample Calculator'!$CN$18&lt;$O$4,$O24,IF('Sample Calculator'!$CN$18&gt;$P$4,$P24,0))))))))))))))),IF('Sample Calculator'!$CN$18&lt;$B$2,$B30,IF('Sample Calculator'!$CN$18&lt;$C$4,$C30,IF('Sample Calculator'!$CN$18&lt;$D$4,$D30,IF('Sample Calculator'!$CN$18&lt;$E$4,$E30,IF('Sample Calculator'!$CN$18&lt;$F$4,$F30,IF('Sample Calculator'!$CN$18&lt;$G$4,$G30,IF('Sample Calculator'!$CN$18&lt;$H$4,$H30,IF('Sample Calculator'!$CN$18&lt;$I$4,$I30,IF('Sample Calculator'!$CN$18&lt;$J$4,$J30,IF('Sample Calculator'!$CN$18&lt;$K$4,$K30,IF('Sample Calculator'!$CN$18&lt;$L$4,$L30,IF('Sample Calculator'!$CN$18&lt;$M$4,$M30,IF('Sample Calculator'!$CN$18&lt;$N$4,$N30,IF('Sample Calculator'!$CN$18&lt;$O$4,$O30,IF('Sample Calculator'!$CN$18&gt;$P$4,$P30,0))))))))))))))))</f>
        <v>0</v>
      </c>
      <c r="G48" s="42" t="str">
        <f>IF('Sample Calculator'!$D$6="Individual (Couple)",IF('Sample Calculator'!$DD$18&lt;$B$2,$B24,IF('Sample Calculator'!$DD$18&lt;$C$4,$C24,IF('Sample Calculator'!$DD$18&lt;$D$4,$D24,IF('Sample Calculator'!$DD$18&lt;$E$4,$E24,IF('Sample Calculator'!$DD$18&lt;$F$4,$F24,IF('Sample Calculator'!$DD$18&lt;$G$4,$G24,IF('Sample Calculator'!$DD$18&lt;$H$4,$H24,IF('Sample Calculator'!$DD$18&lt;$I$4,$I24,IF('Sample Calculator'!$DD$18&lt;$J$4,$J24,IF('Sample Calculator'!$DD$18&lt;$K$4,$K24,IF('Sample Calculator'!$DD$18&lt;$L$4,$L24,IF('Sample Calculator'!$DD$18&lt;$M$4,$M24,IF('Sample Calculator'!$DD$18&lt;$N$4,$N24,IF('Sample Calculator'!$DD$18&lt;$O$4,$O24,IF('Sample Calculator'!$DD$18&gt;$P$4,$P24,0))))))))))))))),IF('Sample Calculator'!$DD$18&lt;$B$2,$B30,IF('Sample Calculator'!$DD$18&lt;$C$4,$C30,IF('Sample Calculator'!$DD$18&lt;$D$4,$D30,IF('Sample Calculator'!$DD$18&lt;$E$4,$E30,IF('Sample Calculator'!$DD$18&lt;$F$4,$F30,IF('Sample Calculator'!$DD$18&lt;$G$4,$G30,IF('Sample Calculator'!$DD$18&lt;$H$4,$H30,IF('Sample Calculator'!$DD$18&lt;$I$4,$I30,IF('Sample Calculator'!$DD$18&lt;$J$4,$J30,IF('Sample Calculator'!$DD$18&lt;$K$4,$K30,IF('Sample Calculator'!$DD$18&lt;$L$4,$L30,IF('Sample Calculator'!$DD$18&lt;$M$4,$M30,IF('Sample Calculator'!$DD$18&lt;$N$4,$N30,IF('Sample Calculator'!$DD$18&lt;$O$4,$O30,IF('Sample Calculator'!$DD$18&gt;$P$4,$P30,0))))))))))))))))</f>
        <v>0</v>
      </c>
      <c r="J48" s="26" t="str">
        <f>IF('Sample Calculator'!$AJ$18&lt;$B$2,$B24,IF('Sample Calculator'!$AJ$18&lt;$C$4,$C24,IF('Sample Calculator'!$AJ$18&lt;$D$4,$D24,IF('Sample Calculator'!$AJ$18&lt;$E$4,$E24,IF('Sample Calculator'!$AJ$18&lt;$F$4,$F24,IF('Sample Calculator'!$AJ$18&lt;$G$4,$G24,IF('Sample Calculator'!$AJ$18&lt;$H$4,$H24,IF('Sample Calculator'!$AJ$18&lt;$I$4,$I24,IF('Sample Calculator'!$AJ$18&lt;$J$4,$J24,IF('Sample Calculator'!$AJ$18&lt;$K$4,$K24,IF('Sample Calculator'!$AJ$18&lt;$L$4,$L24,IF('Sample Calculator'!$AJ$18&lt;$M$4,$M24,IF('Sample Calculator'!$AJ$18&lt;$N$4,$N24,IF('Sample Calculator'!$AJ$18&lt;$O$4,$O24,IF('Sample Calculator'!$AJ$18&gt;$P$4,$P24,0)))))))))))))))</f>
        <v>0</v>
      </c>
      <c r="K48" s="26" t="str">
        <f>IF('Sample Calculator'!$AJ$18&lt;$B$2,$B24,IF('Sample Calculator'!$AJ$18&lt;$C$4,$C24,IF('Sample Calculator'!$AJ$18&lt;$D$4,$D24,IF('Sample Calculator'!$AJ$18&lt;$E$4,$E24,IF('Sample Calculator'!$AJ$18&lt;$F$4,$F24,IF('Sample Calculator'!$AJ$18&lt;$G$4,$G24,IF('Sample Calculator'!$AJ$18&lt;$H$4,$H24,IF('Sample Calculator'!$AJ$18&lt;$I$4,$I24,IF('Sample Calculator'!$AJ$18&lt;$J$4,$J24,IF('Sample Calculator'!$AJ$18&lt;$K$4,$K24,IF('Sample Calculator'!$AJ$18&lt;$L$4,$L24,IF('Sample Calculator'!$AJ$18&lt;$M$4,$M24,IF('Sample Calculator'!$AJ$18&lt;$N$4,$N24,IF('Sample Calculator'!$AJ$18&lt;$O$4,$O24,IF('Sample Calculator'!$AJ$18&gt;$P$4,$P24,0)))))))))))))))</f>
        <v>0</v>
      </c>
      <c r="L48" s="26" t="str">
        <f>IF('Sample Calculator'!$BP$18&lt;$B$2,$B24,IF('Sample Calculator'!$BP$18&lt;$C$4,$C24,IF('Sample Calculator'!$BP$18&lt;$D$4,$D24,IF('Sample Calculator'!$BP$18&lt;$E$4,$E24,IF('Sample Calculator'!$BP$18&lt;$F$4,$F24,IF('Sample Calculator'!$BP$18&lt;$G$4,$G24,IF('Sample Calculator'!$BP$18&lt;$H$4,$H24,IF('Sample Calculator'!$BP$18&lt;$I$4,$I24,IF('Sample Calculator'!$BP$18&lt;$J$4,$J24,IF('Sample Calculator'!$BP$18&lt;$K$4,$K24,IF('Sample Calculator'!$BP$18&lt;$L$4,$L24,IF('Sample Calculator'!$BP$18&lt;$M$4,$M24,IF('Sample Calculator'!$BP$18&lt;$N$4,$N24,IF('Sample Calculator'!$BP$18&lt;$O$4,$O24,IF('Sample Calculator'!$BP$18&gt;$P$4,$P24,0)))))))))))))))</f>
        <v>0</v>
      </c>
      <c r="M48" s="26" t="str">
        <f>IF('Sample Calculator'!$CF$18&lt;$B$2,$B24,IF('Sample Calculator'!$CF$18&lt;$C$4,$C24,IF('Sample Calculator'!$CF$18&lt;$D$4,$D24,IF('Sample Calculator'!$CF$18&lt;$E$4,$E24,IF('Sample Calculator'!$CF$18&lt;$F$4,$F24,IF('Sample Calculator'!$CF$18&lt;$G$4,$G24,IF('Sample Calculator'!$CF$18&lt;$H$4,$H24,IF('Sample Calculator'!$CF$18&lt;$I$4,$I24,IF('Sample Calculator'!$CF$18&lt;$J$4,$J24,IF('Sample Calculator'!$CF$18&lt;$K$4,$K24,IF('Sample Calculator'!$CF$18&lt;$L$4,$L24,IF('Sample Calculator'!$CF$18&lt;$M$4,$M24,IF('Sample Calculator'!$CF$18&lt;$N$4,$N24,IF('Sample Calculator'!$CF$18&lt;$O$4,$O24,IF('Sample Calculator'!$CF$18&gt;$P$4,$P24,0)))))))))))))))</f>
        <v>0</v>
      </c>
      <c r="N48" s="26" t="str">
        <f>IF('Sample Calculator'!$CV$18&lt;$B$2,$B24,IF('Sample Calculator'!$CV$18&lt;$C$4,$C24,IF('Sample Calculator'!$CV$18&lt;$D$4,$D24,IF('Sample Calculator'!$CV$18&lt;$E$4,$E24,IF('Sample Calculator'!$CV$18&lt;$F$4,$F24,IF('Sample Calculator'!$CV$18&lt;$G$4,$G24,IF('Sample Calculator'!$CV$18&lt;$H$4,$H24,IF('Sample Calculator'!$CV$18&lt;$I$4,$I24,IF('Sample Calculator'!$CV$18&lt;$J$4,$J24,IF('Sample Calculator'!$CV$18&lt;$K$4,$K24,IF('Sample Calculator'!$CV$18&lt;$L$4,$L24,IF('Sample Calculator'!$CV$18&lt;$M$4,$M24,IF('Sample Calculator'!$CV$18&lt;$N$4,$N24,IF('Sample Calculator'!$CV$18&lt;$O$4,$O24,IF('Sample Calculator'!$CV$18&gt;$P$4,$P24,0)))))))))))))))</f>
        <v>0</v>
      </c>
      <c r="O48" s="26" t="str">
        <f>IF('Sample Calculator'!$DL$18&lt;$B$2,$B24,IF('Sample Calculator'!$DL$18&lt;$C$4,$C24,IF('Sample Calculator'!$DL$18&lt;$D$4,$D24,IF('Sample Calculator'!$DL$18&lt;$E$4,$E24,IF('Sample Calculator'!$DL$18&lt;$F$4,$F24,IF('Sample Calculator'!$DL$18&lt;$G$4,$G24,IF('Sample Calculator'!$DL$18&lt;$H$4,$H24,IF('Sample Calculator'!$DL$18&lt;$I$4,$I24,IF('Sample Calculator'!$DL$18&lt;$J$4,$J24,IF('Sample Calculator'!$DL$18&lt;$K$4,$K24,IF('Sample Calculator'!$DL$18&lt;$L$4,$L24,IF('Sample Calculator'!$DL$18&lt;$M$4,$M24,IF('Sample Calculator'!$DL$18&lt;$N$4,$N24,IF('Sample Calculator'!$DL$18&lt;$O$4,$O24,IF('Sample Calculator'!$DL$18&gt;$P$4,$P24,0)))))))))))))))</f>
        <v>0</v>
      </c>
    </row>
    <row r="49" spans="1:17">
      <c r="B49" s="26" t="str">
        <f>IF('Sample Calculator'!$D$6="Individual (Couple)",IF('Sample Calculator'!$AB$18&lt;$B$2,$B25,IF('Sample Calculator'!$AB$18&lt;$C$4,$C25,IF('Sample Calculator'!$AB$18&lt;$D$4,$D25,IF('Sample Calculator'!$AB$18&lt;$E$4,$E25,IF('Sample Calculator'!$AB$18&lt;$F$4,$F25,IF('Sample Calculator'!$AB$18&lt;$G$4,$G25,IF('Sample Calculator'!$AB$18&lt;$H$4,$H25,IF('Sample Calculator'!$AB$18&lt;$I$4,$I25,IF('Sample Calculator'!$AB$18&lt;$J$4,$J25,IF('Sample Calculator'!$AB$18&lt;$K$4,$K25,IF('Sample Calculator'!$AB$18&lt;$L$4,$L25,IF('Sample Calculator'!$AB$18&lt;$M$4,$M25,IF('Sample Calculator'!$AB$18&lt;$N$4,$N25,IF('Sample Calculator'!$AB$18&lt;$O$4,$O25,IF('Sample Calculator'!$AB$18&gt;$P$4,$P25,0))))))))))))))),IF('Sample Calculator'!$AB$18&lt;$B$2,$B31,IF('Sample Calculator'!$AB$18&lt;$C$4,$C31,IF('Sample Calculator'!$AB$18&lt;$D$4,$D31,IF('Sample Calculator'!$AB$18&lt;$E$4,$E31,IF('Sample Calculator'!$AB$18&lt;$F$4,$F31,IF('Sample Calculator'!$AB$18&lt;$G$4,$G31,IF('Sample Calculator'!$AB$18&lt;$H$4,$H31,IF('Sample Calculator'!$AB$18&lt;$I$4,$I31,IF('Sample Calculator'!$AB$18&lt;$J$4,$J31,IF('Sample Calculator'!$AB$18&lt;$K$4,$K31,IF('Sample Calculator'!$AB$18&lt;$L$4,$L31,IF('Sample Calculator'!$AB$18&lt;$M$4,$M31,IF('Sample Calculator'!$AB$18&lt;$N$4,$N31,IF('Sample Calculator'!$AB$18&lt;$O$4,$O31,IF('Sample Calculator'!$AB$18&gt;$P$4,$P31,0))))))))))))))))</f>
        <v>0</v>
      </c>
      <c r="C49" s="42" t="str">
        <f>IF('Sample Calculator'!$D$6="Individual (Couple)",IF('Sample Calculator'!$AR$18&lt;$B$2,$B25,IF('Sample Calculator'!$AR$18&lt;$C$4,$C25,IF('Sample Calculator'!$AR$18&lt;$D$4,$D25,IF('Sample Calculator'!$AR$18&lt;$E$4,$E25,IF('Sample Calculator'!$AR$18&lt;$F$4,$F25,IF('Sample Calculator'!$AR$18&lt;$G$4,$G25,IF('Sample Calculator'!$AR$18&lt;$H$4,$H25,IF('Sample Calculator'!$AR$18&lt;$I$4,$I25,IF('Sample Calculator'!$AR$18&lt;$J$4,$J25,IF('Sample Calculator'!$AR$18&lt;$K$4,$K25,IF('Sample Calculator'!$AR$18&lt;$L$4,$L25,IF('Sample Calculator'!$AR$18&lt;$M$4,$M25,IF('Sample Calculator'!$AR$18&lt;$N$4,$N25,IF('Sample Calculator'!$AR$18&lt;$O$4,$O25,IF('Sample Calculator'!$AR$18&gt;$P$4,$P25,0))))))))))))))),IF('Sample Calculator'!$AR$18&lt;$B$2,$B31,IF('Sample Calculator'!$AR$18&lt;$C$4,$C31,IF('Sample Calculator'!$AR$18&lt;$D$4,$D31,IF('Sample Calculator'!$AR$18&lt;$E$4,$E31,IF('Sample Calculator'!$AR$18&lt;$F$4,$F31,IF('Sample Calculator'!$AR$18&lt;$G$4,$G31,IF('Sample Calculator'!$AR$18&lt;$H$4,$H31,IF('Sample Calculator'!$AR$18&lt;$I$4,$I31,IF('Sample Calculator'!$AR$18&lt;$J$4,$J31,IF('Sample Calculator'!$AR$18&lt;$K$4,$K31,IF('Sample Calculator'!$AR$18&lt;$L$4,$L31,IF('Sample Calculator'!$AR$18&lt;$M$4,$M31,IF('Sample Calculator'!$AR$18&lt;$N$4,$N31,IF('Sample Calculator'!$AR$18&lt;$O$4,$O31,IF('Sample Calculator'!$AR$18&gt;$P$4,$P31,0))))))))))))))))</f>
        <v>0</v>
      </c>
      <c r="D49" s="42" t="str">
        <f>IF('Sample Calculator'!$D$6="Individual (Couple)",IF('Sample Calculator'!$BH$18&lt;$B$2,$B25,IF('Sample Calculator'!$BH$18&lt;$C$4,$C25,IF('Sample Calculator'!$BH$18&lt;$D$4,$D25,IF('Sample Calculator'!$BH$18&lt;$E$4,$E25,IF('Sample Calculator'!$BH$18&lt;$F$4,$F25,IF('Sample Calculator'!$BH$18&lt;$G$4,$G25,IF('Sample Calculator'!$BH$18&lt;$H$4,$H25,IF('Sample Calculator'!$BH$18&lt;$I$4,$I25,IF('Sample Calculator'!$BH$18&lt;$J$4,$J25,IF('Sample Calculator'!$BH$18&lt;$K$4,$K25,IF('Sample Calculator'!$BH$18&lt;$L$4,$L25,IF('Sample Calculator'!$BH$18&lt;$M$4,$M25,IF('Sample Calculator'!$BH$18&lt;$N$4,$N25,IF('Sample Calculator'!$BH$18&lt;$O$4,$O25,IF('Sample Calculator'!$BH$18&gt;$P$4,$P25,0))))))))))))))),IF('Sample Calculator'!$BH$18&lt;$B$2,$B31,IF('Sample Calculator'!$BH$18&lt;$C$4,$C31,IF('Sample Calculator'!$BH$18&lt;$D$4,$D31,IF('Sample Calculator'!$BH$18&lt;$E$4,$E31,IF('Sample Calculator'!$BH$18&lt;$F$4,$F31,IF('Sample Calculator'!$BH$18&lt;$G$4,$G31,IF('Sample Calculator'!$BH$18&lt;$H$4,$H31,IF('Sample Calculator'!$BH$18&lt;$I$4,$I31,IF('Sample Calculator'!$BH$18&lt;$J$4,$J31,IF('Sample Calculator'!$BH$18&lt;$K$4,$K31,IF('Sample Calculator'!$BH$18&lt;$L$4,$L31,IF('Sample Calculator'!$BH$18&lt;$M$4,$M31,IF('Sample Calculator'!$BH$18&lt;$N$4,$N31,IF('Sample Calculator'!$BH$18&lt;$O$4,$O31,IF('Sample Calculator'!$BH$18&gt;$P$4,$P31,0))))))))))))))))</f>
        <v>0</v>
      </c>
      <c r="E49" s="42" t="str">
        <f>IF('Sample Calculator'!$D$6="Individual (Couple)",IF('Sample Calculator'!$BX$18&lt;$B$2,$B25,IF('Sample Calculator'!$BX$18&lt;$C$4,$C25,IF('Sample Calculator'!$BX$18&lt;$D$4,$D25,IF('Sample Calculator'!$BX$18&lt;$E$4,$E25,IF('Sample Calculator'!$BX$18&lt;$F$4,$F25,IF('Sample Calculator'!$BX$18&lt;$G$4,$G25,IF('Sample Calculator'!$BX$18&lt;$H$4,$H25,IF('Sample Calculator'!$BX$18&lt;$I$4,$I25,IF('Sample Calculator'!$BX$18&lt;$J$4,$J25,IF('Sample Calculator'!$BX$18&lt;$K$4,$K25,IF('Sample Calculator'!$BX$18&lt;$L$4,$L25,IF('Sample Calculator'!$BX$18&lt;$M$4,$M25,IF('Sample Calculator'!$BX$18&lt;$N$4,$N25,IF('Sample Calculator'!$BX$18&lt;$O$4,$O25,IF('Sample Calculator'!$BX$18&gt;$P$4,$P25,0))))))))))))))),IF('Sample Calculator'!$BX$18&lt;$B$2,$B31,IF('Sample Calculator'!$BX$18&lt;$C$4,$C31,IF('Sample Calculator'!$BX$18&lt;$D$4,$D31,IF('Sample Calculator'!$BX$18&lt;$E$4,$E31,IF('Sample Calculator'!$BX$18&lt;$F$4,$F31,IF('Sample Calculator'!$BX$18&lt;$G$4,$G31,IF('Sample Calculator'!$BX$18&lt;$H$4,$H31,IF('Sample Calculator'!$BX$18&lt;$I$4,$I31,IF('Sample Calculator'!$BX$18&lt;$J$4,$J31,IF('Sample Calculator'!$BX$18&lt;$K$4,$K31,IF('Sample Calculator'!$BX$18&lt;$L$4,$L31,IF('Sample Calculator'!$BX$18&lt;$M$4,$M31,IF('Sample Calculator'!$BX$18&lt;$N$4,$N31,IF('Sample Calculator'!$BX$18&lt;$O$4,$O31,IF('Sample Calculator'!$BX$18&gt;$P$4,$P31,0))))))))))))))))</f>
        <v>0</v>
      </c>
      <c r="F49" s="42" t="str">
        <f>IF('Sample Calculator'!$D$6="Individual (Couple)",IF('Sample Calculator'!$CN$18&lt;$B$2,$B25,IF('Sample Calculator'!$CN$18&lt;$C$4,$C25,IF('Sample Calculator'!$CN$18&lt;$D$4,$D25,IF('Sample Calculator'!$CN$18&lt;$E$4,$E25,IF('Sample Calculator'!$CN$18&lt;$F$4,$F25,IF('Sample Calculator'!$CN$18&lt;$G$4,$G25,IF('Sample Calculator'!$CN$18&lt;$H$4,$H25,IF('Sample Calculator'!$CN$18&lt;$I$4,$I25,IF('Sample Calculator'!$CN$18&lt;$J$4,$J25,IF('Sample Calculator'!$CN$18&lt;$K$4,$K25,IF('Sample Calculator'!$CN$18&lt;$L$4,$L25,IF('Sample Calculator'!$CN$18&lt;$M$4,$M25,IF('Sample Calculator'!$CN$18&lt;$N$4,$N25,IF('Sample Calculator'!$CN$18&lt;$O$4,$O25,IF('Sample Calculator'!$CN$18&gt;$P$4,$P25,0))))))))))))))),IF('Sample Calculator'!$CN$18&lt;$B$2,$B31,IF('Sample Calculator'!$CN$18&lt;$C$4,$C31,IF('Sample Calculator'!$CN$18&lt;$D$4,$D31,IF('Sample Calculator'!$CN$18&lt;$E$4,$E31,IF('Sample Calculator'!$CN$18&lt;$F$4,$F31,IF('Sample Calculator'!$CN$18&lt;$G$4,$G31,IF('Sample Calculator'!$CN$18&lt;$H$4,$H31,IF('Sample Calculator'!$CN$18&lt;$I$4,$I31,IF('Sample Calculator'!$CN$18&lt;$J$4,$J31,IF('Sample Calculator'!$CN$18&lt;$K$4,$K31,IF('Sample Calculator'!$CN$18&lt;$L$4,$L31,IF('Sample Calculator'!$CN$18&lt;$M$4,$M31,IF('Sample Calculator'!$CN$18&lt;$N$4,$N31,IF('Sample Calculator'!$CN$18&lt;$O$4,$O31,IF('Sample Calculator'!$CN$18&gt;$P$4,$P31,0))))))))))))))))</f>
        <v>0</v>
      </c>
      <c r="G49" s="42" t="str">
        <f>IF('Sample Calculator'!$D$6="Individual (Couple)",IF('Sample Calculator'!$DD$18&lt;$B$2,$B25,IF('Sample Calculator'!$DD$18&lt;$C$4,$C25,IF('Sample Calculator'!$DD$18&lt;$D$4,$D25,IF('Sample Calculator'!$DD$18&lt;$E$4,$E25,IF('Sample Calculator'!$DD$18&lt;$F$4,$F25,IF('Sample Calculator'!$DD$18&lt;$G$4,$G25,IF('Sample Calculator'!$DD$18&lt;$H$4,$H25,IF('Sample Calculator'!$DD$18&lt;$I$4,$I25,IF('Sample Calculator'!$DD$18&lt;$J$4,$J25,IF('Sample Calculator'!$DD$18&lt;$K$4,$K25,IF('Sample Calculator'!$DD$18&lt;$L$4,$L25,IF('Sample Calculator'!$DD$18&lt;$M$4,$M25,IF('Sample Calculator'!$DD$18&lt;$N$4,$N25,IF('Sample Calculator'!$DD$18&lt;$O$4,$O25,IF('Sample Calculator'!$DD$18&gt;$P$4,$P25,0))))))))))))))),IF('Sample Calculator'!$DD$18&lt;$B$2,$B31,IF('Sample Calculator'!$DD$18&lt;$C$4,$C31,IF('Sample Calculator'!$DD$18&lt;$D$4,$D31,IF('Sample Calculator'!$DD$18&lt;$E$4,$E31,IF('Sample Calculator'!$DD$18&lt;$F$4,$F31,IF('Sample Calculator'!$DD$18&lt;$G$4,$G31,IF('Sample Calculator'!$DD$18&lt;$H$4,$H31,IF('Sample Calculator'!$DD$18&lt;$I$4,$I31,IF('Sample Calculator'!$DD$18&lt;$J$4,$J31,IF('Sample Calculator'!$DD$18&lt;$K$4,$K31,IF('Sample Calculator'!$DD$18&lt;$L$4,$L31,IF('Sample Calculator'!$DD$18&lt;$M$4,$M31,IF('Sample Calculator'!$DD$18&lt;$N$4,$N31,IF('Sample Calculator'!$DD$18&lt;$O$4,$O31,IF('Sample Calculator'!$DD$18&gt;$P$4,$P31,0))))))))))))))))</f>
        <v>0</v>
      </c>
      <c r="J49" s="26" t="str">
        <f>IF('Sample Calculator'!$AJ$18&lt;$B$2,$B25,IF('Sample Calculator'!$AJ$18&lt;$C$4,$C25,IF('Sample Calculator'!$AJ$18&lt;$D$4,$D25,IF('Sample Calculator'!$AJ$18&lt;$E$4,$E25,IF('Sample Calculator'!$AJ$18&lt;$F$4,$F25,IF('Sample Calculator'!$AJ$18&lt;$G$4,$G25,IF('Sample Calculator'!$AJ$18&lt;$H$4,$H25,IF('Sample Calculator'!$AJ$18&lt;$I$4,$I25,IF('Sample Calculator'!$AJ$18&lt;$J$4,$J25,IF('Sample Calculator'!$AJ$18&lt;$K$4,$K25,IF('Sample Calculator'!$AJ$18&lt;$L$4,$L25,IF('Sample Calculator'!$AJ$18&lt;$M$4,$M25,IF('Sample Calculator'!$AJ$18&lt;$N$4,$N25,IF('Sample Calculator'!$AJ$18&lt;$O$4,$O25,IF('Sample Calculator'!$AJ$18&gt;$P$4,$P25,0)))))))))))))))</f>
        <v>0</v>
      </c>
      <c r="K49" s="26" t="str">
        <f>IF('Sample Calculator'!$AJ$18&lt;$B$2,$B25,IF('Sample Calculator'!$AJ$18&lt;$C$4,$C25,IF('Sample Calculator'!$AJ$18&lt;$D$4,$D25,IF('Sample Calculator'!$AJ$18&lt;$E$4,$E25,IF('Sample Calculator'!$AJ$18&lt;$F$4,$F25,IF('Sample Calculator'!$AJ$18&lt;$G$4,$G25,IF('Sample Calculator'!$AJ$18&lt;$H$4,$H25,IF('Sample Calculator'!$AJ$18&lt;$I$4,$I25,IF('Sample Calculator'!$AJ$18&lt;$J$4,$J25,IF('Sample Calculator'!$AJ$18&lt;$K$4,$K25,IF('Sample Calculator'!$AJ$18&lt;$L$4,$L25,IF('Sample Calculator'!$AJ$18&lt;$M$4,$M25,IF('Sample Calculator'!$AJ$18&lt;$N$4,$N25,IF('Sample Calculator'!$AJ$18&lt;$O$4,$O25,IF('Sample Calculator'!$AJ$18&gt;$P$4,$P25,0)))))))))))))))</f>
        <v>0</v>
      </c>
      <c r="L49" s="26" t="str">
        <f>IF('Sample Calculator'!$BP$18&lt;$B$2,$B25,IF('Sample Calculator'!$BP$18&lt;$C$4,$C25,IF('Sample Calculator'!$BP$18&lt;$D$4,$D25,IF('Sample Calculator'!$BP$18&lt;$E$4,$E25,IF('Sample Calculator'!$BP$18&lt;$F$4,$F25,IF('Sample Calculator'!$BP$18&lt;$G$4,$G25,IF('Sample Calculator'!$BP$18&lt;$H$4,$H25,IF('Sample Calculator'!$BP$18&lt;$I$4,$I25,IF('Sample Calculator'!$BP$18&lt;$J$4,$J25,IF('Sample Calculator'!$BP$18&lt;$K$4,$K25,IF('Sample Calculator'!$BP$18&lt;$L$4,$L25,IF('Sample Calculator'!$BP$18&lt;$M$4,$M25,IF('Sample Calculator'!$BP$18&lt;$N$4,$N25,IF('Sample Calculator'!$BP$18&lt;$O$4,$O25,IF('Sample Calculator'!$BP$18&gt;$P$4,$P25,0)))))))))))))))</f>
        <v>0</v>
      </c>
      <c r="M49" s="26" t="str">
        <f>IF('Sample Calculator'!$CF$18&lt;$B$2,$B25,IF('Sample Calculator'!$CF$18&lt;$C$4,$C25,IF('Sample Calculator'!$CF$18&lt;$D$4,$D25,IF('Sample Calculator'!$CF$18&lt;$E$4,$E25,IF('Sample Calculator'!$CF$18&lt;$F$4,$F25,IF('Sample Calculator'!$CF$18&lt;$G$4,$G25,IF('Sample Calculator'!$CF$18&lt;$H$4,$H25,IF('Sample Calculator'!$CF$18&lt;$I$4,$I25,IF('Sample Calculator'!$CF$18&lt;$J$4,$J25,IF('Sample Calculator'!$CF$18&lt;$K$4,$K25,IF('Sample Calculator'!$CF$18&lt;$L$4,$L25,IF('Sample Calculator'!$CF$18&lt;$M$4,$M25,IF('Sample Calculator'!$CF$18&lt;$N$4,$N25,IF('Sample Calculator'!$CF$18&lt;$O$4,$O25,IF('Sample Calculator'!$CF$18&gt;$P$4,$P25,0)))))))))))))))</f>
        <v>0</v>
      </c>
      <c r="N49" s="26" t="str">
        <f>IF('Sample Calculator'!$CV$18&lt;$B$2,$B25,IF('Sample Calculator'!$CV$18&lt;$C$4,$C25,IF('Sample Calculator'!$CV$18&lt;$D$4,$D25,IF('Sample Calculator'!$CV$18&lt;$E$4,$E25,IF('Sample Calculator'!$CV$18&lt;$F$4,$F25,IF('Sample Calculator'!$CV$18&lt;$G$4,$G25,IF('Sample Calculator'!$CV$18&lt;$H$4,$H25,IF('Sample Calculator'!$CV$18&lt;$I$4,$I25,IF('Sample Calculator'!$CV$18&lt;$J$4,$J25,IF('Sample Calculator'!$CV$18&lt;$K$4,$K25,IF('Sample Calculator'!$CV$18&lt;$L$4,$L25,IF('Sample Calculator'!$CV$18&lt;$M$4,$M25,IF('Sample Calculator'!$CV$18&lt;$N$4,$N25,IF('Sample Calculator'!$CV$18&lt;$O$4,$O25,IF('Sample Calculator'!$CV$18&gt;$P$4,$P25,0)))))))))))))))</f>
        <v>0</v>
      </c>
      <c r="O49" s="26" t="str">
        <f>IF('Sample Calculator'!$DL$18&lt;$B$2,$B25,IF('Sample Calculator'!$DL$18&lt;$C$4,$C25,IF('Sample Calculator'!$DL$18&lt;$D$4,$D25,IF('Sample Calculator'!$DL$18&lt;$E$4,$E25,IF('Sample Calculator'!$DL$18&lt;$F$4,$F25,IF('Sample Calculator'!$DL$18&lt;$G$4,$G25,IF('Sample Calculator'!$DL$18&lt;$H$4,$H25,IF('Sample Calculator'!$DL$18&lt;$I$4,$I25,IF('Sample Calculator'!$DL$18&lt;$J$4,$J25,IF('Sample Calculator'!$DL$18&lt;$K$4,$K25,IF('Sample Calculator'!$DL$18&lt;$L$4,$L25,IF('Sample Calculator'!$DL$18&lt;$M$4,$M25,IF('Sample Calculator'!$DL$18&lt;$N$4,$N25,IF('Sample Calculator'!$DL$18&lt;$O$4,$O25,IF('Sample Calculator'!$DL$18&gt;$P$4,$P25,0)))))))))))))))</f>
        <v>0</v>
      </c>
    </row>
    <row r="51" spans="1:17">
      <c r="A51" s="2" t="s">
        <v>9</v>
      </c>
      <c r="B51" s="1" t="s">
        <v>6</v>
      </c>
      <c r="C51" s="1" t="s">
        <v>10</v>
      </c>
      <c r="D51" s="220" t="s">
        <v>166</v>
      </c>
      <c r="E51" s="220"/>
      <c r="F51" s="220" t="s">
        <v>32</v>
      </c>
      <c r="G51" s="220"/>
      <c r="I51" s="2" t="s">
        <v>169</v>
      </c>
      <c r="J51" s="1" t="s">
        <v>6</v>
      </c>
      <c r="K51" s="1" t="s">
        <v>10</v>
      </c>
      <c r="L51" s="220" t="s">
        <v>166</v>
      </c>
      <c r="M51" s="220"/>
      <c r="N51" s="220" t="s">
        <v>32</v>
      </c>
      <c r="O51" s="220"/>
    </row>
    <row r="52" spans="1:17">
      <c r="B52" s="27"/>
      <c r="C52" s="27"/>
      <c r="D52" s="1">
        <v>700</v>
      </c>
      <c r="E52" s="1">
        <v>699</v>
      </c>
      <c r="F52" s="1">
        <v>700</v>
      </c>
      <c r="G52" s="1">
        <v>699</v>
      </c>
      <c r="J52" s="27"/>
      <c r="K52" s="27"/>
      <c r="L52" s="1">
        <v>700</v>
      </c>
      <c r="M52" s="1">
        <v>699</v>
      </c>
      <c r="N52" s="1">
        <v>700</v>
      </c>
      <c r="O52" s="1">
        <v>699</v>
      </c>
    </row>
    <row r="53" spans="1:17">
      <c r="B53" s="28" t="str">
        <f>IF(IF('Sample Calculator'!$F$8=0,B54,IF('Sample Calculator'!$F$8=1,B55,IF('Sample Calculator'!$F$8=2,B56,IF('Sample Calculator'!$F$8=3,B57,IF('Sample Calculator'!$F$8&gt;3,B58,0)))))&gt;('Sample Calculator'!$E$84*12),IF('Sample Calculator'!$F$8=0,B54,IF('Sample Calculator'!$F$8=1,B55,IF('Sample Calculator'!$F$8=2,B56,IF('Sample Calculator'!$F$8=3,B57,IF('Sample Calculator'!$F$8&gt;3,B58,0))))),('Sample Calculator'!$E$84*12))</f>
        <v>0</v>
      </c>
      <c r="C53" s="28" t="str">
        <f>IF(IF('Sample Calculator'!$F$8=0,C54,IF('Sample Calculator'!$F$8=1,C55,IF('Sample Calculator'!$F$8=2,C56,IF('Sample Calculator'!$F$8=3,C57,IF('Sample Calculator'!$F$8&gt;3,C58,0)))))&gt;('Sample Calculator'!$E$84*12),IF('Sample Calculator'!$F$8=0,C54,IF('Sample Calculator'!$F$8=1,C55,IF('Sample Calculator'!$F$8=2,C56,IF('Sample Calculator'!$F$8=3,C57,IF('Sample Calculator'!$F$8&gt;3,C58,0))))),('Sample Calculator'!$E$84*12))</f>
        <v>0</v>
      </c>
      <c r="D53" s="28" t="str">
        <f>IF(IF('Sample Calculator'!$F$8=0,D54,IF('Sample Calculator'!$F$8=1,D55,IF('Sample Calculator'!$F$8=2,D56,IF('Sample Calculator'!$F$8=3,D57,IF('Sample Calculator'!$F$8&gt;3,D58,0)))))&gt;('Sample Calculator'!$E$84*12),IF('Sample Calculator'!$F$8=0,D54,IF('Sample Calculator'!$F$8=1,D55,IF('Sample Calculator'!$F$8=2,D56,IF('Sample Calculator'!$F$8=3,D57,IF('Sample Calculator'!$F$8&gt;3,D58,0))))),('Sample Calculator'!$E$84*12))</f>
        <v>0</v>
      </c>
      <c r="E53" s="28" t="str">
        <f>IF(IF('Sample Calculator'!$F$8=0,E54,IF('Sample Calculator'!$F$8=1,E55,IF('Sample Calculator'!$F$8=2,E56,IF('Sample Calculator'!$F$8=3,E57,IF('Sample Calculator'!$F$8&gt;3,E58,0)))))&gt;('Sample Calculator'!$E$84*12),IF('Sample Calculator'!$F$8=0,E54,IF('Sample Calculator'!$F$8=1,E55,IF('Sample Calculator'!$F$8=2,E56,IF('Sample Calculator'!$F$8=3,E57,IF('Sample Calculator'!$F$8&gt;3,E58,0))))),('Sample Calculator'!$E$84*12))</f>
        <v>0</v>
      </c>
      <c r="F53" s="28" t="str">
        <f>IF(IF('Sample Calculator'!$F$8=0,F54,IF('Sample Calculator'!$F$8=1,F55,IF('Sample Calculator'!$F$8=2,F56,IF('Sample Calculator'!$F$8=3,F57,IF('Sample Calculator'!$F$8&gt;3,F58,0)))))&gt;('Sample Calculator'!$E$84*12),IF('Sample Calculator'!$F$8=0,F54,IF('Sample Calculator'!$F$8=1,F55,IF('Sample Calculator'!$F$8=2,F56,IF('Sample Calculator'!$F$8=3,F57,IF('Sample Calculator'!$F$8&gt;3,F58,0))))),('Sample Calculator'!$E$84*12))</f>
        <v>0</v>
      </c>
      <c r="G53" s="28" t="str">
        <f>IF(IF('Sample Calculator'!$F$8=0,G54,IF('Sample Calculator'!$F$8=1,G55,IF('Sample Calculator'!$F$8=2,G56,IF('Sample Calculator'!$F$8=3,G57,IF('Sample Calculator'!$F$8&gt;3,G58,0)))))&gt;('Sample Calculator'!$E$84*12),IF('Sample Calculator'!$F$8=0,G54,IF('Sample Calculator'!$F$8=1,G55,IF('Sample Calculator'!$F$8=2,G56,IF('Sample Calculator'!$F$8=3,G57,IF('Sample Calculator'!$F$8&gt;3,G58,0))))),('Sample Calculator'!$E$84*12))</f>
        <v>0</v>
      </c>
      <c r="J53" s="28" t="str">
        <f>IF('Sample Calculator'!$B$8=0,J54,IF('Sample Calculator'!$B$8=1,J55,IF('Sample Calculator'!$B$8=2,J56,IF('Sample Calculator'!$B$8=3,J57,IF('Sample Calculator'!$B$8&gt;3,J58,0)))))</f>
        <v>0</v>
      </c>
      <c r="K53" s="28" t="str">
        <f>IF('Sample Calculator'!$B$8=0,K54,IF('Sample Calculator'!$B$8=1,K55,IF('Sample Calculator'!$B$8=2,K56,IF('Sample Calculator'!$B$8=3,K57,IF('Sample Calculator'!$B$8&gt;3,K58,0)))))</f>
        <v>0</v>
      </c>
      <c r="L53" s="28" t="str">
        <f>IF('Sample Calculator'!$B$8=0,L54,IF('Sample Calculator'!$B$8=1,L55,IF('Sample Calculator'!$B$8=2,L56,IF('Sample Calculator'!$B$8=3,L57,IF('Sample Calculator'!$B$8&gt;3,L58,0)))))</f>
        <v>0</v>
      </c>
      <c r="M53" s="28" t="str">
        <f>IF('Sample Calculator'!$B$8=0,M54,IF('Sample Calculator'!$B$8=1,M55,IF('Sample Calculator'!$B$8=2,M56,IF('Sample Calculator'!$B$8=3,M57,IF('Sample Calculator'!$B$8&gt;3,M58,0)))))</f>
        <v>0</v>
      </c>
      <c r="N53" s="28" t="str">
        <f>IF('Sample Calculator'!$B$8=0,N54,IF('Sample Calculator'!$B$8=1,N55,IF('Sample Calculator'!$B$8=2,N56,IF('Sample Calculator'!$B$8=3,N57,IF('Sample Calculator'!$B$8&gt;3,N58,0)))))</f>
        <v>0</v>
      </c>
      <c r="O53" s="28" t="str">
        <f>IF('Sample Calculator'!$B$8=0,O54,IF('Sample Calculator'!$B$8=1,O55,IF('Sample Calculator'!$B$8=2,O56,IF('Sample Calculator'!$B$8=3,O57,IF('Sample Calculator'!$B$8&gt;3,O58,0)))))</f>
        <v>0</v>
      </c>
    </row>
    <row r="54" spans="1:17">
      <c r="B54" s="26" t="str">
        <f>IF('Sample Calculator'!$F$6="Individual (Couple)",IF('Sample Calculator'!$AC$18&lt;$B$2,$B21,IF('Sample Calculator'!$AC$18&lt;$C$4,$C21,IF('Sample Calculator'!$AC$18&lt;$D$4,$D21,IF('Sample Calculator'!$AC$18&lt;$E$4,$E21,IF('Sample Calculator'!$AC$18&lt;$F$4,$F21,IF('Sample Calculator'!$AC$18&lt;$G$4,$G21,IF('Sample Calculator'!$AC$18&lt;$H$4,$H21,IF('Sample Calculator'!$AC$18&lt;$I$4,$I21,IF('Sample Calculator'!$AC$18&lt;$J$4,$J21,IF('Sample Calculator'!$AC$18&lt;$K$4,$K21,IF('Sample Calculator'!$AC$18&lt;$L$4,$L21,IF('Sample Calculator'!$AC$18&lt;$M$4,$M21,IF('Sample Calculator'!$AC$18&lt;$N$4,$N21,IF('Sample Calculator'!$AC$18&lt;$O$4,$O21,IF('Sample Calculator'!$AC$18&gt;$P$4,$P21,0))))))))))))))),IF('Sample Calculator'!$AC$18&lt;$B$2,$B27,IF('Sample Calculator'!$AC$18&lt;$C$4,$C27,IF('Sample Calculator'!$AC$18&lt;$D$4,$D27,IF('Sample Calculator'!$AC$18&lt;$E$4,$E27,IF('Sample Calculator'!$AC$18&lt;$F$4,$F27,IF('Sample Calculator'!$AC$18&lt;$G$4,$G27,IF('Sample Calculator'!$AC$18&lt;$H$4,$H27,IF('Sample Calculator'!$AC$18&lt;$I$4,$I27,IF('Sample Calculator'!$AC$18&lt;$J$4,$J27,IF('Sample Calculator'!$AC$18&lt;$K$4,$K27,IF('Sample Calculator'!$AC$18&lt;$L$4,$L27,IF('Sample Calculator'!$AC$18&lt;$M$4,$M27,IF('Sample Calculator'!$AC$18&lt;$N$4,$N27,IF('Sample Calculator'!$AC$18&lt;$O$4,$O27,IF('Sample Calculator'!$AC$18&gt;$P$4,$P27,0))))))))))))))))</f>
        <v>0</v>
      </c>
      <c r="C54" s="42" t="str">
        <f>IF('Sample Calculator'!$F$6="Individual (Couple)",IF('Sample Calculator'!$AS$18&lt;$B$2,$B21,IF('Sample Calculator'!$AS$18&lt;$C$4,$C21,IF('Sample Calculator'!$AS$18&lt;$D$4,$D21,IF('Sample Calculator'!$AS$18&lt;$E$4,$E21,IF('Sample Calculator'!$AS$18&lt;$F$4,$F21,IF('Sample Calculator'!$AS$18&lt;$G$4,$G21,IF('Sample Calculator'!$AS$18&lt;$H$4,$H21,IF('Sample Calculator'!$AS$18&lt;$I$4,$I21,IF('Sample Calculator'!$AS$18&lt;$J$4,$J21,IF('Sample Calculator'!$AS$18&lt;$K$4,$K21,IF('Sample Calculator'!$AS$18&lt;$L$4,$L21,IF('Sample Calculator'!$AS$18&lt;$M$4,$M21,IF('Sample Calculator'!$AS$18&lt;$N$4,$N21,IF('Sample Calculator'!$AS$18&lt;$O$4,$O21,IF('Sample Calculator'!$AS$18&gt;$P$4,$P21,0))))))))))))))),IF('Sample Calculator'!$AS$18&lt;$B$2,$B27,IF('Sample Calculator'!$AS$18&lt;$C$4,$C27,IF('Sample Calculator'!$AS$18&lt;$D$4,$D27,IF('Sample Calculator'!$AS$18&lt;$E$4,$E27,IF('Sample Calculator'!$AS$18&lt;$F$4,$F27,IF('Sample Calculator'!$AS$18&lt;$G$4,$G27,IF('Sample Calculator'!$AS$18&lt;$H$4,$H27,IF('Sample Calculator'!$AS$18&lt;$I$4,$I27,IF('Sample Calculator'!$AS$18&lt;$J$4,$J27,IF('Sample Calculator'!$AS$18&lt;$K$4,$K27,IF('Sample Calculator'!$AS$18&lt;$L$4,$L27,IF('Sample Calculator'!$AS$18&lt;$M$4,$M27,IF('Sample Calculator'!$AS$18&lt;$N$4,$N27,IF('Sample Calculator'!$AS$18&lt;$O$4,$O27,IF('Sample Calculator'!$AS$18&gt;$P$4,$P27,0))))))))))))))))</f>
        <v>0</v>
      </c>
      <c r="D54" s="42" t="str">
        <f>IF('Sample Calculator'!$F$6="Individual (Couple)",IF('Sample Calculator'!$BI$18&lt;$B$2,$B21,IF('Sample Calculator'!$BI$18&lt;$C$4,$C21,IF('Sample Calculator'!$BI$18&lt;$D$4,$D21,IF('Sample Calculator'!$BI$18&lt;$E$4,$E21,IF('Sample Calculator'!$BI$18&lt;$F$4,$F21,IF('Sample Calculator'!$BI$18&lt;$G$4,$G21,IF('Sample Calculator'!$BI$18&lt;$H$4,$H21,IF('Sample Calculator'!$BI$18&lt;$I$4,$I21,IF('Sample Calculator'!$BI$18&lt;$J$4,$J21,IF('Sample Calculator'!$BI$18&lt;$K$4,$K21,IF('Sample Calculator'!$BI$18&lt;$L$4,$L21,IF('Sample Calculator'!$BI$18&lt;$M$4,$M21,IF('Sample Calculator'!$BI$18&lt;$N$4,$N21,IF('Sample Calculator'!$BI$18&lt;$O$4,$O21,IF('Sample Calculator'!$BI$18&gt;$P$4,$P21,0))))))))))))))),IF('Sample Calculator'!$BI$18&lt;$B$2,$B27,IF('Sample Calculator'!$BI$18&lt;$C$4,$C27,IF('Sample Calculator'!$BI$18&lt;$D$4,$D27,IF('Sample Calculator'!$BI$18&lt;$E$4,$E27,IF('Sample Calculator'!$BI$18&lt;$F$4,$F27,IF('Sample Calculator'!$BI$18&lt;$G$4,$G27,IF('Sample Calculator'!$BI$18&lt;$H$4,$H27,IF('Sample Calculator'!$BI$18&lt;$I$4,$I27,IF('Sample Calculator'!$BI$18&lt;$J$4,$J27,IF('Sample Calculator'!$BI$18&lt;$K$4,$K27,IF('Sample Calculator'!$BI$18&lt;$L$4,$L27,IF('Sample Calculator'!$BI$18&lt;$M$4,$M27,IF('Sample Calculator'!$BI$18&lt;$N$4,$N27,IF('Sample Calculator'!$BI$18&lt;$O$4,$O27,IF('Sample Calculator'!$BI$18&gt;$P$4,$P27,0))))))))))))))))</f>
        <v>0</v>
      </c>
      <c r="E54" s="42" t="str">
        <f>IF('Sample Calculator'!$F$6="Individual (Couple)",IF('Sample Calculator'!$BY$18&lt;$B$2,$B21,IF('Sample Calculator'!$BY$18&lt;$C$4,$C21,IF('Sample Calculator'!$BY$18&lt;$D$4,$D21,IF('Sample Calculator'!$BY$18&lt;$E$4,$E21,IF('Sample Calculator'!$BY$18&lt;$F$4,$F21,IF('Sample Calculator'!$BY$18&lt;$G$4,$G21,IF('Sample Calculator'!$BY$18&lt;$H$4,$H21,IF('Sample Calculator'!$BY$18&lt;$I$4,$I21,IF('Sample Calculator'!$BY$18&lt;$J$4,$J21,IF('Sample Calculator'!$BY$18&lt;$K$4,$K21,IF('Sample Calculator'!$BY$18&lt;$L$4,$L21,IF('Sample Calculator'!$BY$18&lt;$M$4,$M21,IF('Sample Calculator'!$BY$18&lt;$N$4,$N21,IF('Sample Calculator'!$BY$18&lt;$O$4,$O21,IF('Sample Calculator'!BY$18&gt;$P$4,$P21,0))))))))))))))),IF('Sample Calculator'!$BY$18&lt;$B$2,$B27,IF('Sample Calculator'!$BY$18&lt;$C$4,$C27,IF('Sample Calculator'!$BY$18&lt;$D$4,$D27,IF('Sample Calculator'!$BY$18&lt;$E$4,$E27,IF('Sample Calculator'!$BY$18&lt;$F$4,$F27,IF('Sample Calculator'!$BY$18&lt;$G$4,$G27,IF('Sample Calculator'!$BY$18&lt;$H$4,$H27,IF('Sample Calculator'!$BY$18&lt;$I$4,$I27,IF('Sample Calculator'!$BY$18&lt;$J$4,$J27,IF('Sample Calculator'!$BY$18&lt;$K$4,$K27,IF('Sample Calculator'!$BY$18&lt;$L$4,$L27,IF('Sample Calculator'!$BY$18&lt;$M$4,$M27,IF('Sample Calculator'!$BY$18&lt;$N$4,$N27,IF('Sample Calculator'!$BY$18&lt;$O$4,$O27,IF('Sample Calculator'!BY$18&gt;$P$4,$P27,0))))))))))))))))</f>
        <v>0</v>
      </c>
      <c r="F54" s="42" t="str">
        <f>IF('Sample Calculator'!$F$6="Individual (Couple)",IF('Sample Calculator'!$CO$18&lt;$B$2,$B21,IF('Sample Calculator'!$CO$18&lt;$C$4,$C21,IF('Sample Calculator'!$CO$18&lt;$D$4,$D21,IF('Sample Calculator'!$CO$18&lt;$E$4,$E21,IF('Sample Calculator'!$CO$18&lt;$F$4,$F21,IF('Sample Calculator'!$CO$18&lt;$G$4,$G21,IF('Sample Calculator'!$CO$18&lt;$H$4,$H21,IF('Sample Calculator'!$CO$18&lt;$I$4,$I21,IF('Sample Calculator'!$CO$18&lt;$J$4,$J21,IF('Sample Calculator'!$CO$18&lt;$K$4,$K21,IF('Sample Calculator'!$CO$18&lt;$L$4,$L21,IF('Sample Calculator'!$CO$18&lt;$M$4,$M21,IF('Sample Calculator'!$CO$18&lt;$N$4,$N21,IF('Sample Calculator'!$CO$18&lt;$O$4,$O21,IF('Sample Calculator'!CO$18&gt;$P$4,$P21,0))))))))))))))),IF('Sample Calculator'!$CO$18&lt;$B$2,$B27,IF('Sample Calculator'!$CO$18&lt;$C$4,$C27,IF('Sample Calculator'!$CO$18&lt;$D$4,$D27,IF('Sample Calculator'!$CO$18&lt;$E$4,$E27,IF('Sample Calculator'!$CO$18&lt;$F$4,$F27,IF('Sample Calculator'!$CO$18&lt;$G$4,$G27,IF('Sample Calculator'!$CO$18&lt;$H$4,$H27,IF('Sample Calculator'!$CO$18&lt;$I$4,$I27,IF('Sample Calculator'!$CO$18&lt;$J$4,$J27,IF('Sample Calculator'!$CO$18&lt;$K$4,$K27,IF('Sample Calculator'!$CO$18&lt;$L$4,$L27,IF('Sample Calculator'!$CO$18&lt;$M$4,$M27,IF('Sample Calculator'!$CO$18&lt;$N$4,$N27,IF('Sample Calculator'!$CO$18&lt;$O$4,$O27,IF('Sample Calculator'!CO$18&gt;$P$4,$P27,0))))))))))))))))</f>
        <v>0</v>
      </c>
      <c r="G54" s="42" t="str">
        <f>IF('Sample Calculator'!$F$6="Individual (Couple)",IF('Sample Calculator'!$DE$18&lt;$B$2,$B21,IF('Sample Calculator'!$DE$18&lt;$C$4,$C21,IF('Sample Calculator'!$DE$18&lt;$D$4,$D21,IF('Sample Calculator'!$DE$18&lt;$E$4,$E21,IF('Sample Calculator'!$DE$18&lt;$F$4,$F21,IF('Sample Calculator'!$DE$18&lt;$G$4,$G21,IF('Sample Calculator'!$DE$18&lt;$H$4,$H21,IF('Sample Calculator'!$DE$18&lt;$I$4,$I21,IF('Sample Calculator'!$DE$18&lt;$J$4,$J21,IF('Sample Calculator'!$DE$18&lt;$K$4,$K21,IF('Sample Calculator'!$DE$18&lt;$L$4,$L21,IF('Sample Calculator'!$DE$18&lt;$M$4,$M21,IF('Sample Calculator'!$DE$18&lt;$N$4,$N21,IF('Sample Calculator'!$DE$18&lt;$O$4,$O21,IF('Sample Calculator'!$DE$18&gt;$P$4,$P21,0))))))))))))))),IF('Sample Calculator'!$DE$18&lt;$B$2,$B27,IF('Sample Calculator'!$DE$18&lt;$C$4,$C27,IF('Sample Calculator'!$DE$18&lt;$D$4,$D27,IF('Sample Calculator'!$DE$18&lt;$E$4,$E27,IF('Sample Calculator'!$DE$18&lt;$F$4,$F27,IF('Sample Calculator'!$DE$18&lt;$G$4,$G27,IF('Sample Calculator'!$DE$18&lt;$H$4,$H27,IF('Sample Calculator'!$DE$18&lt;$I$4,$I27,IF('Sample Calculator'!$DE$18&lt;$J$4,$J27,IF('Sample Calculator'!$DE$18&lt;$K$4,$K27,IF('Sample Calculator'!$DE$18&lt;$L$4,$L27,IF('Sample Calculator'!$DE$18&lt;$M$4,$M27,IF('Sample Calculator'!$DE$18&lt;$N$4,$N27,IF('Sample Calculator'!$DE$18&lt;$O$4,$O27,IF('Sample Calculator'!$DE$18&gt;$P$4,$P27,0))))))))))))))))</f>
        <v>0</v>
      </c>
      <c r="J54" s="26" t="str">
        <f>IF('Sample Calculator'!$AK$18&lt;$B$2,$B21,IF('Sample Calculator'!$AK$18&lt;$C$4,$C21,IF('Sample Calculator'!$AK$18&lt;$D$4,$D21,IF('Sample Calculator'!$AK$18&lt;$E$4,$E21,IF('Sample Calculator'!$AK$18&lt;$F$4,$F21,IF('Sample Calculator'!$AK$18&lt;$G$4,$G21,IF('Sample Calculator'!$AK$18&lt;$H$4,$H21,IF('Sample Calculator'!$AK$18&lt;$I$4,$I21,IF('Sample Calculator'!$AK$18&lt;$J$4,$J21,IF('Sample Calculator'!$AK$18&lt;$K$4,$K21,IF('Sample Calculator'!$AK$18&lt;$L$4,$L21,IF('Sample Calculator'!$AK$18&lt;$M$4,$M21,IF('Sample Calculator'!$AK$18&lt;$N$4,$N21,IF('Sample Calculator'!$AK$18&lt;$O$4,$O21,IF('Sample Calculator'!$AK$18&gt;$P$4,$P21,0)))))))))))))))</f>
        <v>0</v>
      </c>
      <c r="K54" s="26" t="str">
        <f>IF('Sample Calculator'!$AK$18&lt;$B$2,$B21,IF('Sample Calculator'!$AK$18&lt;$C$4,$C21,IF('Sample Calculator'!$AK$18&lt;$D$4,$D21,IF('Sample Calculator'!$AK$18&lt;$E$4,$E21,IF('Sample Calculator'!$AK$18&lt;$F$4,$F21,IF('Sample Calculator'!$AK$18&lt;$G$4,$G21,IF('Sample Calculator'!$AK$18&lt;$H$4,$H21,IF('Sample Calculator'!$AK$18&lt;$I$4,$I21,IF('Sample Calculator'!$AK$18&lt;$J$4,$J21,IF('Sample Calculator'!$AK$18&lt;$K$4,$K21,IF('Sample Calculator'!$AK$18&lt;$L$4,$L21,IF('Sample Calculator'!$AK$18&lt;$M$4,$M21,IF('Sample Calculator'!$AK$18&lt;$N$4,$N21,IF('Sample Calculator'!$AK$18&lt;$O$4,$O21,IF('Sample Calculator'!$AK$18&gt;$P$4,$P21,0)))))))))))))))</f>
        <v>0</v>
      </c>
      <c r="L54" s="26" t="str">
        <f>IF('Sample Calculator'!$AK$18&lt;$B$2,$B21,IF('Sample Calculator'!$AK$18&lt;$C$4,$C21,IF('Sample Calculator'!$AK$18&lt;$D$4,$D21,IF('Sample Calculator'!$BQ$18&lt;$E$4,$E21,IF('Sample Calculator'!$BQ$18&lt;$F$4,$F21,IF('Sample Calculator'!$BQ$18&lt;$G$4,$G21,IF('Sample Calculator'!$BQ$18&lt;$H$4,$H21,IF('Sample Calculator'!$BQ$18&lt;$I$4,$I21,IF('Sample Calculator'!$BQ$18&lt;$J$4,$J21,IF('Sample Calculator'!$BQ$18&lt;$K$4,$K21,IF('Sample Calculator'!$BQ$18&lt;$L$4,$L21,IF('Sample Calculator'!$BQ$18&lt;$M$4,$M21,IF('Sample Calculator'!$BQ$18&lt;$N$4,$N21,IF('Sample Calculator'!$BQ$18&lt;$O$4,$O21,IF('Sample Calculator'!$BQ$18&gt;$P$4,$P21,0)))))))))))))))</f>
        <v>0</v>
      </c>
      <c r="M54" s="26" t="str">
        <f>IF('Sample Calculator'!$CG$18&lt;$B$2,$B21,IF('Sample Calculator'!$CG$18&lt;$C$4,$C21,IF('Sample Calculator'!$CG$18&lt;$D$4,$D21,IF('Sample Calculator'!$CG$18&lt;$E$4,$E21,IF('Sample Calculator'!$CG$18&lt;$F$4,$F21,IF('Sample Calculator'!$CG$18&lt;$G$4,$G21,IF('Sample Calculator'!$CG$18&lt;$H$4,$H21,IF('Sample Calculator'!$CG$18&lt;$I$4,$I21,IF('Sample Calculator'!$CG$18&lt;$J$4,$J21,IF('Sample Calculator'!$CG$18&lt;$K$4,$K21,IF('Sample Calculator'!$CG$18&lt;$L$4,$L21,IF('Sample Calculator'!$CG$18&lt;$M$4,$M21,IF('Sample Calculator'!$CG$18&lt;$N$4,$N21,IF('Sample Calculator'!$CG$18&lt;$O$4,$O21,IF('Sample Calculator'!$CG$18&gt;$P$4,$P21,0)))))))))))))))</f>
        <v>0</v>
      </c>
      <c r="N54" s="26" t="str">
        <f>IF('Sample Calculator'!$CW$18&lt;$B$2,$B21,IF('Sample Calculator'!$CW$18&lt;$C$4,$C21,IF('Sample Calculator'!$CW$18&lt;$D$4,$D21,IF('Sample Calculator'!$CW$18&lt;$E$4,$E21,IF('Sample Calculator'!$CW$18&lt;$F$4,$F21,IF('Sample Calculator'!$CW$18&lt;$G$4,$G21,IF('Sample Calculator'!$CW$18&lt;$H$4,$H21,IF('Sample Calculator'!$CW$18&lt;$I$4,$I21,IF('Sample Calculator'!$CW$18&lt;$J$4,$J21,IF('Sample Calculator'!$CW$18&lt;$K$4,$K21,IF('Sample Calculator'!$CW$18&lt;$L$4,$L21,IF('Sample Calculator'!$CW$18&lt;$M$4,$M21,IF('Sample Calculator'!$CW$18&lt;$N$4,$N21,IF('Sample Calculator'!$CW$18&lt;$O$4,$O21,IF('Sample Calculator'!$CW$18&gt;$P$4,$P21,0)))))))))))))))</f>
        <v>0</v>
      </c>
      <c r="O54" s="26" t="str">
        <f>IF('Sample Calculator'!$DM$18&lt;$B$2,$B21,IF('Sample Calculator'!$DM$18&lt;$C$4,$C21,IF('Sample Calculator'!$DM$18&lt;$D$4,$D21,IF('Sample Calculator'!$DM$18&lt;$E$4,$E21,IF('Sample Calculator'!$DM$18&lt;$F$4,$F21,IF('Sample Calculator'!$DM$18&lt;$G$4,$G21,IF('Sample Calculator'!$DM$18&lt;$H$4,$H21,IF('Sample Calculator'!$DM$18&lt;$I$4,$I21,IF('Sample Calculator'!$DM$18&lt;$J$4,$J21,IF('Sample Calculator'!$DM$18&lt;$K$4,$K21,IF('Sample Calculator'!$DM$18&lt;$L$4,$L21,IF('Sample Calculator'!$DM$18&lt;$M$4,$M21,IF('Sample Calculator'!$DM$18&lt;$N$4,$N21,IF('Sample Calculator'!$DM$18&lt;$O$4,$O21,IF('Sample Calculator'!$DM$18&gt;$P$4,$P21,0)))))))))))))))</f>
        <v>0</v>
      </c>
    </row>
    <row r="55" spans="1:17">
      <c r="B55" s="26" t="str">
        <f>IF('Sample Calculator'!$F$6="Individual (Couple)",IF('Sample Calculator'!$AC$18&lt;$B$2,$B22,IF('Sample Calculator'!$AC$18&lt;$C$4,$C22,IF('Sample Calculator'!$AC$18&lt;$D$4,$D22,IF('Sample Calculator'!$AC$18&lt;$E$4,$E22,IF('Sample Calculator'!$AC$18&lt;$F$4,$F22,IF('Sample Calculator'!$AC$18&lt;$G$4,$G22,IF('Sample Calculator'!$AC$18&lt;$H$4,$H22,IF('Sample Calculator'!$AC$18&lt;$I$4,$I22,IF('Sample Calculator'!$AC$18&lt;$J$4,$J22,IF('Sample Calculator'!$AC$18&lt;$K$4,$K22,IF('Sample Calculator'!$AC$18&lt;$L$4,$L22,IF('Sample Calculator'!$AC$18&lt;$M$4,$M22,IF('Sample Calculator'!$AC$18&lt;$N$4,$N22,IF('Sample Calculator'!$AC$18&lt;$O$4,$O22,IF('Sample Calculator'!$AC$18&gt;$P$4,$P22,0))))))))))))))),IF('Sample Calculator'!$AC$18&lt;$B$2,$B28,IF('Sample Calculator'!$AC$18&lt;$C$4,$C28,IF('Sample Calculator'!$AC$18&lt;$D$4,$D28,IF('Sample Calculator'!$AC$18&lt;$E$4,$E28,IF('Sample Calculator'!$AC$18&lt;$F$4,$F28,IF('Sample Calculator'!$AC$18&lt;$G$4,$G28,IF('Sample Calculator'!$AC$18&lt;$H$4,$H28,IF('Sample Calculator'!$AC$18&lt;$I$4,$I28,IF('Sample Calculator'!$AC$18&lt;$J$4,$J28,IF('Sample Calculator'!$AC$18&lt;$K$4,$K28,IF('Sample Calculator'!$AC$18&lt;$L$4,$L28,IF('Sample Calculator'!$AC$18&lt;$M$4,$M28,IF('Sample Calculator'!$AC$18&lt;$N$4,$N28,IF('Sample Calculator'!$AC$18&lt;$O$4,$O28,IF('Sample Calculator'!$AC$18&gt;$P$4,$P28,0))))))))))))))))</f>
        <v>0</v>
      </c>
      <c r="C55" s="42" t="str">
        <f>IF('Sample Calculator'!$F$6="Individual (Couple)",IF('Sample Calculator'!$AS$18&lt;$B$2,$B22,IF('Sample Calculator'!$AS$18&lt;$C$4,$C22,IF('Sample Calculator'!$AS$18&lt;$D$4,$D22,IF('Sample Calculator'!$AS$18&lt;$E$4,$E22,IF('Sample Calculator'!$AS$18&lt;$F$4,$F22,IF('Sample Calculator'!$AS$18&lt;$G$4,$G22,IF('Sample Calculator'!$AS$18&lt;$H$4,$H22,IF('Sample Calculator'!$AS$18&lt;$I$4,$I22,IF('Sample Calculator'!$AS$18&lt;$J$4,$J22,IF('Sample Calculator'!$AS$18&lt;$K$4,$K22,IF('Sample Calculator'!$AS$18&lt;$L$4,$L22,IF('Sample Calculator'!$AS$18&lt;$M$4,$M22,IF('Sample Calculator'!$AS$18&lt;$N$4,$N22,IF('Sample Calculator'!$AS$18&lt;$O$4,$O22,IF('Sample Calculator'!$AS$18&gt;$P$4,$P22,0))))))))))))))),IF('Sample Calculator'!$AS$18&lt;$B$2,$B28,IF('Sample Calculator'!$AS$18&lt;$C$4,$C28,IF('Sample Calculator'!$AS$18&lt;$D$4,$D28,IF('Sample Calculator'!$AS$18&lt;$E$4,$E28,IF('Sample Calculator'!$AS$18&lt;$F$4,$F28,IF('Sample Calculator'!$AS$18&lt;$G$4,$G28,IF('Sample Calculator'!$AS$18&lt;$H$4,$H28,IF('Sample Calculator'!$AS$18&lt;$I$4,$I28,IF('Sample Calculator'!$AS$18&lt;$J$4,$J28,IF('Sample Calculator'!$AS$18&lt;$K$4,$K28,IF('Sample Calculator'!$AS$18&lt;$L$4,$L28,IF('Sample Calculator'!$AS$18&lt;$M$4,$M28,IF('Sample Calculator'!$AS$18&lt;$N$4,$N28,IF('Sample Calculator'!$AS$18&lt;$O$4,$O28,IF('Sample Calculator'!$AS$18&gt;$P$4,$P28,0))))))))))))))))</f>
        <v>0</v>
      </c>
      <c r="D55" s="42" t="str">
        <f>IF('Sample Calculator'!$F$6="Individual (Couple)",IF('Sample Calculator'!$BI$18&lt;$B$2,$B22,IF('Sample Calculator'!$BI$18&lt;$C$4,$C22,IF('Sample Calculator'!$BI$18&lt;$D$4,$D22,IF('Sample Calculator'!$BI$18&lt;$E$4,$E22,IF('Sample Calculator'!$BI$18&lt;$F$4,$F22,IF('Sample Calculator'!$BI$18&lt;$G$4,$G22,IF('Sample Calculator'!$BI$18&lt;$H$4,$H22,IF('Sample Calculator'!$BI$18&lt;$I$4,$I22,IF('Sample Calculator'!$BI$18&lt;$J$4,$J22,IF('Sample Calculator'!$BI$18&lt;$K$4,$K22,IF('Sample Calculator'!$BI$18&lt;$L$4,$L22,IF('Sample Calculator'!$BI$18&lt;$M$4,$M22,IF('Sample Calculator'!$BI$18&lt;$N$4,$N22,IF('Sample Calculator'!$BI$18&lt;$O$4,$O22,IF('Sample Calculator'!$BI$18&gt;$P$4,$P22,0))))))))))))))),IF('Sample Calculator'!$BI$18&lt;$B$2,$B28,IF('Sample Calculator'!$BI$18&lt;$C$4,$C28,IF('Sample Calculator'!$BI$18&lt;$D$4,$D28,IF('Sample Calculator'!$BI$18&lt;$E$4,$E28,IF('Sample Calculator'!$BI$18&lt;$F$4,$F28,IF('Sample Calculator'!$BI$18&lt;$G$4,$G28,IF('Sample Calculator'!$BI$18&lt;$H$4,$H28,IF('Sample Calculator'!$BI$18&lt;$I$4,$I28,IF('Sample Calculator'!$BI$18&lt;$J$4,$J28,IF('Sample Calculator'!$BI$18&lt;$K$4,$K28,IF('Sample Calculator'!$BI$18&lt;$L$4,$L28,IF('Sample Calculator'!$BI$18&lt;$M$4,$M28,IF('Sample Calculator'!$BI$18&lt;$N$4,$N28,IF('Sample Calculator'!$BI$18&lt;$O$4,$O28,IF('Sample Calculator'!$BI$18&gt;$P$4,$P28,0))))))))))))))))</f>
        <v>0</v>
      </c>
      <c r="E55" s="42" t="str">
        <f>IF('Sample Calculator'!$F$6="Individual (Couple)",IF('Sample Calculator'!$BY$18&lt;$B$2,$B22,IF('Sample Calculator'!$BY$18&lt;$C$4,$C22,IF('Sample Calculator'!$BY$18&lt;$D$4,$D22,IF('Sample Calculator'!$BY$18&lt;$E$4,$E22,IF('Sample Calculator'!$BY$18&lt;$F$4,$F22,IF('Sample Calculator'!$BY$18&lt;$G$4,$G22,IF('Sample Calculator'!$BY$18&lt;$H$4,$H22,IF('Sample Calculator'!$BY$18&lt;$I$4,$I22,IF('Sample Calculator'!$BY$18&lt;$J$4,$J22,IF('Sample Calculator'!$BY$18&lt;$K$4,$K22,IF('Sample Calculator'!$BY$18&lt;$L$4,$L22,IF('Sample Calculator'!$BY$18&lt;$M$4,$M22,IF('Sample Calculator'!$BY$18&lt;$N$4,$N22,IF('Sample Calculator'!$BY$18&lt;$O$4,$O22,IF('Sample Calculator'!BY$18&gt;$P$4,$P22,0))))))))))))))),IF('Sample Calculator'!$BY$18&lt;$B$2,$B28,IF('Sample Calculator'!$BY$18&lt;$C$4,$C28,IF('Sample Calculator'!$BY$18&lt;$D$4,$D28,IF('Sample Calculator'!$BY$18&lt;$E$4,$E28,IF('Sample Calculator'!$BY$18&lt;$F$4,$F28,IF('Sample Calculator'!$BY$18&lt;$G$4,$G28,IF('Sample Calculator'!$BY$18&lt;$H$4,$H28,IF('Sample Calculator'!$BY$18&lt;$I$4,$I28,IF('Sample Calculator'!$BY$18&lt;$J$4,$J28,IF('Sample Calculator'!$BY$18&lt;$K$4,$K28,IF('Sample Calculator'!$BY$18&lt;$L$4,$L28,IF('Sample Calculator'!$BY$18&lt;$M$4,$M28,IF('Sample Calculator'!$BY$18&lt;$N$4,$N28,IF('Sample Calculator'!$BY$18&lt;$O$4,$O28,IF('Sample Calculator'!BY$18&gt;$P$4,$P28,0))))))))))))))))</f>
        <v>0</v>
      </c>
      <c r="F55" s="42" t="str">
        <f>IF('Sample Calculator'!$F$6="Individual (Couple)",IF('Sample Calculator'!$CO$18&lt;$B$2,$B22,IF('Sample Calculator'!$CO$18&lt;$C$4,$C22,IF('Sample Calculator'!$CO$18&lt;$D$4,$D22,IF('Sample Calculator'!$CO$18&lt;$E$4,$E22,IF('Sample Calculator'!$CO$18&lt;$F$4,$F22,IF('Sample Calculator'!$CO$18&lt;$G$4,$G22,IF('Sample Calculator'!$CO$18&lt;$H$4,$H22,IF('Sample Calculator'!$CO$18&lt;$I$4,$I22,IF('Sample Calculator'!$CO$18&lt;$J$4,$J22,IF('Sample Calculator'!$CO$18&lt;$K$4,$K22,IF('Sample Calculator'!$CO$18&lt;$L$4,$L22,IF('Sample Calculator'!$CO$18&lt;$M$4,$M22,IF('Sample Calculator'!$CO$18&lt;$N$4,$N22,IF('Sample Calculator'!$CO$18&lt;$O$4,$O22,IF('Sample Calculator'!CO$18&gt;$P$4,$P22,0))))))))))))))),IF('Sample Calculator'!$CO$18&lt;$B$2,$B28,IF('Sample Calculator'!$CO$18&lt;$C$4,$C28,IF('Sample Calculator'!$CO$18&lt;$D$4,$D28,IF('Sample Calculator'!$CO$18&lt;$E$4,$E28,IF('Sample Calculator'!$CO$18&lt;$F$4,$F28,IF('Sample Calculator'!$CO$18&lt;$G$4,$G28,IF('Sample Calculator'!$CO$18&lt;$H$4,$H28,IF('Sample Calculator'!$CO$18&lt;$I$4,$I28,IF('Sample Calculator'!$CO$18&lt;$J$4,$J28,IF('Sample Calculator'!$CO$18&lt;$K$4,$K28,IF('Sample Calculator'!$CO$18&lt;$L$4,$L28,IF('Sample Calculator'!$CO$18&lt;$M$4,$M28,IF('Sample Calculator'!$CO$18&lt;$N$4,$N28,IF('Sample Calculator'!$CO$18&lt;$O$4,$O28,IF('Sample Calculator'!CO$18&gt;$P$4,$P28,0))))))))))))))))</f>
        <v>0</v>
      </c>
      <c r="G55" s="42" t="str">
        <f>IF('Sample Calculator'!$F$6="Individual (Couple)",IF('Sample Calculator'!$DE$18&lt;$B$2,$B22,IF('Sample Calculator'!$DE$18&lt;$C$4,$C22,IF('Sample Calculator'!$DE$18&lt;$D$4,$D22,IF('Sample Calculator'!$DE$18&lt;$E$4,$E22,IF('Sample Calculator'!$DE$18&lt;$F$4,$F22,IF('Sample Calculator'!$DE$18&lt;$G$4,$G22,IF('Sample Calculator'!$DE$18&lt;$H$4,$H22,IF('Sample Calculator'!$DE$18&lt;$I$4,$I22,IF('Sample Calculator'!$DE$18&lt;$J$4,$J22,IF('Sample Calculator'!$DE$18&lt;$K$4,$K22,IF('Sample Calculator'!$DE$18&lt;$L$4,$L22,IF('Sample Calculator'!$DE$18&lt;$M$4,$M22,IF('Sample Calculator'!$DE$18&lt;$N$4,$N22,IF('Sample Calculator'!$DE$18&lt;$O$4,$O22,IF('Sample Calculator'!$DE$18&gt;$P$4,$P22,0))))))))))))))),IF('Sample Calculator'!$DE$18&lt;$B$2,$B28,IF('Sample Calculator'!$DE$18&lt;$C$4,$C28,IF('Sample Calculator'!$DE$18&lt;$D$4,$D28,IF('Sample Calculator'!$DE$18&lt;$E$4,$E28,IF('Sample Calculator'!$DE$18&lt;$F$4,$F28,IF('Sample Calculator'!$DE$18&lt;$G$4,$G28,IF('Sample Calculator'!$DE$18&lt;$H$4,$H28,IF('Sample Calculator'!$DE$18&lt;$I$4,$I28,IF('Sample Calculator'!$DE$18&lt;$J$4,$J28,IF('Sample Calculator'!$DE$18&lt;$K$4,$K28,IF('Sample Calculator'!$DE$18&lt;$L$4,$L28,IF('Sample Calculator'!$DE$18&lt;$M$4,$M28,IF('Sample Calculator'!$DE$18&lt;$N$4,$N28,IF('Sample Calculator'!$DE$18&lt;$O$4,$O28,IF('Sample Calculator'!$DE$18&gt;$P$4,$P28,0))))))))))))))))</f>
        <v>0</v>
      </c>
      <c r="J55" s="26" t="str">
        <f>IF('Sample Calculator'!$AK$18&lt;$B$2,$B22,IF('Sample Calculator'!$AK$18&lt;$C$4,$C22,IF('Sample Calculator'!$AK$18&lt;$D$4,$D22,IF('Sample Calculator'!$AK$18&lt;$E$4,$E22,IF('Sample Calculator'!$AK$18&lt;$F$4,$F22,IF('Sample Calculator'!$AK$18&lt;$G$4,$G22,IF('Sample Calculator'!$AK$18&lt;$H$4,$H22,IF('Sample Calculator'!$AK$18&lt;$I$4,$I22,IF('Sample Calculator'!$AK$18&lt;$J$4,$J22,IF('Sample Calculator'!$AK$18&lt;$K$4,$K22,IF('Sample Calculator'!$AK$18&lt;$L$4,$L22,IF('Sample Calculator'!$AK$18&lt;$M$4,$M22,IF('Sample Calculator'!$AK$18&lt;$N$4,$N22,IF('Sample Calculator'!$AK$18&lt;$O$4,$O22,IF('Sample Calculator'!$AK$18&gt;$P$4,$P22,0)))))))))))))))</f>
        <v>0</v>
      </c>
      <c r="K55" s="26" t="str">
        <f>IF('Sample Calculator'!$AK$18&lt;$B$2,$B22,IF('Sample Calculator'!$AK$18&lt;$C$4,$C22,IF('Sample Calculator'!$AK$18&lt;$D$4,$D22,IF('Sample Calculator'!$AK$18&lt;$E$4,$E22,IF('Sample Calculator'!$AK$18&lt;$F$4,$F22,IF('Sample Calculator'!$AK$18&lt;$G$4,$G22,IF('Sample Calculator'!$AK$18&lt;$H$4,$H22,IF('Sample Calculator'!$AK$18&lt;$I$4,$I22,IF('Sample Calculator'!$AK$18&lt;$J$4,$J22,IF('Sample Calculator'!$AK$18&lt;$K$4,$K22,IF('Sample Calculator'!$AK$18&lt;$L$4,$L22,IF('Sample Calculator'!$AK$18&lt;$M$4,$M22,IF('Sample Calculator'!$AK$18&lt;$N$4,$N22,IF('Sample Calculator'!$AK$18&lt;$O$4,$O22,IF('Sample Calculator'!$AK$18&gt;$P$4,$P22,0)))))))))))))))</f>
        <v>0</v>
      </c>
      <c r="L55" s="26" t="str">
        <f>IF('Sample Calculator'!$AK$18&lt;$B$2,$B22,IF('Sample Calculator'!$AK$18&lt;$C$4,$C22,IF('Sample Calculator'!$AK$18&lt;$D$4,$D22,IF('Sample Calculator'!$BQ$18&lt;$E$4,$E22,IF('Sample Calculator'!$BQ$18&lt;$F$4,$F22,IF('Sample Calculator'!$BQ$18&lt;$G$4,$G22,IF('Sample Calculator'!$BQ$18&lt;$H$4,$H22,IF('Sample Calculator'!$BQ$18&lt;$I$4,$I22,IF('Sample Calculator'!$BQ$18&lt;$J$4,$J22,IF('Sample Calculator'!$BQ$18&lt;$K$4,$K22,IF('Sample Calculator'!$BQ$18&lt;$L$4,$L22,IF('Sample Calculator'!$BQ$18&lt;$M$4,$M22,IF('Sample Calculator'!$BQ$18&lt;$N$4,$N22,IF('Sample Calculator'!$BQ$18&lt;$O$4,$O22,IF('Sample Calculator'!$BQ$18&gt;$P$4,$P22,0)))))))))))))))</f>
        <v>0</v>
      </c>
      <c r="M55" s="26" t="str">
        <f>IF('Sample Calculator'!$CG$18&lt;$B$2,$B22,IF('Sample Calculator'!$CG$18&lt;$C$4,$C22,IF('Sample Calculator'!$CG$18&lt;$D$4,$D22,IF('Sample Calculator'!$CG$18&lt;$E$4,$E22,IF('Sample Calculator'!$CG$18&lt;$F$4,$F22,IF('Sample Calculator'!$CG$18&lt;$G$4,$G22,IF('Sample Calculator'!$CG$18&lt;$H$4,$H22,IF('Sample Calculator'!$CG$18&lt;$I$4,$I22,IF('Sample Calculator'!$CG$18&lt;$J$4,$J22,IF('Sample Calculator'!$CG$18&lt;$K$4,$K22,IF('Sample Calculator'!$CG$18&lt;$L$4,$L22,IF('Sample Calculator'!$CG$18&lt;$M$4,$M22,IF('Sample Calculator'!$CG$18&lt;$N$4,$N22,IF('Sample Calculator'!$CG$18&lt;$O$4,$O22,IF('Sample Calculator'!$CG$18&gt;$P$4,$P22,0)))))))))))))))</f>
        <v>0</v>
      </c>
      <c r="N55" s="26" t="str">
        <f>IF('Sample Calculator'!$CW$18&lt;$B$2,$B22,IF('Sample Calculator'!$CW$18&lt;$C$4,$C22,IF('Sample Calculator'!$CW$18&lt;$D$4,$D22,IF('Sample Calculator'!$CW$18&lt;$E$4,$E22,IF('Sample Calculator'!$CW$18&lt;$F$4,$F22,IF('Sample Calculator'!$CW$18&lt;$G$4,$G22,IF('Sample Calculator'!$CW$18&lt;$H$4,$H22,IF('Sample Calculator'!$CW$18&lt;$I$4,$I22,IF('Sample Calculator'!$CW$18&lt;$J$4,$J22,IF('Sample Calculator'!$CW$18&lt;$K$4,$K22,IF('Sample Calculator'!$CW$18&lt;$L$4,$L22,IF('Sample Calculator'!$CW$18&lt;$M$4,$M22,IF('Sample Calculator'!$CW$18&lt;$N$4,$N22,IF('Sample Calculator'!$CW$18&lt;$O$4,$O22,IF('Sample Calculator'!$CW$18&gt;$P$4,$P22,0)))))))))))))))</f>
        <v>0</v>
      </c>
      <c r="O55" s="26" t="str">
        <f>IF('Sample Calculator'!$DM$18&lt;$B$2,$B22,IF('Sample Calculator'!$DM$18&lt;$C$4,$C22,IF('Sample Calculator'!$DM$18&lt;$D$4,$D22,IF('Sample Calculator'!$DM$18&lt;$E$4,$E22,IF('Sample Calculator'!$DM$18&lt;$F$4,$F22,IF('Sample Calculator'!$DM$18&lt;$G$4,$G22,IF('Sample Calculator'!$DM$18&lt;$H$4,$H22,IF('Sample Calculator'!$DM$18&lt;$I$4,$I22,IF('Sample Calculator'!$DM$18&lt;$J$4,$J22,IF('Sample Calculator'!$DM$18&lt;$K$4,$K22,IF('Sample Calculator'!$DM$18&lt;$L$4,$L22,IF('Sample Calculator'!$DM$18&lt;$M$4,$M22,IF('Sample Calculator'!$DM$18&lt;$N$4,$N22,IF('Sample Calculator'!$DM$18&lt;$O$4,$O22,IF('Sample Calculator'!$DM$18&gt;$P$4,$P22,0)))))))))))))))</f>
        <v>0</v>
      </c>
    </row>
    <row r="56" spans="1:17">
      <c r="B56" s="42" t="str">
        <f>IF('Sample Calculator'!$F$6="Individual (Couple)",IF('Sample Calculator'!$AC$18&lt;$B$2,$B23,IF('Sample Calculator'!$AC$18&lt;$C$4,$C23,IF('Sample Calculator'!$AC$18&lt;$D$4,$D23,IF('Sample Calculator'!$AC$18&lt;$E$4,$E23,IF('Sample Calculator'!$AC$18&lt;$F$4,$F23,IF('Sample Calculator'!$AC$18&lt;$G$4,$G23,IF('Sample Calculator'!$AC$18&lt;$H$4,$H23,IF('Sample Calculator'!$AC$18&lt;$I$4,$I23,IF('Sample Calculator'!$AC$18&lt;$J$4,$J23,IF('Sample Calculator'!$AC$18&lt;$K$4,$K23,IF('Sample Calculator'!$AC$18&lt;$L$4,$L23,IF('Sample Calculator'!$AC$18&lt;$M$4,$M2,IF('Sample Calculator'!$AC$18&lt;$N$4,$N23,IF('Sample Calculator'!$AC$18&lt;$O$4,$O23,IF('Sample Calculator'!$AC$18&gt;$P$4,$P23,0))))))))))))))),IF('Sample Calculator'!$AC$18&lt;$B$2,$B29,IF('Sample Calculator'!$AC$18&lt;$C$4,$C29,IF('Sample Calculator'!$AC$18&lt;$D$4,$D29,IF('Sample Calculator'!$AC$18&lt;$E$4,$E29,IF('Sample Calculator'!$AC$18&lt;$F$4,$F29,IF('Sample Calculator'!$AC$18&lt;$G$4,$G29,IF('Sample Calculator'!$AC$18&lt;$H$4,$H29,IF('Sample Calculator'!$AC$18&lt;$I$4,$I29,IF('Sample Calculator'!$AC$18&lt;$J$4,$J29,IF('Sample Calculator'!$AC$18&lt;$K$4,$K29,IF('Sample Calculator'!$AC$18&lt;$L$4,$L29,IF('Sample Calculator'!$AC$18&lt;$M$4,$M29,IF('Sample Calculator'!$AC$18&lt;$N$4,$N29,IF('Sample Calculator'!$AC$18&lt;$O$4,$O29,IF('Sample Calculator'!$AC$18&gt;$P$4,$P29,0))))))))))))))))</f>
        <v>0</v>
      </c>
      <c r="C56" s="42" t="str">
        <f>IF('Sample Calculator'!$F$6="Individual (Couple)",IF('Sample Calculator'!$AS$18&lt;$B$2,$B23,IF('Sample Calculator'!$AS$18&lt;$C$4,$C23,IF('Sample Calculator'!$AS$18&lt;$D$4,$D23,IF('Sample Calculator'!$AS$18&lt;$E$4,$E23,IF('Sample Calculator'!$AS$18&lt;$F$4,$F23,IF('Sample Calculator'!$AS$18&lt;$G$4,$G23,IF('Sample Calculator'!$AS$18&lt;$H$4,$H23,IF('Sample Calculator'!$AS$18&lt;$I$4,$I23,IF('Sample Calculator'!$AS$18&lt;$J$4,$J23,IF('Sample Calculator'!$AS$18&lt;$K$4,$K23,IF('Sample Calculator'!$AS$18&lt;$L$4,$L23,IF('Sample Calculator'!$AS$18&lt;$M$4,$M23,IF('Sample Calculator'!$AS$18&lt;$N$4,$N23,IF('Sample Calculator'!$AS$18&lt;$O$4,$O23,IF('Sample Calculator'!$AS$18&gt;$P$4,$P23,0))))))))))))))),IF('Sample Calculator'!$AS$18&lt;$B$2,$B29,IF('Sample Calculator'!$AS$18&lt;$C$4,$C29,IF('Sample Calculator'!$AS$18&lt;$D$4,$D29,IF('Sample Calculator'!$AS$18&lt;$E$4,$E29,IF('Sample Calculator'!$AS$18&lt;$F$4,$F29,IF('Sample Calculator'!$AS$18&lt;$G$4,$G29,IF('Sample Calculator'!$AS$18&lt;$H$4,$H29,IF('Sample Calculator'!$AS$18&lt;$I$4,$I29,IF('Sample Calculator'!$AS$18&lt;$J$4,$J29,IF('Sample Calculator'!$AS$18&lt;$K$4,$K29,IF('Sample Calculator'!$AS$18&lt;$L$4,$L29,IF('Sample Calculator'!$AS$18&lt;$M$4,$M29,IF('Sample Calculator'!$AS$18&lt;$N$4,$N29,IF('Sample Calculator'!$AS$18&lt;$O$4,$O29,IF('Sample Calculator'!$AS$18&gt;$P$4,$P29,0))))))))))))))))</f>
        <v>0</v>
      </c>
      <c r="D56" s="42" t="str">
        <f>IF('Sample Calculator'!$F$6="Individual (Couple)",IF('Sample Calculator'!$BI$18&lt;$B$2,$B23,IF('Sample Calculator'!$BI$18&lt;$C$4,$C23,IF('Sample Calculator'!$BI$18&lt;$D$4,$D23,IF('Sample Calculator'!$BI$18&lt;$E$4,$E23,IF('Sample Calculator'!$BI$18&lt;$F$4,$F23,IF('Sample Calculator'!$BI$18&lt;$G$4,$G23,IF('Sample Calculator'!$BI$18&lt;$H$4,$H23,IF('Sample Calculator'!$BI$18&lt;$I$4,$I23,IF('Sample Calculator'!$BI$18&lt;$J$4,$J23,IF('Sample Calculator'!$BI$18&lt;$K$4,$K23,IF('Sample Calculator'!$BI$18&lt;$L$4,$L23,IF('Sample Calculator'!$BI$18&lt;$M$4,$M23,IF('Sample Calculator'!$BI$18&lt;$N$4,$N23,IF('Sample Calculator'!$BI$18&lt;$O$4,$O23,IF('Sample Calculator'!$BI$18&gt;$P$4,$P23,0))))))))))))))),IF('Sample Calculator'!$BI$18&lt;$B$2,$B29,IF('Sample Calculator'!$BI$18&lt;$C$4,$C29,IF('Sample Calculator'!$BI$18&lt;$D$4,$D29,IF('Sample Calculator'!$BI$18&lt;$E$4,$E29,IF('Sample Calculator'!$BI$18&lt;$F$4,$F29,IF('Sample Calculator'!$BI$18&lt;$G$4,$G29,IF('Sample Calculator'!$BI$18&lt;$H$4,$H29,IF('Sample Calculator'!$BI$18&lt;$I$4,$I29,IF('Sample Calculator'!$BI$18&lt;$J$4,$J29,IF('Sample Calculator'!$BI$18&lt;$K$4,$K29,IF('Sample Calculator'!$BI$18&lt;$L$4,$L29,IF('Sample Calculator'!$BI$18&lt;$M$4,$M29,IF('Sample Calculator'!$BI$18&lt;$N$4,$N29,IF('Sample Calculator'!$BI$18&lt;$O$4,$O29,IF('Sample Calculator'!$BI$18&gt;$P$4,$P29,0))))))))))))))))</f>
        <v>0</v>
      </c>
      <c r="E56" s="42" t="str">
        <f>IF('Sample Calculator'!$F$6="Individual (Couple)",IF('Sample Calculator'!$BY$18&lt;$B$2,$B23,IF('Sample Calculator'!$BY$18&lt;$C$4,$C23,IF('Sample Calculator'!$BY$18&lt;$D$4,$D23,IF('Sample Calculator'!$BY$18&lt;$E$4,$E23,IF('Sample Calculator'!$BY$18&lt;$F$4,$F23,IF('Sample Calculator'!$BY$18&lt;$G$4,$G23,IF('Sample Calculator'!$BY$18&lt;$H$4,$H23,IF('Sample Calculator'!$BY$18&lt;$I$4,$I23,IF('Sample Calculator'!$BY$18&lt;$J$4,$J23,IF('Sample Calculator'!$BY$18&lt;$K$4,$K23,IF('Sample Calculator'!$BY$18&lt;$L$4,$L23,IF('Sample Calculator'!$BY$18&lt;$M$4,$M23,IF('Sample Calculator'!$BY$18&lt;$N$4,$N23,IF('Sample Calculator'!$BY$18&lt;$O$4,$O23,IF('Sample Calculator'!BY$18&gt;$P$4,$P23,0))))))))))))))),IF('Sample Calculator'!$BY$18&lt;$B$2,$B29,IF('Sample Calculator'!$BY$18&lt;$C$4,$C29,IF('Sample Calculator'!$BY$18&lt;$D$4,$D29,IF('Sample Calculator'!$BY$18&lt;$E$4,$E29,IF('Sample Calculator'!$BY$18&lt;$F$4,$F29,IF('Sample Calculator'!$BY$18&lt;$G$4,$G29,IF('Sample Calculator'!$BY$18&lt;$H$4,$H29,IF('Sample Calculator'!$BY$18&lt;$I$4,$I29,IF('Sample Calculator'!$BY$18&lt;$J$4,$J29,IF('Sample Calculator'!$BY$18&lt;$K$4,$K29,IF('Sample Calculator'!$BY$18&lt;$L$4,$L29,IF('Sample Calculator'!$BY$18&lt;$M$4,$M29,IF('Sample Calculator'!$BY$18&lt;$N$4,$N29,IF('Sample Calculator'!$BY$18&lt;$O$4,$O29,IF('Sample Calculator'!BY$18&gt;$P$4,$P29,0))))))))))))))))</f>
        <v>0</v>
      </c>
      <c r="F56" s="42" t="str">
        <f>IF('Sample Calculator'!$F$6="Individual (Couple)",IF('Sample Calculator'!$CO$18&lt;$B$2,$B23,IF('Sample Calculator'!$CO$18&lt;$C$4,$C23,IF('Sample Calculator'!$CO$18&lt;$D$4,$D23,IF('Sample Calculator'!$CO$18&lt;$E$4,$E23,IF('Sample Calculator'!$CO$18&lt;$F$4,$F23,IF('Sample Calculator'!$CO$18&lt;$G$4,$G23,IF('Sample Calculator'!$CO$18&lt;$H$4,$H23,IF('Sample Calculator'!$CO$18&lt;$I$4,$I23,IF('Sample Calculator'!$CO$18&lt;$J$4,$J23,IF('Sample Calculator'!$CO$18&lt;$K$4,$K23,IF('Sample Calculator'!$CO$18&lt;$L$4,$L23,IF('Sample Calculator'!$CO$18&lt;$M$4,$M23,IF('Sample Calculator'!$CO$18&lt;$N$4,$N23,IF('Sample Calculator'!$CO$18&lt;$O$4,$O23,IF('Sample Calculator'!CO$18&gt;$P$4,$P23,0))))))))))))))),IF('Sample Calculator'!$CO$18&lt;$B$2,$B29,IF('Sample Calculator'!$CO$18&lt;$C$4,$C29,IF('Sample Calculator'!$CO$18&lt;$D$4,$D29,IF('Sample Calculator'!$CO$18&lt;$E$4,$E29,IF('Sample Calculator'!$CO$18&lt;$F$4,$F29,IF('Sample Calculator'!$CO$18&lt;$G$4,$G29,IF('Sample Calculator'!$CO$18&lt;$H$4,$H29,IF('Sample Calculator'!$CO$18&lt;$I$4,$I29,IF('Sample Calculator'!$CO$18&lt;$J$4,$J29,IF('Sample Calculator'!$CO$18&lt;$K$4,$K29,IF('Sample Calculator'!$CO$18&lt;$L$4,$L29,IF('Sample Calculator'!$CO$18&lt;$M$4,$M29,IF('Sample Calculator'!$CO$18&lt;$N$4,$N29,IF('Sample Calculator'!$CO$18&lt;$O$4,$O29,IF('Sample Calculator'!CO$18&gt;$P$4,$P29,0))))))))))))))))</f>
        <v>0</v>
      </c>
      <c r="G56" s="42" t="str">
        <f>IF('Sample Calculator'!$F$6="Individual (Couple)",IF('Sample Calculator'!$DE$18&lt;$B$2,$B23,IF('Sample Calculator'!$DE$18&lt;$C$4,$C23,IF('Sample Calculator'!$DE$18&lt;$D$4,$D23,IF('Sample Calculator'!$DE$18&lt;$E$4,$E23,IF('Sample Calculator'!$DE$18&lt;$F$4,$F23,IF('Sample Calculator'!$DE$18&lt;$G$4,$G23,IF('Sample Calculator'!$DE$18&lt;$H$4,$H23,IF('Sample Calculator'!$DE$18&lt;$I$4,$I23,IF('Sample Calculator'!$DE$18&lt;$J$4,$J23,IF('Sample Calculator'!$DE$18&lt;$K$4,$K23,IF('Sample Calculator'!$DE$18&lt;$L$4,$L23,IF('Sample Calculator'!$DE$18&lt;$M$4,$M23,IF('Sample Calculator'!$DE$18&lt;$N$4,$N23,IF('Sample Calculator'!$DE$18&lt;$O$4,$O23,IF('Sample Calculator'!$DE$18&gt;$P$4,$P23,0))))))))))))))),IF('Sample Calculator'!$DE$18&lt;$B$2,$B29,IF('Sample Calculator'!$DE$18&lt;$C$4,$C29,IF('Sample Calculator'!$DE$18&lt;$D$4,$D29,IF('Sample Calculator'!$DE$18&lt;$E$4,$E29,IF('Sample Calculator'!$DE$18&lt;$F$4,$F29,IF('Sample Calculator'!$DE$18&lt;$G$4,$G29,IF('Sample Calculator'!$DE$18&lt;$H$4,$H29,IF('Sample Calculator'!$DE$18&lt;$I$4,$I29,IF('Sample Calculator'!$DE$18&lt;$J$4,$J29,IF('Sample Calculator'!$DE$18&lt;$K$4,$K29,IF('Sample Calculator'!$DE$18&lt;$L$4,$L29,IF('Sample Calculator'!$DE$18&lt;$M$4,$M29,IF('Sample Calculator'!$DE$18&lt;$N$4,$N29,IF('Sample Calculator'!$DE$18&lt;$O$4,$O29,IF('Sample Calculator'!$DE$18&gt;$P$4,$P29,0))))))))))))))))</f>
        <v>0</v>
      </c>
      <c r="J56" s="26" t="str">
        <f>IF('Sample Calculator'!$AK$18&lt;$B$2,$B23,IF('Sample Calculator'!$AK$18&lt;$C$4,$C23,IF('Sample Calculator'!$AK$18&lt;$D$4,$D23,IF('Sample Calculator'!$AK$18&lt;$E$4,$E23,IF('Sample Calculator'!$AK$18&lt;$F$4,$F23,IF('Sample Calculator'!$AK$18&lt;$G$4,$G23,IF('Sample Calculator'!$AK$18&lt;$H$4,$H23,IF('Sample Calculator'!$AK$18&lt;$I$4,$I23,IF('Sample Calculator'!$AK$18&lt;$J$4,$J23,IF('Sample Calculator'!$AK$18&lt;$K$4,$K23,IF('Sample Calculator'!$AK$18&lt;$L$4,$L23,IF('Sample Calculator'!$AK$18&lt;$M$4,$M23,IF('Sample Calculator'!$AK$18&lt;$N$4,$N23,IF('Sample Calculator'!$AK$18&lt;$O$4,$O23,IF('Sample Calculator'!$AK$18&gt;$P$4,$P23,0)))))))))))))))</f>
        <v>0</v>
      </c>
      <c r="K56" s="26" t="str">
        <f>IF('Sample Calculator'!$AK$18&lt;$B$2,$B23,IF('Sample Calculator'!$AK$18&lt;$C$4,$C23,IF('Sample Calculator'!$AK$18&lt;$D$4,$D23,IF('Sample Calculator'!$AK$18&lt;$E$4,$E23,IF('Sample Calculator'!$AK$18&lt;$F$4,$F23,IF('Sample Calculator'!$AK$18&lt;$G$4,$G23,IF('Sample Calculator'!$AK$18&lt;$H$4,$H23,IF('Sample Calculator'!$AK$18&lt;$I$4,$I23,IF('Sample Calculator'!$AK$18&lt;$J$4,$J23,IF('Sample Calculator'!$AK$18&lt;$K$4,$K23,IF('Sample Calculator'!$AK$18&lt;$L$4,$L23,IF('Sample Calculator'!$AK$18&lt;$M$4,$M23,IF('Sample Calculator'!$AK$18&lt;$N$4,$N23,IF('Sample Calculator'!$AK$18&lt;$O$4,$O23,IF('Sample Calculator'!$AK$18&gt;$P$4,$P23,0)))))))))))))))</f>
        <v>0</v>
      </c>
      <c r="L56" s="26" t="str">
        <f>IF('Sample Calculator'!$AK$18&lt;$B$2,$B23,IF('Sample Calculator'!$AK$18&lt;$C$4,$C23,IF('Sample Calculator'!$AK$18&lt;$D$4,$D23,IF('Sample Calculator'!$BQ$18&lt;$E$4,$E23,IF('Sample Calculator'!$BQ$18&lt;$F$4,$F23,IF('Sample Calculator'!$BQ$18&lt;$G$4,$G23,IF('Sample Calculator'!$BQ$18&lt;$H$4,$H23,IF('Sample Calculator'!$BQ$18&lt;$I$4,$I23,IF('Sample Calculator'!$BQ$18&lt;$J$4,$J23,IF('Sample Calculator'!$BQ$18&lt;$K$4,$K23,IF('Sample Calculator'!$BQ$18&lt;$L$4,$L23,IF('Sample Calculator'!$BQ$18&lt;$M$4,$M23,IF('Sample Calculator'!$BQ$18&lt;$N$4,$N23,IF('Sample Calculator'!$BQ$18&lt;$O$4,$O23,IF('Sample Calculator'!$BQ$18&gt;$P$4,$P23,0)))))))))))))))</f>
        <v>0</v>
      </c>
      <c r="M56" s="26" t="str">
        <f>IF('Sample Calculator'!$CG$18&lt;$B$2,$B23,IF('Sample Calculator'!$CG$18&lt;$C$4,$C23,IF('Sample Calculator'!$CG$18&lt;$D$4,$D23,IF('Sample Calculator'!$CG$18&lt;$E$4,$E23,IF('Sample Calculator'!$CG$18&lt;$F$4,$F23,IF('Sample Calculator'!$CG$18&lt;$G$4,$G23,IF('Sample Calculator'!$CG$18&lt;$H$4,$H23,IF('Sample Calculator'!$CG$18&lt;$I$4,$I23,IF('Sample Calculator'!$CG$18&lt;$J$4,$J23,IF('Sample Calculator'!$CG$18&lt;$K$4,$K23,IF('Sample Calculator'!$CG$18&lt;$L$4,$L23,IF('Sample Calculator'!$CG$18&lt;$M$4,$M23,IF('Sample Calculator'!$CG$18&lt;$N$4,$N23,IF('Sample Calculator'!$CG$18&lt;$O$4,$O23,IF('Sample Calculator'!$CG$18&gt;$P$4,$P23,0)))))))))))))))</f>
        <v>0</v>
      </c>
      <c r="N56" s="26" t="str">
        <f>IF('Sample Calculator'!$CW$18&lt;$B$2,$B23,IF('Sample Calculator'!$CW$18&lt;$C$4,$C23,IF('Sample Calculator'!$CW$18&lt;$D$4,$D23,IF('Sample Calculator'!$CW$18&lt;$E$4,$E23,IF('Sample Calculator'!$CW$18&lt;$F$4,$F23,IF('Sample Calculator'!$CW$18&lt;$G$4,$G23,IF('Sample Calculator'!$CW$18&lt;$H$4,$H23,IF('Sample Calculator'!$CW$18&lt;$I$4,$I23,IF('Sample Calculator'!$CW$18&lt;$J$4,$J23,IF('Sample Calculator'!$CW$18&lt;$K$4,$K23,IF('Sample Calculator'!$CW$18&lt;$L$4,$L23,IF('Sample Calculator'!$CW$18&lt;$M$4,$M23,IF('Sample Calculator'!$CW$18&lt;$N$4,$N23,IF('Sample Calculator'!$CW$18&lt;$O$4,$O23,IF('Sample Calculator'!$CW$18&gt;$P$4,$P23,0)))))))))))))))</f>
        <v>0</v>
      </c>
      <c r="O56" s="26" t="str">
        <f>IF('Sample Calculator'!$DM$18&lt;$B$2,$B23,IF('Sample Calculator'!$DM$18&lt;$C$4,$C23,IF('Sample Calculator'!$DM$18&lt;$D$4,$D23,IF('Sample Calculator'!$DM$18&lt;$E$4,$E23,IF('Sample Calculator'!$DM$18&lt;$F$4,$F23,IF('Sample Calculator'!$DM$18&lt;$G$4,$G23,IF('Sample Calculator'!$DM$18&lt;$H$4,$H23,IF('Sample Calculator'!$DM$18&lt;$I$4,$I23,IF('Sample Calculator'!$DM$18&lt;$J$4,$J23,IF('Sample Calculator'!$DM$18&lt;$K$4,$K23,IF('Sample Calculator'!$DM$18&lt;$L$4,$L23,IF('Sample Calculator'!$DM$18&lt;$M$4,$M23,IF('Sample Calculator'!$DM$18&lt;$N$4,$N23,IF('Sample Calculator'!$DM$18&lt;$O$4,$O23,IF('Sample Calculator'!$DM$18&gt;$P$4,$P23,0)))))))))))))))</f>
        <v>0</v>
      </c>
    </row>
    <row r="57" spans="1:17">
      <c r="B57" s="42" t="str">
        <f>IF('Sample Calculator'!$F$6="Individual (Couple)",IF('Sample Calculator'!$AC$18&lt;$B$2,$B24,IF('Sample Calculator'!$AC$18&lt;$C$4,$C24,IF('Sample Calculator'!$AC$18&lt;$D$4,$D24,IF('Sample Calculator'!$AC$18&lt;$E$4,$E24,IF('Sample Calculator'!$AC$18&lt;$F$4,$F24,IF('Sample Calculator'!$AC$18&lt;$G$4,$G24,IF('Sample Calculator'!$AC$18&lt;$H$4,$H24,IF('Sample Calculator'!$AC$18&lt;$I$4,$I24,IF('Sample Calculator'!$AC$18&lt;$J$4,$J24,IF('Sample Calculator'!$AC$18&lt;$K$4,$K24,IF('Sample Calculator'!$AC$18&lt;$L$4,$L24,IF('Sample Calculator'!$AC$18&lt;$M$4,$M24,IF('Sample Calculator'!$AC$18&lt;$N$4,$N24,IF('Sample Calculator'!$AC$18&lt;$O$4,$O24,IF('Sample Calculator'!$AC$18&gt;$P$4,$P24,0))))))))))))))),IF('Sample Calculator'!$AC$18&lt;$B$2,$B30,IF('Sample Calculator'!$AC$18&lt;$C$4,$C30,IF('Sample Calculator'!$AC$18&lt;$D$4,$D30,IF('Sample Calculator'!$AC$18&lt;$E$4,$E30,IF('Sample Calculator'!$AC$18&lt;$F$4,$F30,IF('Sample Calculator'!$AC$18&lt;$G$4,$G30,IF('Sample Calculator'!$AC$18&lt;$H$4,$H30,IF('Sample Calculator'!$AC$18&lt;$I$4,$I30,IF('Sample Calculator'!$AC$18&lt;$J$4,$J30,IF('Sample Calculator'!$AC$18&lt;$K$4,$K30,IF('Sample Calculator'!$AC$18&lt;$L$4,$L30,IF('Sample Calculator'!$AC$18&lt;$M$4,$M30,IF('Sample Calculator'!$AC$18&lt;$N$4,$N30,IF('Sample Calculator'!$AC$18&lt;$O$4,$O30,IF('Sample Calculator'!$AC$18&gt;$P$4,$P30,0))))))))))))))))</f>
        <v>0</v>
      </c>
      <c r="C57" s="42" t="str">
        <f>IF('Sample Calculator'!$F$6="Individual (Couple)",IF('Sample Calculator'!$AS$18&lt;$B$2,$B24,IF('Sample Calculator'!$AS$18&lt;$C$4,$C24,IF('Sample Calculator'!$AS$18&lt;$D$4,$D24,IF('Sample Calculator'!$AS$18&lt;$E$4,$E24,IF('Sample Calculator'!$AS$18&lt;$F$4,$F24,IF('Sample Calculator'!$AS$18&lt;$G$4,$G24,IF('Sample Calculator'!$AS$18&lt;$H$4,$H24,IF('Sample Calculator'!$AS$18&lt;$I$4,$I24,IF('Sample Calculator'!$AS$18&lt;$J$4,$J24,IF('Sample Calculator'!$AS$18&lt;$K$4,$K24,IF('Sample Calculator'!$AS$18&lt;$L$4,$L24,IF('Sample Calculator'!$AS$18&lt;$M$4,$M24,IF('Sample Calculator'!$AS$18&lt;$N$4,$N24,IF('Sample Calculator'!$AS$18&lt;$O$4,$O24,IF('Sample Calculator'!$AS$18&gt;$P$4,$P24,0))))))))))))))),IF('Sample Calculator'!$AS$18&lt;$B$2,$B30,IF('Sample Calculator'!$AS$18&lt;$C$4,$C30,IF('Sample Calculator'!$AS$18&lt;$D$4,$D30,IF('Sample Calculator'!$AS$18&lt;$E$4,$E30,IF('Sample Calculator'!$AS$18&lt;$F$4,$F30,IF('Sample Calculator'!$AS$18&lt;$G$4,$G30,IF('Sample Calculator'!$AS$18&lt;$H$4,$H30,IF('Sample Calculator'!$AS$18&lt;$I$4,$I30,IF('Sample Calculator'!$AS$18&lt;$J$4,$J30,IF('Sample Calculator'!$AS$18&lt;$K$4,$K30,IF('Sample Calculator'!$AS$18&lt;$L$4,$L30,IF('Sample Calculator'!$AS$18&lt;$M$4,$M30,IF('Sample Calculator'!$AS$18&lt;$N$4,$N30,IF('Sample Calculator'!$AS$18&lt;$O$4,$O30,IF('Sample Calculator'!$AS$18&gt;$P$4,$P30,0))))))))))))))))</f>
        <v>0</v>
      </c>
      <c r="D57" s="42" t="str">
        <f>IF('Sample Calculator'!$F$6="Individual (Couple)",IF('Sample Calculator'!$BI$18&lt;$B$2,$B24,IF('Sample Calculator'!$BI$18&lt;$C$4,$C24,IF('Sample Calculator'!$BI$18&lt;$D$4,$D24,IF('Sample Calculator'!$BI$18&lt;$E$4,$E24,IF('Sample Calculator'!$BI$18&lt;$F$4,$F24,IF('Sample Calculator'!$BI$18&lt;$G$4,$G24,IF('Sample Calculator'!$BI$18&lt;$H$4,$H24,IF('Sample Calculator'!$BI$18&lt;$I$4,$I24,IF('Sample Calculator'!$BI$18&lt;$J$4,$J24,IF('Sample Calculator'!$BI$18&lt;$K$4,$K24,IF('Sample Calculator'!$BI$18&lt;$L$4,$L24,IF('Sample Calculator'!$BI$18&lt;$M$4,$M24,IF('Sample Calculator'!$BI$18&lt;$N$4,$N24,IF('Sample Calculator'!$BI$18&lt;$O$4,$O24,IF('Sample Calculator'!$BI$18&gt;$P$4,$P24,0))))))))))))))),IF('Sample Calculator'!$BI$18&lt;$B$2,$B30,IF('Sample Calculator'!$BI$18&lt;$C$4,$C30,IF('Sample Calculator'!$BI$18&lt;$D$4,$D30,IF('Sample Calculator'!$BI$18&lt;$E$4,$E30,IF('Sample Calculator'!$BI$18&lt;$F$4,$F30,IF('Sample Calculator'!$BI$18&lt;$G$4,$G30,IF('Sample Calculator'!$BI$18&lt;$H$4,$H30,IF('Sample Calculator'!$BI$18&lt;$I$4,$I30,IF('Sample Calculator'!$BI$18&lt;$J$4,$J30,IF('Sample Calculator'!$BI$18&lt;$K$4,$K30,IF('Sample Calculator'!$BI$18&lt;$L$4,$L30,IF('Sample Calculator'!$BI$18&lt;$M$4,$M30,IF('Sample Calculator'!$BI$18&lt;$N$4,$N30,IF('Sample Calculator'!$BI$18&lt;$O$4,$O30,IF('Sample Calculator'!$BI$18&gt;$P$4,$P30,0))))))))))))))))</f>
        <v>0</v>
      </c>
      <c r="E57" s="42" t="str">
        <f>IF('Sample Calculator'!$F$6="Individual (Couple)",IF('Sample Calculator'!$BY$18&lt;$B$2,$B24,IF('Sample Calculator'!$BY$18&lt;$C$4,$C24,IF('Sample Calculator'!$BY$18&lt;$D$4,$D24,IF('Sample Calculator'!$BY$18&lt;$E$4,$E24,IF('Sample Calculator'!$BY$18&lt;$F$4,$F24,IF('Sample Calculator'!$BY$18&lt;$G$4,$G24,IF('Sample Calculator'!$BY$18&lt;$H$4,$H24,IF('Sample Calculator'!$BY$18&lt;$I$4,$I24,IF('Sample Calculator'!$BY$18&lt;$J$4,$J24,IF('Sample Calculator'!$BY$18&lt;$K$4,$K24,IF('Sample Calculator'!$BY$18&lt;$L$4,$L24,IF('Sample Calculator'!$BY$18&lt;$M$4,$M24,IF('Sample Calculator'!$BY$18&lt;$N$4,$N24,IF('Sample Calculator'!$BY$18&lt;$O$4,$O24,IF('Sample Calculator'!BY$18&gt;$P$4,$P24,0))))))))))))))),IF('Sample Calculator'!$BY$18&lt;$B$2,$B30,IF('Sample Calculator'!$BY$18&lt;$C$4,$C30,IF('Sample Calculator'!$BY$18&lt;$D$4,$D30,IF('Sample Calculator'!$BY$18&lt;$E$4,$E30,IF('Sample Calculator'!$BY$18&lt;$F$4,$F30,IF('Sample Calculator'!$BY$18&lt;$G$4,$G30,IF('Sample Calculator'!$BY$18&lt;$H$4,$H30,IF('Sample Calculator'!$BY$18&lt;$I$4,$I30,IF('Sample Calculator'!$BY$18&lt;$J$4,$J30,IF('Sample Calculator'!$BY$18&lt;$K$4,$K30,IF('Sample Calculator'!$BY$18&lt;$L$4,$L30,IF('Sample Calculator'!$BY$18&lt;$M$4,$M30,IF('Sample Calculator'!$BY$18&lt;$N$4,$N30,IF('Sample Calculator'!$BY$18&lt;$O$4,$O30,IF('Sample Calculator'!BY$18&gt;$P$4,$P30,0))))))))))))))))</f>
        <v>0</v>
      </c>
      <c r="F57" s="42" t="str">
        <f>IF('Sample Calculator'!$F$6="Individual (Couple)",IF('Sample Calculator'!$CO$18&lt;$B$2,$B24,IF('Sample Calculator'!$CO$18&lt;$C$4,$C24,IF('Sample Calculator'!$CO$18&lt;$D$4,$D24,IF('Sample Calculator'!$CO$18&lt;$E$4,$E24,IF('Sample Calculator'!$CO$18&lt;$F$4,$F24,IF('Sample Calculator'!$CO$18&lt;$G$4,$G24,IF('Sample Calculator'!$CO$18&lt;$H$4,$H24,IF('Sample Calculator'!$CO$18&lt;$I$4,$I24,IF('Sample Calculator'!$CO$18&lt;$J$4,$J24,IF('Sample Calculator'!$CO$18&lt;$K$4,$K24,IF('Sample Calculator'!$CO$18&lt;$L$4,$L24,IF('Sample Calculator'!$CO$18&lt;$M$4,$M24,IF('Sample Calculator'!$CO$18&lt;$N$4,$N24,IF('Sample Calculator'!$CO$18&lt;$O$4,$O24,IF('Sample Calculator'!CO$18&gt;$P$4,$P24,0))))))))))))))),IF('Sample Calculator'!$CO$18&lt;$B$2,$B30,IF('Sample Calculator'!$CO$18&lt;$C$4,$C30,IF('Sample Calculator'!$CO$18&lt;$D$4,$D30,IF('Sample Calculator'!$CO$18&lt;$E$4,$E30,IF('Sample Calculator'!$CO$18&lt;$F$4,$F30,IF('Sample Calculator'!$CO$18&lt;$G$4,$G30,IF('Sample Calculator'!$CO$18&lt;$H$4,$H30,IF('Sample Calculator'!$CO$18&lt;$I$4,$I30,IF('Sample Calculator'!$CO$18&lt;$J$4,$J30,IF('Sample Calculator'!$CO$18&lt;$K$4,$K30,IF('Sample Calculator'!$CO$18&lt;$L$4,$L30,IF('Sample Calculator'!$CO$18&lt;$M$4,$M30,IF('Sample Calculator'!$CO$18&lt;$N$4,$N30,IF('Sample Calculator'!$CO$18&lt;$O$4,$O30,IF('Sample Calculator'!CO$18&gt;$P$4,$P30,0))))))))))))))))</f>
        <v>0</v>
      </c>
      <c r="G57" s="42" t="str">
        <f>IF('Sample Calculator'!$F$6="Individual (Couple)",IF('Sample Calculator'!$DE$18&lt;$B$2,$B24,IF('Sample Calculator'!$DE$18&lt;$C$4,$C24,IF('Sample Calculator'!$DE$18&lt;$D$4,$D24,IF('Sample Calculator'!$DE$18&lt;$E$4,$E24,IF('Sample Calculator'!$DE$18&lt;$F$4,$F24,IF('Sample Calculator'!$DE$18&lt;$G$4,$G24,IF('Sample Calculator'!$DE$18&lt;$H$4,$H24,IF('Sample Calculator'!$DE$18&lt;$I$4,$I24,IF('Sample Calculator'!$DE$18&lt;$J$4,$J24,IF('Sample Calculator'!$DE$18&lt;$K$4,$K24,IF('Sample Calculator'!$DE$18&lt;$L$4,$L24,IF('Sample Calculator'!$DE$18&lt;$M$4,$M24,IF('Sample Calculator'!$DE$18&lt;$N$4,$N24,IF('Sample Calculator'!$DE$18&lt;$O$4,$O24,IF('Sample Calculator'!$DE$18&gt;$P$4,$P24,0))))))))))))))),IF('Sample Calculator'!$DE$18&lt;$B$2,$B30,IF('Sample Calculator'!$DE$18&lt;$C$4,$C30,IF('Sample Calculator'!$DE$18&lt;$D$4,$D30,IF('Sample Calculator'!$DE$18&lt;$E$4,$E30,IF('Sample Calculator'!$DE$18&lt;$F$4,$F30,IF('Sample Calculator'!$DE$18&lt;$G$4,$G30,IF('Sample Calculator'!$DE$18&lt;$H$4,$H30,IF('Sample Calculator'!$DE$18&lt;$I$4,$I30,IF('Sample Calculator'!$DE$18&lt;$J$4,$J30,IF('Sample Calculator'!$DE$18&lt;$K$4,$K30,IF('Sample Calculator'!$DE$18&lt;$L$4,$L30,IF('Sample Calculator'!$DE$18&lt;$M$4,$M30,IF('Sample Calculator'!$DE$18&lt;$N$4,$N30,IF('Sample Calculator'!$DE$18&lt;$O$4,$O30,IF('Sample Calculator'!$DE$18&gt;$P$4,$P30,0))))))))))))))))</f>
        <v>0</v>
      </c>
      <c r="J57" s="26" t="str">
        <f>IF('Sample Calculator'!$AK$18&lt;$B$2,$B24,IF('Sample Calculator'!$AK$18&lt;$C$4,$C24,IF('Sample Calculator'!$AK$18&lt;$D$4,$D24,IF('Sample Calculator'!$AK$18&lt;$E$4,$E24,IF('Sample Calculator'!$AK$18&lt;$F$4,$F24,IF('Sample Calculator'!$AK$18&lt;$G$4,$G24,IF('Sample Calculator'!$AK$18&lt;$H$4,$H24,IF('Sample Calculator'!$AK$18&lt;$I$4,$I24,IF('Sample Calculator'!$AK$18&lt;$J$4,$J24,IF('Sample Calculator'!$AK$18&lt;$K$4,$K24,IF('Sample Calculator'!$AK$18&lt;$L$4,$L24,IF('Sample Calculator'!$AK$18&lt;$M$4,$M24,IF('Sample Calculator'!$AK$18&lt;$N$4,$N24,IF('Sample Calculator'!$AK$18&lt;$O$4,$O24,IF('Sample Calculator'!$AK$18&gt;$P$4,$P24,0)))))))))))))))</f>
        <v>0</v>
      </c>
      <c r="K57" s="26" t="str">
        <f>IF('Sample Calculator'!$AK$18&lt;$B$2,$B24,IF('Sample Calculator'!$AK$18&lt;$C$4,$C24,IF('Sample Calculator'!$AK$18&lt;$D$4,$D24,IF('Sample Calculator'!$AK$18&lt;$E$4,$E24,IF('Sample Calculator'!$AK$18&lt;$F$4,$F24,IF('Sample Calculator'!$AK$18&lt;$G$4,$G24,IF('Sample Calculator'!$AK$18&lt;$H$4,$H24,IF('Sample Calculator'!$AK$18&lt;$I$4,$I24,IF('Sample Calculator'!$AK$18&lt;$J$4,$J24,IF('Sample Calculator'!$AK$18&lt;$K$4,$K24,IF('Sample Calculator'!$AK$18&lt;$L$4,$L24,IF('Sample Calculator'!$AK$18&lt;$M$4,$M24,IF('Sample Calculator'!$AK$18&lt;$N$4,$N24,IF('Sample Calculator'!$AK$18&lt;$O$4,$O24,IF('Sample Calculator'!$AK$18&gt;$P$4,$P24,0)))))))))))))))</f>
        <v>0</v>
      </c>
      <c r="L57" s="26" t="str">
        <f>IF('Sample Calculator'!$AK$18&lt;$B$2,$B24,IF('Sample Calculator'!$AK$18&lt;$C$4,$C24,IF('Sample Calculator'!$AK$18&lt;$D$4,$D24,IF('Sample Calculator'!$BQ$18&lt;$E$4,$E24,IF('Sample Calculator'!$BQ$18&lt;$F$4,$F24,IF('Sample Calculator'!$BQ$18&lt;$G$4,$G24,IF('Sample Calculator'!$BQ$18&lt;$H$4,$H24,IF('Sample Calculator'!$BQ$18&lt;$I$4,$I24,IF('Sample Calculator'!$BQ$18&lt;$J$4,$J24,IF('Sample Calculator'!$BQ$18&lt;$K$4,$K24,IF('Sample Calculator'!$BQ$18&lt;$L$4,$L24,IF('Sample Calculator'!$BQ$18&lt;$M$4,$M24,IF('Sample Calculator'!$BQ$18&lt;$N$4,$N24,IF('Sample Calculator'!$BQ$18&lt;$O$4,$O24,IF('Sample Calculator'!$BQ$18&gt;$P$4,$P24,0)))))))))))))))</f>
        <v>0</v>
      </c>
      <c r="M57" s="26" t="str">
        <f>IF('Sample Calculator'!$CG$18&lt;$B$2,$B24,IF('Sample Calculator'!$CG$18&lt;$C$4,$C24,IF('Sample Calculator'!$CG$18&lt;$D$4,$D24,IF('Sample Calculator'!$CG$18&lt;$E$4,$E24,IF('Sample Calculator'!$CG$18&lt;$F$4,$F24,IF('Sample Calculator'!$CG$18&lt;$G$4,$G24,IF('Sample Calculator'!$CG$18&lt;$H$4,$H24,IF('Sample Calculator'!$CG$18&lt;$I$4,$I24,IF('Sample Calculator'!$CG$18&lt;$J$4,$J24,IF('Sample Calculator'!$CG$18&lt;$K$4,$K24,IF('Sample Calculator'!$CG$18&lt;$L$4,$L24,IF('Sample Calculator'!$CG$18&lt;$M$4,$M24,IF('Sample Calculator'!$CG$18&lt;$N$4,$N24,IF('Sample Calculator'!$CG$18&lt;$O$4,$O24,IF('Sample Calculator'!$CG$18&gt;$P$4,$P24,0)))))))))))))))</f>
        <v>0</v>
      </c>
      <c r="N57" s="26" t="str">
        <f>IF('Sample Calculator'!$CW$18&lt;$B$2,$B24,IF('Sample Calculator'!$CW$18&lt;$C$4,$C24,IF('Sample Calculator'!$CW$18&lt;$D$4,$D24,IF('Sample Calculator'!$CW$18&lt;$E$4,$E24,IF('Sample Calculator'!$CW$18&lt;$F$4,$F24,IF('Sample Calculator'!$CW$18&lt;$G$4,$G24,IF('Sample Calculator'!$CW$18&lt;$H$4,$H24,IF('Sample Calculator'!$CW$18&lt;$I$4,$I24,IF('Sample Calculator'!$CW$18&lt;$J$4,$J24,IF('Sample Calculator'!$CW$18&lt;$K$4,$K24,IF('Sample Calculator'!$CW$18&lt;$L$4,$L24,IF('Sample Calculator'!$CW$18&lt;$M$4,$M24,IF('Sample Calculator'!$CW$18&lt;$N$4,$N24,IF('Sample Calculator'!$CW$18&lt;$O$4,$O24,IF('Sample Calculator'!$CW$18&gt;$P$4,$P24,0)))))))))))))))</f>
        <v>0</v>
      </c>
      <c r="O57" s="26" t="str">
        <f>IF('Sample Calculator'!$DM$18&lt;$B$2,$B24,IF('Sample Calculator'!$DM$18&lt;$C$4,$C24,IF('Sample Calculator'!$DM$18&lt;$D$4,$D24,IF('Sample Calculator'!$DM$18&lt;$E$4,$E24,IF('Sample Calculator'!$DM$18&lt;$F$4,$F24,IF('Sample Calculator'!$DM$18&lt;$G$4,$G24,IF('Sample Calculator'!$DM$18&lt;$H$4,$H24,IF('Sample Calculator'!$DM$18&lt;$I$4,$I24,IF('Sample Calculator'!$DM$18&lt;$J$4,$J24,IF('Sample Calculator'!$DM$18&lt;$K$4,$K24,IF('Sample Calculator'!$DM$18&lt;$L$4,$L24,IF('Sample Calculator'!$DM$18&lt;$M$4,$M24,IF('Sample Calculator'!$DM$18&lt;$N$4,$N24,IF('Sample Calculator'!$DM$18&lt;$O$4,$O24,IF('Sample Calculator'!$DM$18&gt;$P$4,$P24,0)))))))))))))))</f>
        <v>0</v>
      </c>
    </row>
    <row r="58" spans="1:17">
      <c r="B58" s="42" t="str">
        <f>IF('Sample Calculator'!$F$6="Individual (Couple)",IF('Sample Calculator'!$AC$18&lt;$B$2,$B25,IF('Sample Calculator'!$AC$18&lt;$C$4,$C25,IF('Sample Calculator'!$AC$18&lt;$D$4,$D25,IF('Sample Calculator'!$AC$18&lt;$E$4,$E25,IF('Sample Calculator'!$AC$18&lt;$F$4,$F25,IF('Sample Calculator'!$AC$18&lt;$G$4,$G25,IF('Sample Calculator'!$AC$18&lt;$H$4,$H25,IF('Sample Calculator'!$AC$18&lt;$I$4,$I25,IF('Sample Calculator'!$AC$18&lt;$J$4,$J25,IF('Sample Calculator'!$AC$18&lt;$K$4,$K25,IF('Sample Calculator'!$AC$18&lt;$L$4,$L25,IF('Sample Calculator'!$AC$18&lt;$M$4,$M25,IF('Sample Calculator'!$AC$18&lt;$N$4,$N25,IF('Sample Calculator'!$AC$18&lt;$O$4,$O25,IF('Sample Calculator'!$AC$18&gt;$P$4,$P25,0))))))))))))))),IF('Sample Calculator'!$AC$18&lt;$B$2,$B31,IF('Sample Calculator'!$AC$18&lt;$C$4,$C31,IF('Sample Calculator'!$AC$18&lt;$D$4,$D31,IF('Sample Calculator'!$AC$18&lt;$E$4,$E31,IF('Sample Calculator'!$AC$18&lt;$F$4,$F31,IF('Sample Calculator'!$AC$18&lt;$G$4,$G31,IF('Sample Calculator'!$AC$18&lt;$H$4,$H31,IF('Sample Calculator'!$AC$18&lt;$I$4,$I31,IF('Sample Calculator'!$AC$18&lt;$J$4,$J31,IF('Sample Calculator'!$AC$18&lt;$K$4,$K31,IF('Sample Calculator'!$AC$18&lt;$L$4,$L31,IF('Sample Calculator'!$AC$18&lt;$M$4,$M31,IF('Sample Calculator'!$AC$18&lt;$N$4,$N31,IF('Sample Calculator'!$AC$18&lt;$O$4,$O31,IF('Sample Calculator'!$AC$18&gt;$P$4,$P31,0))))))))))))))))</f>
        <v>0</v>
      </c>
      <c r="C58" s="42" t="str">
        <f>IF('Sample Calculator'!$F$6="Individual (Couple)",IF('Sample Calculator'!$AS$18&lt;$B$2,$B25,IF('Sample Calculator'!$AS$18&lt;$C$4,$C25,IF('Sample Calculator'!$AS$18&lt;$D$4,$D25,IF('Sample Calculator'!$AS$18&lt;$E$4,$E25,IF('Sample Calculator'!$AS$18&lt;$F$4,$F25,IF('Sample Calculator'!$AS$18&lt;$G$4,$G25,IF('Sample Calculator'!$AS$18&lt;$H$4,$H25,IF('Sample Calculator'!$AS$18&lt;$I$4,$I25,IF('Sample Calculator'!$AS$18&lt;$J$4,$J25,IF('Sample Calculator'!$AS$18&lt;$K$4,$K25,IF('Sample Calculator'!$AS$18&lt;$L$4,$L25,IF('Sample Calculator'!$AS$18&lt;$M$4,$M25,IF('Sample Calculator'!$AS$18&lt;$N$4,$N25,IF('Sample Calculator'!$AS$18&lt;$O$4,$O25,IF('Sample Calculator'!$AS$18&gt;$P$4,$P25,0))))))))))))))),IF('Sample Calculator'!$AS$18&lt;$B$2,$B31,IF('Sample Calculator'!$AS$18&lt;$C$4,$C31,IF('Sample Calculator'!$AS$18&lt;$D$4,$D31,IF('Sample Calculator'!$AS$18&lt;$E$4,$E31,IF('Sample Calculator'!$AS$18&lt;$F$4,$F31,IF('Sample Calculator'!$AS$18&lt;$G$4,$G31,IF('Sample Calculator'!$AS$18&lt;$H$4,$H31,IF('Sample Calculator'!$AS$18&lt;$I$4,$I31,IF('Sample Calculator'!$AS$18&lt;$J$4,$J31,IF('Sample Calculator'!$AS$18&lt;$K$4,$K31,IF('Sample Calculator'!$AS$18&lt;$L$4,$L31,IF('Sample Calculator'!$AS$18&lt;$M$4,$M31,IF('Sample Calculator'!$AS$18&lt;$N$4,$N31,IF('Sample Calculator'!$AS$18&lt;$O$4,$O31,IF('Sample Calculator'!$AS$18&gt;$P$4,$P31,0))))))))))))))))</f>
        <v>0</v>
      </c>
      <c r="D58" s="42" t="str">
        <f>IF('Sample Calculator'!$F$6="Individual (Couple)",IF('Sample Calculator'!$BI$18&lt;$B$2,$B25,IF('Sample Calculator'!$BI$18&lt;$C$4,$C25,IF('Sample Calculator'!$BI$18&lt;$D$4,$D25,IF('Sample Calculator'!$BI$18&lt;$E$4,$E25,IF('Sample Calculator'!$BI$18&lt;$F$4,$F25,IF('Sample Calculator'!$BI$18&lt;$G$4,$G25,IF('Sample Calculator'!$BI$18&lt;$H$4,$H25,IF('Sample Calculator'!$BI$18&lt;$I$4,$I25,IF('Sample Calculator'!$BI$18&lt;$J$4,$J25,IF('Sample Calculator'!$BI$18&lt;$K$4,$K25,IF('Sample Calculator'!$BI$18&lt;$L$4,$L25,IF('Sample Calculator'!$BI$18&lt;$M$4,$M25,IF('Sample Calculator'!$BI$18&lt;$N$4,$N25,IF('Sample Calculator'!$BI$18&lt;$O$4,$O25,IF('Sample Calculator'!$BI$18&gt;$P$4,$P25,0))))))))))))))),IF('Sample Calculator'!$BI$18&lt;$B$2,$B31,IF('Sample Calculator'!$BI$18&lt;$C$4,$C31,IF('Sample Calculator'!$BI$18&lt;$D$4,$D31,IF('Sample Calculator'!$BI$18&lt;$E$4,$E31,IF('Sample Calculator'!$BI$18&lt;$F$4,$F31,IF('Sample Calculator'!$BI$18&lt;$G$4,$G31,IF('Sample Calculator'!$BI$18&lt;$H$4,$H31,IF('Sample Calculator'!$BI$18&lt;$I$4,$I31,IF('Sample Calculator'!$BI$18&lt;$J$4,$J31,IF('Sample Calculator'!$BI$18&lt;$K$4,$K31,IF('Sample Calculator'!$BI$18&lt;$L$4,$L31,IF('Sample Calculator'!$BI$18&lt;$M$4,$M31,IF('Sample Calculator'!$BI$18&lt;$N$4,$N31,IF('Sample Calculator'!$BI$18&lt;$O$4,$O31,IF('Sample Calculator'!$BI$18&gt;$P$4,$P31,0))))))))))))))))</f>
        <v>0</v>
      </c>
      <c r="E58" s="42" t="str">
        <f>IF('Sample Calculator'!$F$6="Individual (Couple)",IF('Sample Calculator'!$BY$18&lt;$B$2,$B25,IF('Sample Calculator'!$BY$18&lt;$C$4,$C25,IF('Sample Calculator'!$BY$18&lt;$D$4,$D25,IF('Sample Calculator'!$BY$18&lt;$E$4,$E25,IF('Sample Calculator'!$BY$18&lt;$F$4,$F25,IF('Sample Calculator'!$BY$18&lt;$G$4,$G25,IF('Sample Calculator'!$BY$18&lt;$H$4,$H25,IF('Sample Calculator'!$BY$18&lt;$I$4,$I25,IF('Sample Calculator'!$BY$18&lt;$J$4,$J25,IF('Sample Calculator'!$BY$18&lt;$K$4,$K25,IF('Sample Calculator'!$BY$18&lt;$L$4,$L25,IF('Sample Calculator'!$BY$18&lt;$M$4,$M25,IF('Sample Calculator'!$BY$18&lt;$N$4,$N25,IF('Sample Calculator'!$BY$18&lt;$O$4,$O25,IF('Sample Calculator'!BY$18&gt;$P$4,$P25,0))))))))))))))),IF('Sample Calculator'!$BY$18&lt;$B$2,$B31,IF('Sample Calculator'!$BY$18&lt;$C$4,$C31,IF('Sample Calculator'!$BY$18&lt;$D$4,$D31,IF('Sample Calculator'!$BY$18&lt;$E$4,$E31,IF('Sample Calculator'!$BY$18&lt;$F$4,$F31,IF('Sample Calculator'!$BY$18&lt;$G$4,$G31,IF('Sample Calculator'!$BY$18&lt;$H$4,$H31,IF('Sample Calculator'!$BY$18&lt;$I$4,$I31,IF('Sample Calculator'!$BY$18&lt;$J$4,$J31,IF('Sample Calculator'!$BY$18&lt;$K$4,$K31,IF('Sample Calculator'!$BY$18&lt;$L$4,$L31,IF('Sample Calculator'!$BY$18&lt;$M$4,$M31,IF('Sample Calculator'!$BY$18&lt;$N$4,$N31,IF('Sample Calculator'!$BY$18&lt;$O$4,$O31,IF('Sample Calculator'!BY$18&gt;$P$4,$P31,0))))))))))))))))</f>
        <v>0</v>
      </c>
      <c r="F58" s="42" t="str">
        <f>IF('Sample Calculator'!$F$6="Individual (Couple)",IF('Sample Calculator'!$CO$18&lt;$B$2,$B25,IF('Sample Calculator'!$CO$18&lt;$C$4,$C25,IF('Sample Calculator'!$CO$18&lt;$D$4,$D25,IF('Sample Calculator'!$CO$18&lt;$E$4,$E25,IF('Sample Calculator'!$CO$18&lt;$F$4,$F25,IF('Sample Calculator'!$CO$18&lt;$G$4,$G25,IF('Sample Calculator'!$CO$18&lt;$H$4,$H25,IF('Sample Calculator'!$CO$18&lt;$I$4,$I25,IF('Sample Calculator'!$CO$18&lt;$J$4,$J25,IF('Sample Calculator'!$CO$18&lt;$K$4,$K25,IF('Sample Calculator'!$CO$18&lt;$L$4,$L25,IF('Sample Calculator'!$CO$18&lt;$M$4,$M25,IF('Sample Calculator'!$CO$18&lt;$N$4,$N25,IF('Sample Calculator'!$CO$18&lt;$O$4,$O25,IF('Sample Calculator'!CO$18&gt;$P$4,$P25,0))))))))))))))),IF('Sample Calculator'!$CO$18&lt;$B$2,$B31,IF('Sample Calculator'!$CO$18&lt;$C$4,$C31,IF('Sample Calculator'!$CO$18&lt;$D$4,$D31,IF('Sample Calculator'!$CO$18&lt;$E$4,$E31,IF('Sample Calculator'!$CO$18&lt;$F$4,$F31,IF('Sample Calculator'!$CO$18&lt;$G$4,$G31,IF('Sample Calculator'!$CO$18&lt;$H$4,$H31,IF('Sample Calculator'!$CO$18&lt;$I$4,$I31,IF('Sample Calculator'!$CO$18&lt;$J$4,$J31,IF('Sample Calculator'!$CO$18&lt;$K$4,$K31,IF('Sample Calculator'!$CO$18&lt;$L$4,$L31,IF('Sample Calculator'!$CO$18&lt;$M$4,$M31,IF('Sample Calculator'!$CO$18&lt;$N$4,$N31,IF('Sample Calculator'!$CO$18&lt;$O$4,$O31,IF('Sample Calculator'!CO$18&gt;$P$4,$P31,0))))))))))))))))</f>
        <v>0</v>
      </c>
      <c r="G58" s="42" t="str">
        <f>IF('Sample Calculator'!$F$6="Individual (Couple)",IF('Sample Calculator'!$DE$18&lt;$B$2,$B25,IF('Sample Calculator'!$DE$18&lt;$C$4,$C25,IF('Sample Calculator'!$DE$18&lt;$D$4,$D25,IF('Sample Calculator'!$DE$18&lt;$E$4,$E25,IF('Sample Calculator'!$DE$18&lt;$F$4,$F25,IF('Sample Calculator'!$DE$18&lt;$G$4,$G25,IF('Sample Calculator'!$DE$18&lt;$H$4,$H25,IF('Sample Calculator'!$DE$18&lt;$I$4,$I25,IF('Sample Calculator'!$DE$18&lt;$J$4,$J25,IF('Sample Calculator'!$DE$18&lt;$K$4,$K25,IF('Sample Calculator'!$DE$18&lt;$L$4,$L25,IF('Sample Calculator'!$DE$18&lt;$M$4,$M25,IF('Sample Calculator'!$DE$18&lt;$N$4,$N25,IF('Sample Calculator'!$DE$18&lt;$O$4,$O25,IF('Sample Calculator'!$DE$18&gt;$P$4,$P25,0))))))))))))))),IF('Sample Calculator'!$DE$18&lt;$B$2,$B31,IF('Sample Calculator'!$DE$18&lt;$C$4,$C31,IF('Sample Calculator'!$DE$18&lt;$D$4,$D31,IF('Sample Calculator'!$DE$18&lt;$E$4,$E31,IF('Sample Calculator'!$DE$18&lt;$F$4,$F31,IF('Sample Calculator'!$DE$18&lt;$G$4,$G31,IF('Sample Calculator'!$DE$18&lt;$H$4,$H31,IF('Sample Calculator'!$DE$18&lt;$I$4,$I31,IF('Sample Calculator'!$DE$18&lt;$J$4,$J31,IF('Sample Calculator'!$DE$18&lt;$K$4,$K31,IF('Sample Calculator'!$DE$18&lt;$L$4,$L31,IF('Sample Calculator'!$DE$18&lt;$M$4,$M31,IF('Sample Calculator'!$DE$18&lt;$N$4,$N31,IF('Sample Calculator'!$DE$18&lt;$O$4,$O31,IF('Sample Calculator'!$DE$18&gt;$P$4,$P31,0))))))))))))))))</f>
        <v>0</v>
      </c>
      <c r="J58" s="26" t="str">
        <f>IF('Sample Calculator'!$AK$18&lt;$B$2,$B25,IF('Sample Calculator'!$AK$18&lt;$C$4,$C25,IF('Sample Calculator'!$AK$18&lt;$D$4,$D25,IF('Sample Calculator'!$AK$18&lt;$E$4,$E25,IF('Sample Calculator'!$AK$18&lt;$F$4,$F25,IF('Sample Calculator'!$AK$18&lt;$G$4,$G25,IF('Sample Calculator'!$AK$18&lt;$H$4,$H25,IF('Sample Calculator'!$AK$18&lt;$I$4,$I25,IF('Sample Calculator'!$AK$18&lt;$J$4,$J25,IF('Sample Calculator'!$AK$18&lt;$K$4,$K25,IF('Sample Calculator'!$AK$18&lt;$L$4,$L25,IF('Sample Calculator'!$AK$18&lt;$M$4,$M25,IF('Sample Calculator'!$AK$18&lt;$N$4,$N25,IF('Sample Calculator'!$AK$18&lt;$O$4,$O25,IF('Sample Calculator'!$AK$18&gt;$P$4,$P25,0)))))))))))))))</f>
        <v>0</v>
      </c>
      <c r="K58" s="26" t="str">
        <f>IF('Sample Calculator'!$AK$18&lt;$B$2,$B25,IF('Sample Calculator'!$AK$18&lt;$C$4,$C25,IF('Sample Calculator'!$AK$18&lt;$D$4,$D25,IF('Sample Calculator'!$AK$18&lt;$E$4,$E25,IF('Sample Calculator'!$AK$18&lt;$F$4,$F25,IF('Sample Calculator'!$AK$18&lt;$G$4,$G25,IF('Sample Calculator'!$AK$18&lt;$H$4,$H25,IF('Sample Calculator'!$AK$18&lt;$I$4,$I25,IF('Sample Calculator'!$AK$18&lt;$J$4,$J25,IF('Sample Calculator'!$AK$18&lt;$K$4,$K25,IF('Sample Calculator'!$AK$18&lt;$L$4,$L25,IF('Sample Calculator'!$AK$18&lt;$M$4,$M25,IF('Sample Calculator'!$AK$18&lt;$N$4,$N25,IF('Sample Calculator'!$AK$18&lt;$O$4,$O25,IF('Sample Calculator'!$AK$18&gt;$P$4,$P25,0)))))))))))))))</f>
        <v>0</v>
      </c>
      <c r="L58" s="26" t="str">
        <f>IF('Sample Calculator'!$AK$18&lt;$B$2,$B25,IF('Sample Calculator'!$AK$18&lt;$C$4,$C25,IF('Sample Calculator'!$AK$18&lt;$D$4,$D25,IF('Sample Calculator'!$BQ$18&lt;$E$4,$E25,IF('Sample Calculator'!$BQ$18&lt;$F$4,$F25,IF('Sample Calculator'!$BQ$18&lt;$G$4,$G25,IF('Sample Calculator'!$BQ$18&lt;$H$4,$H25,IF('Sample Calculator'!$BQ$18&lt;$I$4,$I25,IF('Sample Calculator'!$BQ$18&lt;$J$4,$J25,IF('Sample Calculator'!$BQ$18&lt;$K$4,$K25,IF('Sample Calculator'!$BQ$18&lt;$L$4,$L25,IF('Sample Calculator'!$BQ$18&lt;$M$4,$M25,IF('Sample Calculator'!$BQ$18&lt;$N$4,$N25,IF('Sample Calculator'!$BQ$18&lt;$O$4,$O25,IF('Sample Calculator'!$BQ$18&gt;$P$4,$P25,0)))))))))))))))</f>
        <v>0</v>
      </c>
      <c r="M58" s="26" t="str">
        <f>IF('Sample Calculator'!$CG$18&lt;$B$2,$B25,IF('Sample Calculator'!$CG$18&lt;$C$4,$C25,IF('Sample Calculator'!$CG$18&lt;$D$4,$D25,IF('Sample Calculator'!$CG$18&lt;$E$4,$E25,IF('Sample Calculator'!$CG$18&lt;$F$4,$F25,IF('Sample Calculator'!$CG$18&lt;$G$4,$G25,IF('Sample Calculator'!$CG$18&lt;$H$4,$H25,IF('Sample Calculator'!$CG$18&lt;$I$4,$I25,IF('Sample Calculator'!$CG$18&lt;$J$4,$J25,IF('Sample Calculator'!$CG$18&lt;$K$4,$K25,IF('Sample Calculator'!$CG$18&lt;$L$4,$L25,IF('Sample Calculator'!$CG$18&lt;$M$4,$M25,IF('Sample Calculator'!$CG$18&lt;$N$4,$N25,IF('Sample Calculator'!$CG$18&lt;$O$4,$O25,IF('Sample Calculator'!$CG$18&gt;$P$4,$P25,0)))))))))))))))</f>
        <v>0</v>
      </c>
      <c r="N58" s="26" t="str">
        <f>IF('Sample Calculator'!$CW$18&lt;$B$2,$B25,IF('Sample Calculator'!$CW$18&lt;$C$4,$C25,IF('Sample Calculator'!$CW$18&lt;$D$4,$D25,IF('Sample Calculator'!$CW$18&lt;$E$4,$E25,IF('Sample Calculator'!$CW$18&lt;$F$4,$F25,IF('Sample Calculator'!$CW$18&lt;$G$4,$G25,IF('Sample Calculator'!$CW$18&lt;$H$4,$H25,IF('Sample Calculator'!$CW$18&lt;$I$4,$I25,IF('Sample Calculator'!$CW$18&lt;$J$4,$J25,IF('Sample Calculator'!$CW$18&lt;$K$4,$K25,IF('Sample Calculator'!$CW$18&lt;$L$4,$L25,IF('Sample Calculator'!$CW$18&lt;$M$4,$M25,IF('Sample Calculator'!$CW$18&lt;$N$4,$N25,IF('Sample Calculator'!$CW$18&lt;$O$4,$O25,IF('Sample Calculator'!$CW$18&gt;$P$4,$P25,0)))))))))))))))</f>
        <v>0</v>
      </c>
      <c r="O58" s="26" t="str">
        <f>IF('Sample Calculator'!$DM$18&lt;$B$2,$B25,IF('Sample Calculator'!$DM$18&lt;$C$4,$C25,IF('Sample Calculator'!$DM$18&lt;$D$4,$D25,IF('Sample Calculator'!$DM$18&lt;$E$4,$E25,IF('Sample Calculator'!$DM$18&lt;$F$4,$F25,IF('Sample Calculator'!$DM$18&lt;$G$4,$G25,IF('Sample Calculator'!$DM$18&lt;$H$4,$H25,IF('Sample Calculator'!$DM$18&lt;$I$4,$I25,IF('Sample Calculator'!$DM$18&lt;$J$4,$J25,IF('Sample Calculator'!$DM$18&lt;$K$4,$K25,IF('Sample Calculator'!$DM$18&lt;$L$4,$L25,IF('Sample Calculator'!$DM$18&lt;$M$4,$M25,IF('Sample Calculator'!$DM$18&lt;$N$4,$N25,IF('Sample Calculator'!$DM$18&lt;$O$4,$O25,IF('Sample Calculator'!$DM$18&gt;$P$4,$P25,0)))))))))))))))</f>
        <v>0</v>
      </c>
    </row>
    <row r="60" spans="1:17">
      <c r="A60" s="2" t="s">
        <v>15</v>
      </c>
      <c r="B60" s="1" t="s">
        <v>6</v>
      </c>
      <c r="C60" s="1" t="s">
        <v>10</v>
      </c>
      <c r="D60" s="220" t="s">
        <v>166</v>
      </c>
      <c r="E60" s="220"/>
      <c r="F60" s="220" t="s">
        <v>32</v>
      </c>
      <c r="G60" s="220"/>
      <c r="I60" s="2" t="s">
        <v>170</v>
      </c>
      <c r="J60" s="1" t="s">
        <v>6</v>
      </c>
      <c r="K60" s="1" t="s">
        <v>10</v>
      </c>
      <c r="L60" s="220" t="s">
        <v>166</v>
      </c>
      <c r="M60" s="220"/>
      <c r="N60" s="220" t="s">
        <v>32</v>
      </c>
      <c r="O60" s="220"/>
    </row>
    <row r="61" spans="1:17">
      <c r="B61" s="27"/>
      <c r="C61" s="27"/>
      <c r="D61" s="1">
        <v>700</v>
      </c>
      <c r="E61" s="1">
        <v>699</v>
      </c>
      <c r="F61" s="1">
        <v>700</v>
      </c>
      <c r="G61" s="1">
        <v>699</v>
      </c>
      <c r="J61" s="27"/>
      <c r="K61" s="27"/>
      <c r="L61" s="1">
        <v>700</v>
      </c>
      <c r="M61" s="1">
        <v>699</v>
      </c>
      <c r="N61" s="1">
        <v>700</v>
      </c>
      <c r="O61" s="1">
        <v>699</v>
      </c>
    </row>
    <row r="62" spans="1:17">
      <c r="B62" s="28" t="str">
        <f>IF(IF('Sample Calculator'!$H$8=0,B63,IF('Sample Calculator'!$H$8=1,B64,IF('Sample Calculator'!$H$8=2,B65,IF('Sample Calculator'!$H$8=3,B66,IF('Sample Calculator'!$H$8&gt;3,B67,0)))))&gt;('Sample Calculator'!$G$84*12),IF('Sample Calculator'!$H$8=0,B63,IF('Sample Calculator'!$H$8=1,B64,IF('Sample Calculator'!$H$8=2,B65,IF('Sample Calculator'!$H$8=3,B66,IF('Sample Calculator'!$H$8&gt;3,B67,0))))),('Sample Calculator'!$G$84*12))</f>
        <v>0</v>
      </c>
      <c r="C62" s="28" t="str">
        <f>IF(IF('Sample Calculator'!$H$8=0,C63,IF('Sample Calculator'!$H$8=1,C64,IF('Sample Calculator'!$H$8=2,C65,IF('Sample Calculator'!$H$8=3,C66,IF('Sample Calculator'!$H$8&gt;3,C67,0)))))&gt;('Sample Calculator'!$G$84*12),IF('Sample Calculator'!$H$8=0,C63,IF('Sample Calculator'!$H$8=1,C64,IF('Sample Calculator'!$H$8=2,C65,IF('Sample Calculator'!$H$8=3,C66,IF('Sample Calculator'!$H$8&gt;3,C67,0))))),('Sample Calculator'!$G$84*12))</f>
        <v>0</v>
      </c>
      <c r="D62" s="28" t="str">
        <f>IF(IF('Sample Calculator'!$H$8=0,D63,IF('Sample Calculator'!$H$8=1,D64,IF('Sample Calculator'!$H$8=2,D65,IF('Sample Calculator'!$H$8=3,D66,IF('Sample Calculator'!$H$8&gt;3,D67,0)))))&gt;('Sample Calculator'!$G$84*12),IF('Sample Calculator'!$H$8=0,D63,IF('Sample Calculator'!$H$8=1,D64,IF('Sample Calculator'!$H$8=2,D65,IF('Sample Calculator'!$H$8=3,D66,IF('Sample Calculator'!$H$8&gt;3,D67,0))))),('Sample Calculator'!$G$84*12))</f>
        <v>0</v>
      </c>
      <c r="E62" s="28" t="str">
        <f>IF(IF('Sample Calculator'!$H$8=0,E63,IF('Sample Calculator'!$H$8=1,E64,IF('Sample Calculator'!$H$8=2,E65,IF('Sample Calculator'!$H$8=3,E66,IF('Sample Calculator'!$H$8&gt;3,E67,0)))))&gt;('Sample Calculator'!$G$84*12),IF('Sample Calculator'!$H$8=0,E63,IF('Sample Calculator'!$H$8=1,E64,IF('Sample Calculator'!$H$8=2,E65,IF('Sample Calculator'!$H$8=3,E66,IF('Sample Calculator'!$H$8&gt;3,E67,0))))),('Sample Calculator'!$G$84*12))</f>
        <v>0</v>
      </c>
      <c r="F62" s="28" t="str">
        <f>IF(IF('Sample Calculator'!$H$8=0,F63,IF('Sample Calculator'!$H$8=1,F64,IF('Sample Calculator'!$H$8=2,F65,IF('Sample Calculator'!$H$8=3,F66,IF('Sample Calculator'!$H$8&gt;3,F67,0)))))&gt;('Sample Calculator'!$G$84*12),IF('Sample Calculator'!$H$8=0,F63,IF('Sample Calculator'!$H$8=1,F64,IF('Sample Calculator'!$H$8=2,F65,IF('Sample Calculator'!$H$8=3,F66,IF('Sample Calculator'!$H$8&gt;3,F67,0))))),('Sample Calculator'!$G$84*12))</f>
        <v>0</v>
      </c>
      <c r="G62" s="28" t="str">
        <f>IF(IF('Sample Calculator'!$H$8=0,G63,IF('Sample Calculator'!$H$8=1,G64,IF('Sample Calculator'!$H$8=2,G65,IF('Sample Calculator'!$H$8=3,G66,IF('Sample Calculator'!$H$8&gt;3,G67,0)))))&gt;('Sample Calculator'!$G$84*12),IF('Sample Calculator'!$H$8=0,G63,IF('Sample Calculator'!$H$8=1,G64,IF('Sample Calculator'!$H$8=2,G65,IF('Sample Calculator'!$H$8=3,G66,IF('Sample Calculator'!$H$8&gt;3,G67,0))))),('Sample Calculator'!$G$84*12))</f>
        <v>0</v>
      </c>
      <c r="J62" s="28" t="str">
        <f>IF('Sample Calculator'!$B$8=0,J63,IF('Sample Calculator'!$B$8=1,J64,IF('Sample Calculator'!$B$8=2,J65,IF('Sample Calculator'!$B$8=3,J66,IF('Sample Calculator'!$B$8&gt;3,J67,0)))))</f>
        <v>0</v>
      </c>
      <c r="K62" s="28" t="str">
        <f>IF('Sample Calculator'!$B$8=0,K63,IF('Sample Calculator'!$B$8=1,K64,IF('Sample Calculator'!$B$8=2,K65,IF('Sample Calculator'!$B$8=3,K66,IF('Sample Calculator'!$B$8&gt;3,K67,0)))))</f>
        <v>0</v>
      </c>
      <c r="L62" s="28" t="str">
        <f>IF('Sample Calculator'!$B$8=0,L63,IF('Sample Calculator'!$B$8=1,L64,IF('Sample Calculator'!$B$8=2,L65,IF('Sample Calculator'!$B$8=3,L66,IF('Sample Calculator'!$B$8&gt;3,L67,0)))))</f>
        <v>0</v>
      </c>
      <c r="M62" s="28" t="str">
        <f>IF('Sample Calculator'!$B$8=0,M63,IF('Sample Calculator'!$B$8=1,M64,IF('Sample Calculator'!$B$8=2,M65,IF('Sample Calculator'!$B$8=3,M66,IF('Sample Calculator'!$B$8&gt;3,M67,0)))))</f>
        <v>0</v>
      </c>
      <c r="N62" s="28" t="str">
        <f>IF('Sample Calculator'!$B$8=0,N63,IF('Sample Calculator'!$B$8=1,N64,IF('Sample Calculator'!$B$8=2,N65,IF('Sample Calculator'!$B$8=3,N66,IF('Sample Calculator'!$B$8&gt;3,N67,0)))))</f>
        <v>0</v>
      </c>
      <c r="O62" s="28" t="str">
        <f>IF('Sample Calculator'!$B$8=0,O63,IF('Sample Calculator'!$B$8=1,O64,IF('Sample Calculator'!$B$8=2,O65,IF('Sample Calculator'!$B$8=3,O66,IF('Sample Calculator'!$B$8&gt;3,O67,0)))))</f>
        <v>0</v>
      </c>
    </row>
    <row r="63" spans="1:17">
      <c r="B63" s="42" t="str">
        <f>IF('Sample Calculator'!$H$6="Individual (Couple)",IF('Sample Calculator'!$AD$18&lt;$B$2,$B21,IF('Sample Calculator'!$AD$18&lt;$C$4,$C21,IF('Sample Calculator'!$AD$18&lt;$D$4,$D21,IF('Sample Calculator'!$AD$18&lt;$E$4,$E21,IF('Sample Calculator'!$AD$18&lt;$F$4,$F21,IF('Sample Calculator'!$AD$18&lt;$G$4,$G21,IF('Sample Calculator'!$AD$18&lt;$H$4,$H21,IF('Sample Calculator'!$AD$18&lt;$I$4,$I21,IF('Sample Calculator'!$AD$18&lt;$J$4,$J21,IF('Sample Calculator'!$AD$18&lt;$K$4,$K21,IF('Sample Calculator'!$AD$18&lt;$L$4,$L21,IF('Sample Calculator'!$AD$18&lt;$M$4,$M21,IF('Sample Calculator'!$AD$18&lt;$N$4,$N21,IF('Sample Calculator'!$AD$18&lt;$O$4,$O21,IF('Sample Calculator'!$AD$18&gt;$P$4,$P21,0))))))))))))))),IF('Sample Calculator'!$AD$18&lt;$B$2,$B27,IF('Sample Calculator'!$AD$18&lt;$C$4,$C27,IF('Sample Calculator'!$AD$18&lt;$D$4,$D27,IF('Sample Calculator'!$AD$18&lt;$E$4,$E27,IF('Sample Calculator'!$AD$18&lt;$F$4,$F27,IF('Sample Calculator'!$AD$18&lt;$G$4,$G27,IF('Sample Calculator'!$AD$18&lt;$H$4,$H27,IF('Sample Calculator'!$AD$18&lt;$I$4,$I27,IF('Sample Calculator'!$AD$18&lt;$J$4,$J27,IF('Sample Calculator'!$AD$18&lt;$K$4,$K27,IF('Sample Calculator'!$AD$18&lt;$L$4,$L27,IF('Sample Calculator'!$AD$18&lt;$M$4,$M27,IF('Sample Calculator'!$AD$18&lt;$N$4,$N27,IF('Sample Calculator'!$AD$18&lt;$O$4,$O27,IF('Sample Calculator'!$AD$18&gt;$P$4,$P27,0))))))))))))))))</f>
        <v>0</v>
      </c>
      <c r="C63" s="42" t="str">
        <f>IF('Sample Calculator'!$H$6="Individual (Couple)",IF('Sample Calculator'!$AT$18&lt;$B$2,$B21,IF('Sample Calculator'!$AT$18&lt;$C$4,$C21,IF('Sample Calculator'!$AT$18&lt;$D$4,$D21,IF('Sample Calculator'!$AT$18&lt;$E$4,$E21,IF('Sample Calculator'!$AT$18&lt;$F$4,$F21,IF('Sample Calculator'!$AT$18&lt;$G$4,$G21,IF('Sample Calculator'!$AT$18&lt;$H$4,$H21,IF('Sample Calculator'!$AT$18&lt;$I$4,$I21,IF('Sample Calculator'!$AT$18&lt;$J$4,$J21,IF('Sample Calculator'!$AT$18&lt;$K$4,$K21,IF('Sample Calculator'!$AT$18&lt;$L$4,$L21,IF('Sample Calculator'!$AT$18&lt;$M$4,$M21,IF('Sample Calculator'!$AT$18&lt;$N$4,$N21,IF('Sample Calculator'!$AT$18&lt;$O$4,$O21,IF('Sample Calculator'!$AT$18&gt;$P$4,$P21,0))))))))))))))),IF('Sample Calculator'!$AT$18&lt;$B$2,$B27,IF('Sample Calculator'!$AT$18&lt;$C$4,$C27,IF('Sample Calculator'!$AT$18&lt;$D$4,$D27,IF('Sample Calculator'!$AT$18&lt;$E$4,$E27,IF('Sample Calculator'!$AT$18&lt;$F$4,$F27,IF('Sample Calculator'!$AT$18&lt;$G$4,$G27,IF('Sample Calculator'!$AT$18&lt;$H$4,$H27,IF('Sample Calculator'!$AT$18&lt;$I$4,$I27,IF('Sample Calculator'!$AT$18&lt;$J$4,$J27,IF('Sample Calculator'!$AT$18&lt;$K$4,$K27,IF('Sample Calculator'!$AT$18&lt;$L$4,$L27,IF('Sample Calculator'!$AT$18&lt;$M$4,$M27,IF('Sample Calculator'!$AT$18&lt;$N$4,$N27,IF('Sample Calculator'!$AT$18&lt;$O$4,$O27,IF('Sample Calculator'!$AT$18&gt;$P$4,$P27,0))))))))))))))))</f>
        <v>0</v>
      </c>
      <c r="D63" s="42" t="str">
        <f>IF('Sample Calculator'!$H$6="Individual (Couple)",IF('Sample Calculator'!$BJ$18&lt;$B$2,$B21,IF('Sample Calculator'!$BJ$18&lt;$C$4,$C21,IF('Sample Calculator'!$BJ$18&lt;$D$4,$D21,IF('Sample Calculator'!$BJ$18&lt;$E$4,$E21,IF('Sample Calculator'!$BJ$18&lt;$F$4,$F21,IF('Sample Calculator'!$BJ$18&lt;$G$4,$G21,IF('Sample Calculator'!$BJ$18&lt;$H$4,$H21,IF('Sample Calculator'!$BJ$18&lt;$I$4,$I21,IF('Sample Calculator'!$BJ$18&lt;$J$4,$J21,IF('Sample Calculator'!$BJ$18&lt;$K$4,$K21,IF('Sample Calculator'!$BJ$18&lt;$L$4,$L21,IF('Sample Calculator'!$BJ$18&lt;$M$4,$M21,IF('Sample Calculator'!$BJ$18&lt;$N$4,$N21,IF('Sample Calculator'!$BJ$18&lt;$O$4,$O21,IF('Sample Calculator'!$BJ$18&gt;$P$4,$P21,0))))))))))))))),IF('Sample Calculator'!$BJ$18&lt;$B$2,$B27,IF('Sample Calculator'!$BJ$18&lt;$C$4,$C27,IF('Sample Calculator'!$BJ$18&lt;$D$4,$D27,IF('Sample Calculator'!$BJ$18&lt;$E$4,$E27,IF('Sample Calculator'!$BJ$18&lt;$F$4,$F27,IF('Sample Calculator'!$BJ$18&lt;$G$4,$G27,IF('Sample Calculator'!$BJ$18&lt;$H$4,$H27,IF('Sample Calculator'!$BJ$18&lt;$I$4,$I27,IF('Sample Calculator'!$BJ$18&lt;$J$4,$J27,IF('Sample Calculator'!$BJ$18&lt;$K$4,$K27,IF('Sample Calculator'!$BJ$18&lt;$L$4,$L27,IF('Sample Calculator'!$BJ$18&lt;$M$4,$M27,IF('Sample Calculator'!$BJ$18&lt;$N$4,$N27,IF('Sample Calculator'!$BJ$18&lt;$O$4,$O27,IF('Sample Calculator'!$BJ$18&gt;$P$4,$P27,0))))))))))))))))</f>
        <v>0</v>
      </c>
      <c r="E63" s="42" t="str">
        <f>IF('Sample Calculator'!$H$6="Individual (Couple)",IF('Sample Calculator'!$BZ$18&lt;$B$2,$B21,IF('Sample Calculator'!$BZ$18&lt;$C$4,$C21,IF('Sample Calculator'!$BZ$18&lt;$D$4,$D21,IF('Sample Calculator'!$BZ$18&lt;$E$4,$E21,IF('Sample Calculator'!$BZ$18&lt;$F$4,$F21,IF('Sample Calculator'!$BZ$18&lt;$G$4,$G21,IF('Sample Calculator'!$BZ$18&lt;$H$4,$H21,IF('Sample Calculator'!$BZ$18&lt;$I$4,$I21,IF('Sample Calculator'!$BZ$18&lt;$J$4,$J21,IF('Sample Calculator'!$BZ$18&lt;$K$4,$K21,IF('Sample Calculator'!$BZ$18&lt;$L$4,$L21,IF('Sample Calculator'!$BZ$18&lt;$M$4,$M21,IF('Sample Calculator'!$BZ$18&lt;$N$4,$N21,IF('Sample Calculator'!$BZ$18&lt;$O$4,$O21,IF('Sample Calculator'!$BZ$18&gt;$P$4,$P21,0))))))))))))))),IF('Sample Calculator'!$BZ$18&lt;$B$2,$B27,IF('Sample Calculator'!$BZ$18&lt;$C$4,$C27,IF('Sample Calculator'!$BZ$18&lt;$D$4,$D27,IF('Sample Calculator'!$BZ$18&lt;$E$4,$E27,IF('Sample Calculator'!$BZ$18&lt;$F$4,$F27,IF('Sample Calculator'!$BZ$18&lt;$G$4,$G27,IF('Sample Calculator'!$BZ$18&lt;$H$4,$H27,IF('Sample Calculator'!$BZ$18&lt;$I$4,$I27,IF('Sample Calculator'!$BZ$18&lt;$J$4,$J27,IF('Sample Calculator'!$BZ$18&lt;$K$4,$K27,IF('Sample Calculator'!$BZ$18&lt;$L$4,$L27,IF('Sample Calculator'!$BZ$18&lt;$M$4,$M27,IF('Sample Calculator'!$BZ$18&lt;$N$4,$N27,IF('Sample Calculator'!$BZ$18&lt;$O$4,$O27,IF('Sample Calculator'!$BZ$18&gt;$P$4,$P27,0))))))))))))))))</f>
        <v>0</v>
      </c>
      <c r="F63" s="42" t="str">
        <f>IF('Sample Calculator'!$H$6="Individual (Couple)",IF('Sample Calculator'!$CP$18&lt;$B$2,$B21,IF('Sample Calculator'!$CP$18&lt;$C$4,$C21,IF('Sample Calculator'!$CP$18&lt;$D$4,$D21,IF('Sample Calculator'!$CP$18&lt;$E$4,$E21,IF('Sample Calculator'!$CP$18&lt;$F$4,$F21,IF('Sample Calculator'!$CP$18&lt;$G$4,$G21,IF('Sample Calculator'!$CP$18&lt;$H$4,$H21,IF('Sample Calculator'!$CP$18&lt;$I$4,$I21,IF('Sample Calculator'!$CP$18&lt;$J$4,$J21,IF('Sample Calculator'!$CP$18&lt;$K$4,$K21,IF('Sample Calculator'!$CP$18&lt;$L$4,$L21,IF('Sample Calculator'!$CP$18&lt;$M$4,$M21,IF('Sample Calculator'!$CP$18&lt;$N$4,$N21,IF('Sample Calculator'!$CP$18&lt;$O$4,$O21,IF('Sample Calculator'!CP$18&gt;$P$4,$P21,0))))))))))))))),IF('Sample Calculator'!$CP$18&lt;$B$2,$B27,IF('Sample Calculator'!$CP$18&lt;$C$4,$C27,IF('Sample Calculator'!$CP$18&lt;$D$4,$D27,IF('Sample Calculator'!$CP$18&lt;$E$4,$E27,IF('Sample Calculator'!$CP$18&lt;$F$4,$F27,IF('Sample Calculator'!$CP$18&lt;$G$4,$G27,IF('Sample Calculator'!$CP$18&lt;$H$4,$H27,IF('Sample Calculator'!$CP$18&lt;$I$4,$I27,IF('Sample Calculator'!$CP$18&lt;$J$4,$J27,IF('Sample Calculator'!$CP$18&lt;$K$4,$K27,IF('Sample Calculator'!$CP$18&lt;$L$4,$L27,IF('Sample Calculator'!$CP$18&lt;$M$4,$M27,IF('Sample Calculator'!$CP$18&lt;$N$4,$N27,IF('Sample Calculator'!$CP$18&lt;$O$4,$O27,IF('Sample Calculator'!CP$18&gt;$P$4,$P27,0))))))))))))))))</f>
        <v>0</v>
      </c>
      <c r="G63" s="42" t="str">
        <f>IF('Sample Calculator'!$H$6="Individual (Couple)",IF('Sample Calculator'!$DF$18&lt;$B$2,$B21,IF('Sample Calculator'!$DF$18&lt;$C$4,$C21,IF('Sample Calculator'!$DF$18&lt;$D$4,$D21,IF('Sample Calculator'!$DF$18&lt;$E$4,$E21,IF('Sample Calculator'!$DF$18&lt;$F$4,$F21,IF('Sample Calculator'!$DF$18&lt;$G$4,$G21,IF('Sample Calculator'!$DF$18&lt;$H$4,$H21,IF('Sample Calculator'!$DF$18&lt;$I$4,$I21,IF('Sample Calculator'!$DF$18&lt;$J$4,$J21,IF('Sample Calculator'!$DF$18&lt;$K$4,$K21,IF('Sample Calculator'!$DF$18&lt;$L$4,$L21,IF('Sample Calculator'!$DF$18&lt;$M$4,$M21,IF('Sample Calculator'!$DF$18&lt;$N$4,$N21,IF('Sample Calculator'!$DF$18&lt;$O$4,$O21,IF('Sample Calculator'!$DF$18&gt;$P$4,$P21,0))))))))))))))),IF('Sample Calculator'!$DF$18&lt;$B$2,$B27,IF('Sample Calculator'!$DF$18&lt;$C$4,$C27,IF('Sample Calculator'!$DF$18&lt;$D$4,$D27,IF('Sample Calculator'!$DF$18&lt;$E$4,$E27,IF('Sample Calculator'!$DF$18&lt;$F$4,$F27,IF('Sample Calculator'!$DF$18&lt;$G$4,$G27,IF('Sample Calculator'!$DF$18&lt;$H$4,$H27,IF('Sample Calculator'!$DF$18&lt;$I$4,$I27,IF('Sample Calculator'!$DF$18&lt;$J$4,$J27,IF('Sample Calculator'!$DF$18&lt;$K$4,$K27,IF('Sample Calculator'!$DF$18&lt;$L$4,$L27,IF('Sample Calculator'!$DF$18&lt;$M$4,$M27,IF('Sample Calculator'!$DF$18&lt;$N$4,$N27,IF('Sample Calculator'!$DF$18&lt;$O$4,$O27,IF('Sample Calculator'!$DF$18&gt;$P$4,$P27,0))))))))))))))))</f>
        <v>0</v>
      </c>
      <c r="J63" s="26" t="str">
        <f>IF('Sample Calculator'!$AL$18&lt;$B$2,$B21,IF('Sample Calculator'!$AL$18&lt;$C$4,$C21,IF('Sample Calculator'!$AL$18&lt;$D$4,$D21,IF('Sample Calculator'!$AL$18&lt;$E$4,$E21,IF('Sample Calculator'!$AL$18&lt;$F$4,$F21,IF('Sample Calculator'!$AL$18&lt;$G$4,$G21,IF('Sample Calculator'!$AL$18&lt;$H$4,$H21,IF('Sample Calculator'!$AL$18&lt;$I$4,$I21,IF('Sample Calculator'!$AL$18&lt;$J$4,$J21,IF('Sample Calculator'!$AL$18&lt;$K$4,$K21,IF('Sample Calculator'!$AL$18&lt;$L$4,$L21,IF('Sample Calculator'!$AL$18&lt;$M$4,$M21,IF('Sample Calculator'!$AL$18&lt;$N$4,$N21,IF('Sample Calculator'!$AL$18&lt;$O$4,$O21,IF('Sample Calculator'!$AL$18&gt;$P$4,$P21,0)))))))))))))))</f>
        <v>0</v>
      </c>
      <c r="K63" s="26" t="str">
        <f>IF('Sample Calculator'!$AL$18&lt;$B$2,$B21,IF('Sample Calculator'!$AL$18&lt;$C$4,$C21,IF('Sample Calculator'!$AL$18&lt;$D$4,$D21,IF('Sample Calculator'!$AL$18&lt;$E$4,$E21,IF('Sample Calculator'!$AL$18&lt;$F$4,$F21,IF('Sample Calculator'!$AL$18&lt;$G$4,$G21,IF('Sample Calculator'!$AL$18&lt;$H$4,$H21,IF('Sample Calculator'!$AL$18&lt;$I$4,$I21,IF('Sample Calculator'!$AL$18&lt;$J$4,$J21,IF('Sample Calculator'!$AL$18&lt;$K$4,$K21,IF('Sample Calculator'!$AL$18&lt;$L$4,$L21,IF('Sample Calculator'!$AL$18&lt;$M$4,$M21,IF('Sample Calculator'!$AL$18&lt;$N$4,$N21,IF('Sample Calculator'!$AL$18&lt;$O$4,$O21,IF('Sample Calculator'!$AL$18&gt;$P$4,$P21,0)))))))))))))))</f>
        <v>0</v>
      </c>
      <c r="L63" s="26" t="str">
        <f>IF('Sample Calculator'!$BR$18&lt;$B$2,$B21,IF('Sample Calculator'!$BR$18&lt;$C$4,$C21,IF('Sample Calculator'!$BR$18&lt;$D$4,$D21,IF('Sample Calculator'!$BR$18&lt;$E$4,$E21,IF('Sample Calculator'!$BR$18&lt;$F$4,$F21,IF('Sample Calculator'!$BR$18&lt;$G$4,$G21,IF('Sample Calculator'!$BR$18&lt;$H$4,$H21,IF('Sample Calculator'!$BR$18&lt;$I$4,$I21,IF('Sample Calculator'!$BR$18&lt;$J$4,$J21,IF('Sample Calculator'!$BR$18&lt;$K$4,$K21,IF('Sample Calculator'!$BR$18&lt;$L$4,$L21,IF('Sample Calculator'!$BR$18&lt;$M$4,$M21,IF('Sample Calculator'!$BR$18&lt;$N$4,$N21,IF('Sample Calculator'!$BR$18&lt;$O$4,$O21,IF('Sample Calculator'!$BR$18&gt;$P$4,$P21,0)))))))))))))))</f>
        <v>0</v>
      </c>
      <c r="M63" s="26" t="str">
        <f>IF('Sample Calculator'!$CH$18&lt;$B$2,$B21,IF('Sample Calculator'!$CH$18&lt;$C$4,$C21,IF('Sample Calculator'!$CH$18&lt;$D$4,$D21,IF('Sample Calculator'!$CH$18&lt;$E$4,$E21,IF('Sample Calculator'!$CH$18&lt;$F$4,$F21,IF('Sample Calculator'!$CH$18&lt;$G$4,$G21,IF('Sample Calculator'!$CH$18&lt;$H$4,$H21,IF('Sample Calculator'!$CH$18&lt;$I$4,$I21,IF('Sample Calculator'!$CH$18&lt;$J$4,$J21,IF('Sample Calculator'!$CH$18&lt;$K$4,$K21,IF('Sample Calculator'!$CH$18&lt;$L$4,$L21,IF('Sample Calculator'!$CH$18&lt;$M$4,$M21,IF('Sample Calculator'!$CH$18&lt;$N$4,$N21,IF('Sample Calculator'!$CH$18&lt;$O$4,$O21,IF('Sample Calculator'!$CH$18&gt;$P$4,$P21,0)))))))))))))))</f>
        <v>0</v>
      </c>
      <c r="N63" s="26" t="str">
        <f>IF('Sample Calculator'!$CX$18&lt;$B$2,$B21,IF('Sample Calculator'!$CX$18&lt;$C$4,$C21,IF('Sample Calculator'!$CX$18&lt;$D$4,$D21,IF('Sample Calculator'!$CX$18&lt;$E$4,$E21,IF('Sample Calculator'!$CX$18&lt;$F$4,$F21,IF('Sample Calculator'!$CX$18&lt;$G$4,$G21,IF('Sample Calculator'!$CX$18&lt;$H$4,$H21,IF('Sample Calculator'!$CX$18&lt;$I$4,$I21,IF('Sample Calculator'!$CX$18&lt;$J$4,$J21,IF('Sample Calculator'!$CX$18&lt;$K$4,$K21,IF('Sample Calculator'!$CX$18&lt;$L$4,$L21,IF('Sample Calculator'!$CX$18&lt;$M$4,$M21,IF('Sample Calculator'!$CX$18&lt;$N$4,$N21,IF('Sample Calculator'!$CX$18&lt;$O$4,$O21,IF('Sample Calculator'!$CX$18&gt;$P$4,$P21,0)))))))))))))))</f>
        <v>0</v>
      </c>
      <c r="O63" s="26" t="str">
        <f>IF('Sample Calculator'!$DN$18&lt;$B$2,$B21,IF('Sample Calculator'!$DN$18&lt;$C$4,$C21,IF('Sample Calculator'!$DN$18&lt;$D$4,$D21,IF('Sample Calculator'!$DN$18&lt;$E$4,$E21,IF('Sample Calculator'!$DN$18&lt;$F$4,$F21,IF('Sample Calculator'!$DN$18&lt;$G$4,$G21,IF('Sample Calculator'!$DN$18&lt;$H$4,$H21,IF('Sample Calculator'!$DN$18&lt;$I$4,$I21,IF('Sample Calculator'!$DN$18&lt;$J$4,$J21,IF('Sample Calculator'!$DN$18&lt;$K$4,$K21,IF('Sample Calculator'!$DN$18&lt;$L$4,$L21,IF('Sample Calculator'!$DN$18&lt;$M$4,$M21,IF('Sample Calculator'!$DN$18&lt;$N$4,$N21,IF('Sample Calculator'!$DN$18&lt;$O$4,$O21,IF('Sample Calculator'!$DN$18&gt;$P$4,$P21,0)))))))))))))))</f>
        <v>0</v>
      </c>
    </row>
    <row r="64" spans="1:17">
      <c r="B64" s="42" t="str">
        <f>IF('Sample Calculator'!$H$6="Individual (Couple)",IF('Sample Calculator'!$AD$18&lt;$B$2,$B22,IF('Sample Calculator'!$AD$18&lt;$C$4,$C22,IF('Sample Calculator'!$AD$18&lt;$D$4,$D22,IF('Sample Calculator'!$AD$18&lt;$E$4,$E22,IF('Sample Calculator'!$AD$18&lt;$F$4,$F22,IF('Sample Calculator'!$AD$18&lt;$G$4,$G22,IF('Sample Calculator'!$AD$18&lt;$H$4,$H22,IF('Sample Calculator'!$AD$18&lt;$I$4,$I22,IF('Sample Calculator'!$AD$18&lt;$J$4,$J22,IF('Sample Calculator'!$AD$18&lt;$K$4,$K22,IF('Sample Calculator'!$AD$18&lt;$L$4,$L22,IF('Sample Calculator'!$AD$18&lt;$M$4,$M22,IF('Sample Calculator'!$AD$18&lt;$N$4,$N22,IF('Sample Calculator'!$AD$18&lt;$O$4,$O22,IF('Sample Calculator'!$AD$18&gt;$P$4,$P22,0))))))))))))))),IF('Sample Calculator'!$AD$18&lt;$B$2,$B28,IF('Sample Calculator'!$AD$18&lt;$C$4,$C28,IF('Sample Calculator'!$AD$18&lt;$D$4,$D28,IF('Sample Calculator'!$AD$18&lt;$E$4,$E28,IF('Sample Calculator'!$AD$18&lt;$F$4,$F28,IF('Sample Calculator'!$AD$18&lt;$G$4,$G28,IF('Sample Calculator'!$AD$18&lt;$H$4,$H28,IF('Sample Calculator'!$AD$18&lt;$I$4,$I28,IF('Sample Calculator'!$AD$18&lt;$J$4,$J28,IF('Sample Calculator'!$AD$18&lt;$K$4,$K28,IF('Sample Calculator'!$AD$18&lt;$L$4,$L28,IF('Sample Calculator'!$AD$18&lt;$M$4,$M28,IF('Sample Calculator'!$AD$18&lt;$N$4,$N28,IF('Sample Calculator'!$AD$18&lt;$O$4,$O28,IF('Sample Calculator'!$AD$18&gt;$P$4,$P28,0))))))))))))))))</f>
        <v>0</v>
      </c>
      <c r="C64" s="42" t="str">
        <f>IF('Sample Calculator'!$H$6="Individual (Couple)",IF('Sample Calculator'!$AT$18&lt;$B$2,$B22,IF('Sample Calculator'!$AT$18&lt;$C$4,$C22,IF('Sample Calculator'!$AT$18&lt;$D$4,$D22,IF('Sample Calculator'!$AT$18&lt;$E$4,$E22,IF('Sample Calculator'!$AT$18&lt;$F$4,$F22,IF('Sample Calculator'!$AT$18&lt;$G$4,$G22,IF('Sample Calculator'!$AT$18&lt;$H$4,$H22,IF('Sample Calculator'!$AT$18&lt;$I$4,$I22,IF('Sample Calculator'!$AT$18&lt;$J$4,$J22,IF('Sample Calculator'!$AT$18&lt;$K$4,$K22,IF('Sample Calculator'!$AT$18&lt;$L$4,$L22,IF('Sample Calculator'!$AT$18&lt;$M$4,$M22,IF('Sample Calculator'!$AT$18&lt;$N$4,$N22,IF('Sample Calculator'!$AT$18&lt;$O$4,$O22,IF('Sample Calculator'!$AT$18&gt;$P$4,$P22,0))))))))))))))),IF('Sample Calculator'!$AT$18&lt;$B$2,$B28,IF('Sample Calculator'!$AT$18&lt;$C$4,$C28,IF('Sample Calculator'!$AT$18&lt;$D$4,$D28,IF('Sample Calculator'!$AT$18&lt;$E$4,$E28,IF('Sample Calculator'!$AT$18&lt;$F$4,$F28,IF('Sample Calculator'!$AT$18&lt;$G$4,$G28,IF('Sample Calculator'!$AT$18&lt;$H$4,$H28,IF('Sample Calculator'!$AT$18&lt;$I$4,$I28,IF('Sample Calculator'!$AT$18&lt;$J$4,$J28,IF('Sample Calculator'!$AT$18&lt;$K$4,$K28,IF('Sample Calculator'!$AT$18&lt;$L$4,$L28,IF('Sample Calculator'!$AT$18&lt;$M$4,$M28,IF('Sample Calculator'!$AT$18&lt;$N$4,$N28,IF('Sample Calculator'!$AT$18&lt;$O$4,$O28,IF('Sample Calculator'!$AT$18&gt;$P$4,$P28,0))))))))))))))))</f>
        <v>0</v>
      </c>
      <c r="D64" s="42" t="str">
        <f>IF('Sample Calculator'!$H$6="Individual (Couple)",IF('Sample Calculator'!$BJ$18&lt;$B$2,$B22,IF('Sample Calculator'!$BJ$18&lt;$C$4,$C22,IF('Sample Calculator'!$BJ$18&lt;$D$4,$D22,IF('Sample Calculator'!$BJ$18&lt;$E$4,$E22,IF('Sample Calculator'!$BJ$18&lt;$F$4,$F22,IF('Sample Calculator'!$BJ$18&lt;$G$4,$G22,IF('Sample Calculator'!$BJ$18&lt;$H$4,$H22,IF('Sample Calculator'!$BJ$18&lt;$I$4,$I22,IF('Sample Calculator'!$BJ$18&lt;$J$4,$J22,IF('Sample Calculator'!$BJ$18&lt;$K$4,$K22,IF('Sample Calculator'!$BJ$18&lt;$L$4,$L22,IF('Sample Calculator'!$BJ$18&lt;$M$4,$M22,IF('Sample Calculator'!$BJ$18&lt;$N$4,$N22,IF('Sample Calculator'!$BJ$18&lt;$O$4,$O22,IF('Sample Calculator'!$BJ$18&gt;$P$4,$P22,0))))))))))))))),IF('Sample Calculator'!$BJ$18&lt;$B$2,$B28,IF('Sample Calculator'!$BJ$18&lt;$C$4,$C28,IF('Sample Calculator'!$BJ$18&lt;$D$4,$D28,IF('Sample Calculator'!$BJ$18&lt;$E$4,$E28,IF('Sample Calculator'!$BJ$18&lt;$F$4,$F28,IF('Sample Calculator'!$BJ$18&lt;$G$4,$G28,IF('Sample Calculator'!$BJ$18&lt;$H$4,$H28,IF('Sample Calculator'!$BJ$18&lt;$I$4,$I28,IF('Sample Calculator'!$BJ$18&lt;$J$4,$J28,IF('Sample Calculator'!$BJ$18&lt;$K$4,$K28,IF('Sample Calculator'!$BJ$18&lt;$L$4,$L28,IF('Sample Calculator'!$BJ$18&lt;$M$4,$M28,IF('Sample Calculator'!$BJ$18&lt;$N$4,$N28,IF('Sample Calculator'!$BJ$18&lt;$O$4,$O28,IF('Sample Calculator'!$BJ$18&gt;$P$4,$P28,0))))))))))))))))</f>
        <v>0</v>
      </c>
      <c r="E64" s="42" t="str">
        <f>IF('Sample Calculator'!$H$6="Individual (Couple)",IF('Sample Calculator'!$BZ$18&lt;$B$2,$B22,IF('Sample Calculator'!$BZ$18&lt;$C$4,$C22,IF('Sample Calculator'!$BZ$18&lt;$D$4,$D22,IF('Sample Calculator'!$BZ$18&lt;$E$4,$E22,IF('Sample Calculator'!$BZ$18&lt;$F$4,$F22,IF('Sample Calculator'!$BZ$18&lt;$G$4,$G22,IF('Sample Calculator'!$BZ$18&lt;$H$4,$H22,IF('Sample Calculator'!$BZ$18&lt;$I$4,$I22,IF('Sample Calculator'!$BZ$18&lt;$J$4,$J22,IF('Sample Calculator'!$BZ$18&lt;$K$4,$K22,IF('Sample Calculator'!$BZ$18&lt;$L$4,$L22,IF('Sample Calculator'!$BZ$18&lt;$M$4,$M22,IF('Sample Calculator'!$BZ$18&lt;$N$4,$N22,IF('Sample Calculator'!$BZ$18&lt;$O$4,$O22,IF('Sample Calculator'!$BZ$18&gt;$P$4,$P22,0))))))))))))))),IF('Sample Calculator'!$BZ$18&lt;$B$2,$B28,IF('Sample Calculator'!$BZ$18&lt;$C$4,$C28,IF('Sample Calculator'!$BZ$18&lt;$D$4,$D28,IF('Sample Calculator'!$BZ$18&lt;$E$4,$E28,IF('Sample Calculator'!$BZ$18&lt;$F$4,$F28,IF('Sample Calculator'!$BZ$18&lt;$G$4,$G28,IF('Sample Calculator'!$BZ$18&lt;$H$4,$H28,IF('Sample Calculator'!$BZ$18&lt;$I$4,$I28,IF('Sample Calculator'!$BZ$18&lt;$J$4,$J28,IF('Sample Calculator'!$BZ$18&lt;$K$4,$K28,IF('Sample Calculator'!$BZ$18&lt;$L$4,$L28,IF('Sample Calculator'!$BZ$18&lt;$M$4,$M28,IF('Sample Calculator'!$BZ$18&lt;$N$4,$N28,IF('Sample Calculator'!$BZ$18&lt;$O$4,$O28,IF('Sample Calculator'!$BZ$18&gt;$P$4,$P28,0))))))))))))))))</f>
        <v>0</v>
      </c>
      <c r="F64" s="42" t="str">
        <f>IF('Sample Calculator'!$H$6="Individual (Couple)",IF('Sample Calculator'!$CP$18&lt;$B$2,$B22,IF('Sample Calculator'!$CP$18&lt;$C$4,$C22,IF('Sample Calculator'!$CP$18&lt;$D$4,$D22,IF('Sample Calculator'!$CP$18&lt;$E$4,$E22,IF('Sample Calculator'!$CP$18&lt;$F$4,$F22,IF('Sample Calculator'!$CP$18&lt;$G$4,$G22,IF('Sample Calculator'!$CP$18&lt;$H$4,$H22,IF('Sample Calculator'!$CP$18&lt;$I$4,$I22,IF('Sample Calculator'!$CP$18&lt;$J$4,$J22,IF('Sample Calculator'!$CP$18&lt;$K$4,$K22,IF('Sample Calculator'!$CP$18&lt;$L$4,$L22,IF('Sample Calculator'!$CP$18&lt;$M$4,$M22,IF('Sample Calculator'!$CP$18&lt;$N$4,$N22,IF('Sample Calculator'!$CP$18&lt;$O$4,$O22,IF('Sample Calculator'!CP$18&gt;$P$4,$P22,0))))))))))))))),IF('Sample Calculator'!$CP$18&lt;$B$2,$B28,IF('Sample Calculator'!$CP$18&lt;$C$4,$C28,IF('Sample Calculator'!$CP$18&lt;$D$4,$D28,IF('Sample Calculator'!$CP$18&lt;$E$4,$E28,IF('Sample Calculator'!$CP$18&lt;$F$4,$F28,IF('Sample Calculator'!$CP$18&lt;$G$4,$G28,IF('Sample Calculator'!$CP$18&lt;$H$4,$H28,IF('Sample Calculator'!$CP$18&lt;$I$4,$I28,IF('Sample Calculator'!$CP$18&lt;$J$4,$J28,IF('Sample Calculator'!$CP$18&lt;$K$4,$K28,IF('Sample Calculator'!$CP$18&lt;$L$4,$L28,IF('Sample Calculator'!$CP$18&lt;$M$4,$M28,IF('Sample Calculator'!$CP$18&lt;$N$4,$N28,IF('Sample Calculator'!$CP$18&lt;$O$4,$O28,IF('Sample Calculator'!CP$18&gt;$P$4,$P28,0))))))))))))))))</f>
        <v>0</v>
      </c>
      <c r="G64" s="42" t="str">
        <f>IF('Sample Calculator'!$H$6="Individual (Couple)",IF('Sample Calculator'!$DF$18&lt;$B$2,$B22,IF('Sample Calculator'!$DF$18&lt;$C$4,$C22,IF('Sample Calculator'!$DF$18&lt;$D$4,$D22,IF('Sample Calculator'!$DF$18&lt;$E$4,$E22,IF('Sample Calculator'!$DF$18&lt;$F$4,$F22,IF('Sample Calculator'!$DF$18&lt;$G$4,$G22,IF('Sample Calculator'!$DF$18&lt;$H$4,$H22,IF('Sample Calculator'!$DF$18&lt;$I$4,$I22,IF('Sample Calculator'!$DF$18&lt;$J$4,$J22,IF('Sample Calculator'!$DF$18&lt;$K$4,$K22,IF('Sample Calculator'!$DF$18&lt;$L$4,$L22,IF('Sample Calculator'!$DF$18&lt;$M$4,$M22,IF('Sample Calculator'!$DF$18&lt;$N$4,$N22,IF('Sample Calculator'!$DF$18&lt;$O$4,$O22,IF('Sample Calculator'!$DF$18&gt;$P$4,$P22,0))))))))))))))),IF('Sample Calculator'!$DF$18&lt;$B$2,$B28,IF('Sample Calculator'!$DF$18&lt;$C$4,$C28,IF('Sample Calculator'!$DF$18&lt;$D$4,$D28,IF('Sample Calculator'!$DF$18&lt;$E$4,$E28,IF('Sample Calculator'!$DF$18&lt;$F$4,$F28,IF('Sample Calculator'!$DF$18&lt;$G$4,$G28,IF('Sample Calculator'!$DF$18&lt;$H$4,$H28,IF('Sample Calculator'!$DF$18&lt;$I$4,$I28,IF('Sample Calculator'!$DF$18&lt;$J$4,$J28,IF('Sample Calculator'!$DF$18&lt;$K$4,$K28,IF('Sample Calculator'!$DF$18&lt;$L$4,$L28,IF('Sample Calculator'!$DF$18&lt;$M$4,$M28,IF('Sample Calculator'!$DF$18&lt;$N$4,$N28,IF('Sample Calculator'!$DF$18&lt;$O$4,$O28,IF('Sample Calculator'!$DF$18&gt;$P$4,$P28,0))))))))))))))))</f>
        <v>0</v>
      </c>
      <c r="J64" s="26" t="str">
        <f>IF('Sample Calculator'!$AL$18&lt;$B$2,$B22,IF('Sample Calculator'!$AL$18&lt;$C$4,$C22,IF('Sample Calculator'!$AL$18&lt;$D$4,$D22,IF('Sample Calculator'!$AL$18&lt;$E$4,$E22,IF('Sample Calculator'!$AL$18&lt;$F$4,$F22,IF('Sample Calculator'!$AL$18&lt;$G$4,$G22,IF('Sample Calculator'!$AL$18&lt;$H$4,$H22,IF('Sample Calculator'!$AL$18&lt;$I$4,$I22,IF('Sample Calculator'!$AL$18&lt;$J$4,$J22,IF('Sample Calculator'!$AL$18&lt;$K$4,$K22,IF('Sample Calculator'!$AL$18&lt;$L$4,$L22,IF('Sample Calculator'!$AL$18&lt;$M$4,$M22,IF('Sample Calculator'!$AL$18&lt;$N$4,$N22,IF('Sample Calculator'!$AL$18&lt;$O$4,$O22,IF('Sample Calculator'!$AL$18&gt;$P$4,$P22,0)))))))))))))))</f>
        <v>0</v>
      </c>
      <c r="K64" s="26" t="str">
        <f>IF('Sample Calculator'!$AL$18&lt;$B$2,$B22,IF('Sample Calculator'!$AL$18&lt;$C$4,$C22,IF('Sample Calculator'!$AL$18&lt;$D$4,$D22,IF('Sample Calculator'!$AL$18&lt;$E$4,$E22,IF('Sample Calculator'!$AL$18&lt;$F$4,$F22,IF('Sample Calculator'!$AL$18&lt;$G$4,$G22,IF('Sample Calculator'!$AL$18&lt;$H$4,$H22,IF('Sample Calculator'!$AL$18&lt;$I$4,$I22,IF('Sample Calculator'!$AL$18&lt;$J$4,$J22,IF('Sample Calculator'!$AL$18&lt;$K$4,$K22,IF('Sample Calculator'!$AL$18&lt;$L$4,$L22,IF('Sample Calculator'!$AL$18&lt;$M$4,$M22,IF('Sample Calculator'!$AL$18&lt;$N$4,$N22,IF('Sample Calculator'!$AL$18&lt;$O$4,$O22,IF('Sample Calculator'!$AL$18&gt;$P$4,$P22,0)))))))))))))))</f>
        <v>0</v>
      </c>
      <c r="L64" s="26" t="str">
        <f>IF('Sample Calculator'!$BR$18&lt;$B$2,$B22,IF('Sample Calculator'!$BR$18&lt;$C$4,$C22,IF('Sample Calculator'!$BR$18&lt;$D$4,$D22,IF('Sample Calculator'!$BR$18&lt;$E$4,$E22,IF('Sample Calculator'!$BR$18&lt;$F$4,$F22,IF('Sample Calculator'!$BR$18&lt;$G$4,$G22,IF('Sample Calculator'!$BR$18&lt;$H$4,$H22,IF('Sample Calculator'!$BR$18&lt;$I$4,$I22,IF('Sample Calculator'!$BR$18&lt;$J$4,$J22,IF('Sample Calculator'!$BR$18&lt;$K$4,$K22,IF('Sample Calculator'!$BR$18&lt;$L$4,$L22,IF('Sample Calculator'!$BR$18&lt;$M$4,$M22,IF('Sample Calculator'!$BR$18&lt;$N$4,$N22,IF('Sample Calculator'!$BR$18&lt;$O$4,$O22,IF('Sample Calculator'!$BR$18&gt;$P$4,$P22,0)))))))))))))))</f>
        <v>0</v>
      </c>
      <c r="M64" s="26" t="str">
        <f>IF('Sample Calculator'!$CH$18&lt;$B$2,$B22,IF('Sample Calculator'!$CH$18&lt;$C$4,$C22,IF('Sample Calculator'!$CH$18&lt;$D$4,$D22,IF('Sample Calculator'!$CH$18&lt;$E$4,$E22,IF('Sample Calculator'!$CH$18&lt;$F$4,$F22,IF('Sample Calculator'!$CH$18&lt;$G$4,$G22,IF('Sample Calculator'!$CH$18&lt;$H$4,$H22,IF('Sample Calculator'!$CH$18&lt;$I$4,$I22,IF('Sample Calculator'!$CH$18&lt;$J$4,$J22,IF('Sample Calculator'!$CH$18&lt;$K$4,$K22,IF('Sample Calculator'!$CH$18&lt;$L$4,$L22,IF('Sample Calculator'!$CH$18&lt;$M$4,$M22,IF('Sample Calculator'!$CH$18&lt;$N$4,$N22,IF('Sample Calculator'!$CH$18&lt;$O$4,$O22,IF('Sample Calculator'!$CH$18&gt;$P$4,$P22,0)))))))))))))))</f>
        <v>0</v>
      </c>
      <c r="N64" s="26" t="str">
        <f>IF('Sample Calculator'!$CX$18&lt;$B$2,$B22,IF('Sample Calculator'!$CX$18&lt;$C$4,$C22,IF('Sample Calculator'!$CX$18&lt;$D$4,$D22,IF('Sample Calculator'!$CX$18&lt;$E$4,$E22,IF('Sample Calculator'!$CX$18&lt;$F$4,$F22,IF('Sample Calculator'!$CX$18&lt;$G$4,$G22,IF('Sample Calculator'!$CX$18&lt;$H$4,$H22,IF('Sample Calculator'!$CX$18&lt;$I$4,$I22,IF('Sample Calculator'!$CX$18&lt;$J$4,$J22,IF('Sample Calculator'!$CX$18&lt;$K$4,$K22,IF('Sample Calculator'!$CX$18&lt;$L$4,$L22,IF('Sample Calculator'!$CX$18&lt;$M$4,$M22,IF('Sample Calculator'!$CX$18&lt;$N$4,$N22,IF('Sample Calculator'!$CX$18&lt;$O$4,$O22,IF('Sample Calculator'!$CX$18&gt;$P$4,$P22,0)))))))))))))))</f>
        <v>0</v>
      </c>
      <c r="O64" s="26" t="str">
        <f>IF('Sample Calculator'!$DN$18&lt;$B$2,$B22,IF('Sample Calculator'!$DN$18&lt;$C$4,$C22,IF('Sample Calculator'!$DN$18&lt;$D$4,$D22,IF('Sample Calculator'!$DN$18&lt;$E$4,$E22,IF('Sample Calculator'!$DN$18&lt;$F$4,$F22,IF('Sample Calculator'!$DN$18&lt;$G$4,$G22,IF('Sample Calculator'!$DN$18&lt;$H$4,$H22,IF('Sample Calculator'!$DN$18&lt;$I$4,$I22,IF('Sample Calculator'!$DN$18&lt;$J$4,$J22,IF('Sample Calculator'!$DN$18&lt;$K$4,$K22,IF('Sample Calculator'!$DN$18&lt;$L$4,$L22,IF('Sample Calculator'!$DN$18&lt;$M$4,$M22,IF('Sample Calculator'!$DN$18&lt;$N$4,$N22,IF('Sample Calculator'!$DN$18&lt;$O$4,$O22,IF('Sample Calculator'!$DN$18&gt;$P$4,$P22,0)))))))))))))))</f>
        <v>0</v>
      </c>
    </row>
    <row r="65" spans="1:17">
      <c r="B65" s="42" t="str">
        <f>IF('Sample Calculator'!$H$6="Individual (Couple)",IF('Sample Calculator'!$AD$18&lt;$B$2,$B23,IF('Sample Calculator'!$AD$18&lt;$C$4,$C23,IF('Sample Calculator'!$AD$18&lt;$D$4,$D23,IF('Sample Calculator'!$AD$18&lt;$E$4,$E23,IF('Sample Calculator'!$AD$18&lt;$F$4,$F23,IF('Sample Calculator'!$AD$18&lt;$G$4,$G23,IF('Sample Calculator'!$AD$18&lt;$H$4,$H23,IF('Sample Calculator'!$AD$18&lt;$I$4,$I23,IF('Sample Calculator'!$AD$18&lt;$J$4,$J23,IF('Sample Calculator'!$AD$18&lt;$K$4,$K23,IF('Sample Calculator'!$AD$18&lt;$L$4,$L23,IF('Sample Calculator'!$AD$18&lt;$M$4,$M23,IF('Sample Calculator'!$AD$18&lt;$N$4,$N23,IF('Sample Calculator'!$AD$18&lt;$O$4,$O23,IF('Sample Calculator'!$AD$18&gt;$P$4,$P23,0))))))))))))))),IF('Sample Calculator'!$AD$18&lt;$B$2,$B29,IF('Sample Calculator'!$AD$18&lt;$C$4,$C29,IF('Sample Calculator'!$AD$18&lt;$D$4,$D29,IF('Sample Calculator'!$AD$18&lt;$E$4,$E29,IF('Sample Calculator'!$AD$18&lt;$F$4,$F29,IF('Sample Calculator'!$AD$18&lt;$G$4,$G29,IF('Sample Calculator'!$AD$18&lt;$H$4,$H29,IF('Sample Calculator'!$AD$18&lt;$I$4,$I29,IF('Sample Calculator'!$AD$18&lt;$J$4,$J29,IF('Sample Calculator'!$AD$18&lt;$K$4,$K29,IF('Sample Calculator'!$AD$18&lt;$L$4,$L29,IF('Sample Calculator'!$AD$18&lt;$M$4,$M29,IF('Sample Calculator'!$AD$18&lt;$N$4,$N29,IF('Sample Calculator'!$AD$18&lt;$O$4,$O29,IF('Sample Calculator'!$AD$18&gt;$P$4,$P29,0))))))))))))))))</f>
        <v>0</v>
      </c>
      <c r="C65" s="42" t="str">
        <f>IF('Sample Calculator'!$H$6="Individual (Couple)",IF('Sample Calculator'!$AT$18&lt;$B$2,$B23,IF('Sample Calculator'!$AT$18&lt;$C$4,$C23,IF('Sample Calculator'!$AT$18&lt;$D$4,$D23,IF('Sample Calculator'!$AT$18&lt;$E$4,$E23,IF('Sample Calculator'!$AT$18&lt;$F$4,$F23,IF('Sample Calculator'!$AT$18&lt;$G$4,$G23,IF('Sample Calculator'!$AT$18&lt;$H$4,$H23,IF('Sample Calculator'!$AT$18&lt;$I$4,$I23,IF('Sample Calculator'!$AT$18&lt;$J$4,$J23,IF('Sample Calculator'!$AT$18&lt;$K$4,$K23,IF('Sample Calculator'!$AT$18&lt;$L$4,$L23,IF('Sample Calculator'!$AT$18&lt;$M$4,$M23,IF('Sample Calculator'!$AT$18&lt;$N$4,$N23,IF('Sample Calculator'!$AT$18&lt;$O$4,$O23,IF('Sample Calculator'!$AT$18&gt;$P$4,$P23,0))))))))))))))),IF('Sample Calculator'!$AT$18&lt;$B$2,$B29,IF('Sample Calculator'!$AT$18&lt;$C$4,$C29,IF('Sample Calculator'!$AT$18&lt;$D$4,$D29,IF('Sample Calculator'!$AT$18&lt;$E$4,$E29,IF('Sample Calculator'!$AT$18&lt;$F$4,$F29,IF('Sample Calculator'!$AT$18&lt;$G$4,$G29,IF('Sample Calculator'!$AT$18&lt;$H$4,$H29,IF('Sample Calculator'!$AT$18&lt;$I$4,$I29,IF('Sample Calculator'!$AT$18&lt;$J$4,$J29,IF('Sample Calculator'!$AT$18&lt;$K$4,$K29,IF('Sample Calculator'!$AT$18&lt;$L$4,$L29,IF('Sample Calculator'!$AT$18&lt;$M$4,$M29,IF('Sample Calculator'!$AT$18&lt;$N$4,$N29,IF('Sample Calculator'!$AT$18&lt;$O$4,$O29,IF('Sample Calculator'!$AT$18&gt;$P$4,$P29,0))))))))))))))))</f>
        <v>0</v>
      </c>
      <c r="D65" s="42" t="str">
        <f>IF('Sample Calculator'!$H$6="Individual (Couple)",IF('Sample Calculator'!$BJ$18&lt;$B$2,$B23,IF('Sample Calculator'!$BJ$18&lt;$C$4,$C23,IF('Sample Calculator'!$BJ$18&lt;$D$4,$D23,IF('Sample Calculator'!$BJ$18&lt;$E$4,$E23,IF('Sample Calculator'!$BJ$18&lt;$F$4,$F23,IF('Sample Calculator'!$BJ$18&lt;$G$4,$G23,IF('Sample Calculator'!$BJ$18&lt;$H$4,$H23,IF('Sample Calculator'!$BJ$18&lt;$I$4,$I23,IF('Sample Calculator'!$BJ$18&lt;$J$4,$J23,IF('Sample Calculator'!$BJ$18&lt;$K$4,$K23,IF('Sample Calculator'!$BJ$18&lt;$L$4,$L23,IF('Sample Calculator'!$BJ$18&lt;$M$4,$M23,IF('Sample Calculator'!$BJ$18&lt;$N$4,$N23,IF('Sample Calculator'!$BJ$18&lt;$O$4,$O23,IF('Sample Calculator'!$BJ$18&gt;$P$4,$P23,0))))))))))))))),IF('Sample Calculator'!$BJ$18&lt;$B$2,$B29,IF('Sample Calculator'!$BJ$18&lt;$C$4,$C29,IF('Sample Calculator'!$BJ$18&lt;$D$4,$D29,IF('Sample Calculator'!$BJ$18&lt;$E$4,$E29,IF('Sample Calculator'!$BJ$18&lt;$F$4,$F29,IF('Sample Calculator'!$BJ$18&lt;$G$4,$G29,IF('Sample Calculator'!$BJ$18&lt;$H$4,$H29,IF('Sample Calculator'!$BJ$18&lt;$I$4,$I29,IF('Sample Calculator'!$BJ$18&lt;$J$4,$J29,IF('Sample Calculator'!$BJ$18&lt;$K$4,$K29,IF('Sample Calculator'!$BJ$18&lt;$L$4,$L29,IF('Sample Calculator'!$BJ$18&lt;$M$4,$M29,IF('Sample Calculator'!$BJ$18&lt;$N$4,$N29,IF('Sample Calculator'!$BJ$18&lt;$O$4,$O29,IF('Sample Calculator'!$BJ$18&gt;$P$4,$P29,0))))))))))))))))</f>
        <v>0</v>
      </c>
      <c r="E65" s="42" t="str">
        <f>IF('Sample Calculator'!$H$6="Individual (Couple)",IF('Sample Calculator'!$BZ$18&lt;$B$2,$B23,IF('Sample Calculator'!$BZ$18&lt;$C$4,$C23,IF('Sample Calculator'!$BZ$18&lt;$D$4,$D23,IF('Sample Calculator'!$BZ$18&lt;$E$4,$E23,IF('Sample Calculator'!$BZ$18&lt;$F$4,$F23,IF('Sample Calculator'!$BZ$18&lt;$G$4,$G23,IF('Sample Calculator'!$BZ$18&lt;$H$4,$H23,IF('Sample Calculator'!$BZ$18&lt;$I$4,$I23,IF('Sample Calculator'!$BZ$18&lt;$J$4,$J23,IF('Sample Calculator'!$BZ$18&lt;$K$4,$K23,IF('Sample Calculator'!$BZ$18&lt;$L$4,$L23,IF('Sample Calculator'!$BZ$18&lt;$M$4,$M23,IF('Sample Calculator'!$BZ$18&lt;$N$4,$N23,IF('Sample Calculator'!$BZ$18&lt;$O$4,$O23,IF('Sample Calculator'!$BZ$18&gt;$P$4,$P23,0))))))))))))))),IF('Sample Calculator'!$BZ$18&lt;$B$2,$B29,IF('Sample Calculator'!$BZ$18&lt;$C$4,$C29,IF('Sample Calculator'!$BZ$18&lt;$D$4,$D29,IF('Sample Calculator'!$BZ$18&lt;$E$4,$E29,IF('Sample Calculator'!$BZ$18&lt;$F$4,$F29,IF('Sample Calculator'!$BZ$18&lt;$G$4,$G29,IF('Sample Calculator'!$BZ$18&lt;$H$4,$H29,IF('Sample Calculator'!$BZ$18&lt;$I$4,$I29,IF('Sample Calculator'!$BZ$18&lt;$J$4,$J29,IF('Sample Calculator'!$BZ$18&lt;$K$4,$K29,IF('Sample Calculator'!$BZ$18&lt;$L$4,$L29,IF('Sample Calculator'!$BZ$18&lt;$M$4,$M29,IF('Sample Calculator'!$BZ$18&lt;$N$4,$N29,IF('Sample Calculator'!$BZ$18&lt;$O$4,$O29,IF('Sample Calculator'!$BZ$18&gt;$P$4,$P29,0))))))))))))))))</f>
        <v>0</v>
      </c>
      <c r="F65" s="42" t="str">
        <f>IF('Sample Calculator'!$H$6="Individual (Couple)",IF('Sample Calculator'!$CP$18&lt;$B$2,$B23,IF('Sample Calculator'!$CP$18&lt;$C$4,$C23,IF('Sample Calculator'!$CP$18&lt;$D$4,$D23,IF('Sample Calculator'!$CP$18&lt;$E$4,$E23,IF('Sample Calculator'!$CP$18&lt;$F$4,$F23,IF('Sample Calculator'!$CP$18&lt;$G$4,$G23,IF('Sample Calculator'!$CP$18&lt;$H$4,$H23,IF('Sample Calculator'!$CP$18&lt;$I$4,$I23,IF('Sample Calculator'!$CP$18&lt;$J$4,$J23,IF('Sample Calculator'!$CP$18&lt;$K$4,$K23,IF('Sample Calculator'!$CP$18&lt;$L$4,$L23,IF('Sample Calculator'!$CP$18&lt;$M$4,$M23,IF('Sample Calculator'!$CP$18&lt;$N$4,$N23,IF('Sample Calculator'!$CP$18&lt;$O$4,$O23,IF('Sample Calculator'!CP$18&gt;$P$4,$P23,0))))))))))))))),IF('Sample Calculator'!$CP$18&lt;$B$2,$B29,IF('Sample Calculator'!$CP$18&lt;$C$4,$C29,IF('Sample Calculator'!$CP$18&lt;$D$4,$D29,IF('Sample Calculator'!$CP$18&lt;$E$4,$E29,IF('Sample Calculator'!$CP$18&lt;$F$4,$F29,IF('Sample Calculator'!$CP$18&lt;$G$4,$G29,IF('Sample Calculator'!$CP$18&lt;$H$4,$H29,IF('Sample Calculator'!$CP$18&lt;$I$4,$I29,IF('Sample Calculator'!$CP$18&lt;$J$4,$J29,IF('Sample Calculator'!$CP$18&lt;$K$4,$K29,IF('Sample Calculator'!$CP$18&lt;$L$4,$L29,IF('Sample Calculator'!$CP$18&lt;$M$4,$M29,IF('Sample Calculator'!$CP$18&lt;$N$4,$N29,IF('Sample Calculator'!$CP$18&lt;$O$4,$O29,IF('Sample Calculator'!CP$18&gt;$P$4,$P29,0))))))))))))))))</f>
        <v>0</v>
      </c>
      <c r="G65" s="42" t="str">
        <f>IF('Sample Calculator'!$H$6="Individual (Couple)",IF('Sample Calculator'!$DF$18&lt;$B$2,$B23,IF('Sample Calculator'!$DF$18&lt;$C$4,$C23,IF('Sample Calculator'!$DF$18&lt;$D$4,$D23,IF('Sample Calculator'!$DF$18&lt;$E$4,$E23,IF('Sample Calculator'!$DF$18&lt;$F$4,$F23,IF('Sample Calculator'!$DF$18&lt;$G$4,$G23,IF('Sample Calculator'!$DF$18&lt;$H$4,$H23,IF('Sample Calculator'!$DF$18&lt;$I$4,$I23,IF('Sample Calculator'!$DF$18&lt;$J$4,$J23,IF('Sample Calculator'!$DF$18&lt;$K$4,$K23,IF('Sample Calculator'!$DF$18&lt;$L$4,$L23,IF('Sample Calculator'!$DF$18&lt;$M$4,$M23,IF('Sample Calculator'!$DF$18&lt;$N$4,$N23,IF('Sample Calculator'!$DF$18&lt;$O$4,$O23,IF('Sample Calculator'!$DF$18&gt;$P$4,$P23,0))))))))))))))),IF('Sample Calculator'!$DF$18&lt;$B$2,$B29,IF('Sample Calculator'!$DF$18&lt;$C$4,$C29,IF('Sample Calculator'!$DF$18&lt;$D$4,$D29,IF('Sample Calculator'!$DF$18&lt;$E$4,$E29,IF('Sample Calculator'!$DF$18&lt;$F$4,$F29,IF('Sample Calculator'!$DF$18&lt;$G$4,$G29,IF('Sample Calculator'!$DF$18&lt;$H$4,$H29,IF('Sample Calculator'!$DF$18&lt;$I$4,$I29,IF('Sample Calculator'!$DF$18&lt;$J$4,$J29,IF('Sample Calculator'!$DF$18&lt;$K$4,$K29,IF('Sample Calculator'!$DF$18&lt;$L$4,$L29,IF('Sample Calculator'!$DF$18&lt;$M$4,$M29,IF('Sample Calculator'!$DF$18&lt;$N$4,$N29,IF('Sample Calculator'!$DF$18&lt;$O$4,$O29,IF('Sample Calculator'!$DF$18&gt;$P$4,$P29,0))))))))))))))))</f>
        <v>0</v>
      </c>
      <c r="J65" s="26" t="str">
        <f>IF('Sample Calculator'!$AL$18&lt;$B$2,$B23,IF('Sample Calculator'!$AL$18&lt;$C$4,$C23,IF('Sample Calculator'!$AL$18&lt;$D$4,$D23,IF('Sample Calculator'!$AL$18&lt;$E$4,$E23,IF('Sample Calculator'!$AL$18&lt;$F$4,$F23,IF('Sample Calculator'!$AL$18&lt;$G$4,$G23,IF('Sample Calculator'!$AL$18&lt;$H$4,$H23,IF('Sample Calculator'!$AL$18&lt;$I$4,$I23,IF('Sample Calculator'!$AL$18&lt;$J$4,$J23,IF('Sample Calculator'!$AL$18&lt;$K$4,$K23,IF('Sample Calculator'!$AL$18&lt;$L$4,$L23,IF('Sample Calculator'!$AL$18&lt;$M$4,$M23,IF('Sample Calculator'!$AL$18&lt;$N$4,$N23,IF('Sample Calculator'!$AL$18&lt;$O$4,$O23,IF('Sample Calculator'!$AL$18&gt;$P$4,$P23,0)))))))))))))))</f>
        <v>0</v>
      </c>
      <c r="K65" s="26" t="str">
        <f>IF('Sample Calculator'!$AL$18&lt;$B$2,$B23,IF('Sample Calculator'!$AL$18&lt;$C$4,$C23,IF('Sample Calculator'!$AL$18&lt;$D$4,$D23,IF('Sample Calculator'!$AL$18&lt;$E$4,$E23,IF('Sample Calculator'!$AL$18&lt;$F$4,$F23,IF('Sample Calculator'!$AL$18&lt;$G$4,$G23,IF('Sample Calculator'!$AL$18&lt;$H$4,$H23,IF('Sample Calculator'!$AL$18&lt;$I$4,$I23,IF('Sample Calculator'!$AL$18&lt;$J$4,$J23,IF('Sample Calculator'!$AL$18&lt;$K$4,$K23,IF('Sample Calculator'!$AL$18&lt;$L$4,$L23,IF('Sample Calculator'!$AL$18&lt;$M$4,$M23,IF('Sample Calculator'!$AL$18&lt;$N$4,$N23,IF('Sample Calculator'!$AL$18&lt;$O$4,$O23,IF('Sample Calculator'!$AL$18&gt;$P$4,$P23,0)))))))))))))))</f>
        <v>0</v>
      </c>
      <c r="L65" s="26" t="str">
        <f>IF('Sample Calculator'!$BR$18&lt;$B$2,$B23,IF('Sample Calculator'!$BR$18&lt;$C$4,$C23,IF('Sample Calculator'!$BR$18&lt;$D$4,$D23,IF('Sample Calculator'!$BR$18&lt;$E$4,$E23,IF('Sample Calculator'!$BR$18&lt;$F$4,$F23,IF('Sample Calculator'!$BR$18&lt;$G$4,$G23,IF('Sample Calculator'!$BR$18&lt;$H$4,$H23,IF('Sample Calculator'!$BR$18&lt;$I$4,$I23,IF('Sample Calculator'!$BR$18&lt;$J$4,$J23,IF('Sample Calculator'!$BR$18&lt;$K$4,$K23,IF('Sample Calculator'!$BR$18&lt;$L$4,$L23,IF('Sample Calculator'!$BR$18&lt;$M$4,$M23,IF('Sample Calculator'!$BR$18&lt;$N$4,$N23,IF('Sample Calculator'!$BR$18&lt;$O$4,$O23,IF('Sample Calculator'!$BR$18&gt;$P$4,$P23,0)))))))))))))))</f>
        <v>0</v>
      </c>
      <c r="M65" s="26" t="str">
        <f>IF('Sample Calculator'!$CH$18&lt;$B$2,$B23,IF('Sample Calculator'!$CH$18&lt;$C$4,$C23,IF('Sample Calculator'!$CH$18&lt;$D$4,$D23,IF('Sample Calculator'!$CH$18&lt;$E$4,$E23,IF('Sample Calculator'!$CH$18&lt;$F$4,$F23,IF('Sample Calculator'!$CH$18&lt;$G$4,$G23,IF('Sample Calculator'!$CH$18&lt;$H$4,$H23,IF('Sample Calculator'!$CH$18&lt;$I$4,$I23,IF('Sample Calculator'!$CH$18&lt;$J$4,$J23,IF('Sample Calculator'!$CH$18&lt;$K$4,$K23,IF('Sample Calculator'!$CH$18&lt;$L$4,$L23,IF('Sample Calculator'!$CH$18&lt;$M$4,$M23,IF('Sample Calculator'!$CH$18&lt;$N$4,$N23,IF('Sample Calculator'!$CH$18&lt;$O$4,$O23,IF('Sample Calculator'!$CH$18&gt;$P$4,$P23,0)))))))))))))))</f>
        <v>0</v>
      </c>
      <c r="N65" s="26" t="str">
        <f>IF('Sample Calculator'!$CX$18&lt;$B$2,$B23,IF('Sample Calculator'!$CX$18&lt;$C$4,$C23,IF('Sample Calculator'!$CX$18&lt;$D$4,$D23,IF('Sample Calculator'!$CX$18&lt;$E$4,$E23,IF('Sample Calculator'!$CX$18&lt;$F$4,$F23,IF('Sample Calculator'!$CX$18&lt;$G$4,$G23,IF('Sample Calculator'!$CX$18&lt;$H$4,$H23,IF('Sample Calculator'!$CX$18&lt;$I$4,$I23,IF('Sample Calculator'!$CX$18&lt;$J$4,$J23,IF('Sample Calculator'!$CX$18&lt;$K$4,$K23,IF('Sample Calculator'!$CX$18&lt;$L$4,$L23,IF('Sample Calculator'!$CX$18&lt;$M$4,$M23,IF('Sample Calculator'!$CX$18&lt;$N$4,$N23,IF('Sample Calculator'!$CX$18&lt;$O$4,$O23,IF('Sample Calculator'!$CX$18&gt;$P$4,$P23,0)))))))))))))))</f>
        <v>0</v>
      </c>
      <c r="O65" s="26" t="str">
        <f>IF('Sample Calculator'!$DN$18&lt;$B$2,$B23,IF('Sample Calculator'!$DN$18&lt;$C$4,$C23,IF('Sample Calculator'!$DN$18&lt;$D$4,$D23,IF('Sample Calculator'!$DN$18&lt;$E$4,$E23,IF('Sample Calculator'!$DN$18&lt;$F$4,$F23,IF('Sample Calculator'!$DN$18&lt;$G$4,$G23,IF('Sample Calculator'!$DN$18&lt;$H$4,$H23,IF('Sample Calculator'!$DN$18&lt;$I$4,$I23,IF('Sample Calculator'!$DN$18&lt;$J$4,$J23,IF('Sample Calculator'!$DN$18&lt;$K$4,$K23,IF('Sample Calculator'!$DN$18&lt;$L$4,$L23,IF('Sample Calculator'!$DN$18&lt;$M$4,$M23,IF('Sample Calculator'!$DN$18&lt;$N$4,$N23,IF('Sample Calculator'!$DN$18&lt;$O$4,$O23,IF('Sample Calculator'!$DN$18&gt;$P$4,$P23,0)))))))))))))))</f>
        <v>0</v>
      </c>
    </row>
    <row r="66" spans="1:17">
      <c r="B66" s="42" t="str">
        <f>IF('Sample Calculator'!$H$6="Individual (Couple)",IF('Sample Calculator'!$AD$18&lt;$B$2,$B24,IF('Sample Calculator'!$AD$18&lt;$C$4,$C24,IF('Sample Calculator'!$AD$18&lt;$D$4,$D24,IF('Sample Calculator'!$AD$18&lt;$E$4,$E24,IF('Sample Calculator'!$AD$18&lt;$F$4,$F24,IF('Sample Calculator'!$AD$18&lt;$G$4,$G24,IF('Sample Calculator'!$AD$18&lt;$H$4,$H24,IF('Sample Calculator'!$AD$18&lt;$I$4,$I24,IF('Sample Calculator'!$AD$18&lt;$J$4,$J24,IF('Sample Calculator'!$AD$18&lt;$K$4,$K24,IF('Sample Calculator'!$AD$18&lt;$L$4,$L24,IF('Sample Calculator'!$AD$18&lt;$M$4,$M24,IF('Sample Calculator'!$AD$18&lt;$N$4,$N24,IF('Sample Calculator'!$AD$18&lt;$O$4,$O24,IF('Sample Calculator'!$AD$18&gt;$P$4,$P24,0))))))))))))))),IF('Sample Calculator'!$AD$18&lt;$B$2,$B30,IF('Sample Calculator'!$AD$18&lt;$C$4,$C30,IF('Sample Calculator'!$AD$18&lt;$D$4,$D30,IF('Sample Calculator'!$AD$18&lt;$E$4,$E30,IF('Sample Calculator'!$AD$18&lt;$F$4,$F30,IF('Sample Calculator'!$AD$18&lt;$G$4,$G30,IF('Sample Calculator'!$AD$18&lt;$H$4,$H30,IF('Sample Calculator'!$AD$18&lt;$I$4,$I30,IF('Sample Calculator'!$AD$18&lt;$J$4,$J30,IF('Sample Calculator'!$AD$18&lt;$K$4,$K30,IF('Sample Calculator'!$AD$18&lt;$L$4,$L30,IF('Sample Calculator'!$AD$18&lt;$M$4,$M30,IF('Sample Calculator'!$AD$18&lt;$N$4,$N30,IF('Sample Calculator'!$AD$18&lt;$O$4,$O30,IF('Sample Calculator'!$AD$18&gt;$P$4,$P30,0))))))))))))))))</f>
        <v>0</v>
      </c>
      <c r="C66" s="42" t="str">
        <f>IF('Sample Calculator'!$H$6="Individual (Couple)",IF('Sample Calculator'!$AT$18&lt;$B$2,$B24,IF('Sample Calculator'!$AT$18&lt;$C$4,$C24,IF('Sample Calculator'!$AT$18&lt;$D$4,$D24,IF('Sample Calculator'!$AT$18&lt;$E$4,$E24,IF('Sample Calculator'!$AT$18&lt;$F$4,$F24,IF('Sample Calculator'!$AT$18&lt;$G$4,$G24,IF('Sample Calculator'!$AT$18&lt;$H$4,$H24,IF('Sample Calculator'!$AT$18&lt;$I$4,$I24,IF('Sample Calculator'!$AT$18&lt;$J$4,$J24,IF('Sample Calculator'!$AT$18&lt;$K$4,$K24,IF('Sample Calculator'!$AT$18&lt;$L$4,$L24,IF('Sample Calculator'!$AT$18&lt;$M$4,$M24,IF('Sample Calculator'!$AT$18&lt;$N$4,$N24,IF('Sample Calculator'!$AT$18&lt;$O$4,$O24,IF('Sample Calculator'!$AT$18&gt;$P$4,$P24,0))))))))))))))),IF('Sample Calculator'!$AT$18&lt;$B$2,$B30,IF('Sample Calculator'!$AT$18&lt;$C$4,$C30,IF('Sample Calculator'!$AT$18&lt;$D$4,$D30,IF('Sample Calculator'!$AT$18&lt;$E$4,$E30,IF('Sample Calculator'!$AT$18&lt;$F$4,$F30,IF('Sample Calculator'!$AT$18&lt;$G$4,$G30,IF('Sample Calculator'!$AT$18&lt;$H$4,$H30,IF('Sample Calculator'!$AT$18&lt;$I$4,$I30,IF('Sample Calculator'!$AT$18&lt;$J$4,$J30,IF('Sample Calculator'!$AT$18&lt;$K$4,$K30,IF('Sample Calculator'!$AT$18&lt;$L$4,$L30,IF('Sample Calculator'!$AT$18&lt;$M$4,$M30,IF('Sample Calculator'!$AT$18&lt;$N$4,$N30,IF('Sample Calculator'!$AT$18&lt;$O$4,$O30,IF('Sample Calculator'!$AT$18&gt;$P$4,$P30,0))))))))))))))))</f>
        <v>0</v>
      </c>
      <c r="D66" s="42" t="str">
        <f>IF('Sample Calculator'!$H$6="Individual (Couple)",IF('Sample Calculator'!$BJ$18&lt;$B$2,$B24,IF('Sample Calculator'!$BJ$18&lt;$C$4,$C24,IF('Sample Calculator'!$BJ$18&lt;$D$4,$D24,IF('Sample Calculator'!$BJ$18&lt;$E$4,$E24,IF('Sample Calculator'!$BJ$18&lt;$F$4,$F24,IF('Sample Calculator'!$BJ$18&lt;$G$4,$G24,IF('Sample Calculator'!$BJ$18&lt;$H$4,$H24,IF('Sample Calculator'!$BJ$18&lt;$I$4,$I24,IF('Sample Calculator'!$BJ$18&lt;$J$4,$J24,IF('Sample Calculator'!$BJ$18&lt;$K$4,$K24,IF('Sample Calculator'!$BJ$18&lt;$L$4,$L24,IF('Sample Calculator'!$BJ$18&lt;$M$4,$M24,IF('Sample Calculator'!$BJ$18&lt;$N$4,$N24,IF('Sample Calculator'!$BJ$18&lt;$O$4,$O24,IF('Sample Calculator'!$BJ$18&gt;$P$4,$P24,0))))))))))))))),IF('Sample Calculator'!$BJ$18&lt;$B$2,$B30,IF('Sample Calculator'!$BJ$18&lt;$C$4,$C30,IF('Sample Calculator'!$BJ$18&lt;$D$4,$D30,IF('Sample Calculator'!$BJ$18&lt;$E$4,$E30,IF('Sample Calculator'!$BJ$18&lt;$F$4,$F30,IF('Sample Calculator'!$BJ$18&lt;$G$4,$G30,IF('Sample Calculator'!$BJ$18&lt;$H$4,$H30,IF('Sample Calculator'!$BJ$18&lt;$I$4,$I30,IF('Sample Calculator'!$BJ$18&lt;$J$4,$J30,IF('Sample Calculator'!$BJ$18&lt;$K$4,$K30,IF('Sample Calculator'!$BJ$18&lt;$L$4,$L30,IF('Sample Calculator'!$BJ$18&lt;$M$4,$M30,IF('Sample Calculator'!$BJ$18&lt;$N$4,$N30,IF('Sample Calculator'!$BJ$18&lt;$O$4,$O30,IF('Sample Calculator'!$BJ$18&gt;$P$4,$P30,0))))))))))))))))</f>
        <v>0</v>
      </c>
      <c r="E66" s="42" t="str">
        <f>IF('Sample Calculator'!$H$6="Individual (Couple)",IF('Sample Calculator'!$BZ$18&lt;$B$2,$B24,IF('Sample Calculator'!$BZ$18&lt;$C$4,$C24,IF('Sample Calculator'!$BZ$18&lt;$D$4,$D24,IF('Sample Calculator'!$BZ$18&lt;$E$4,$E24,IF('Sample Calculator'!$BZ$18&lt;$F$4,$F24,IF('Sample Calculator'!$BZ$18&lt;$G$4,$G24,IF('Sample Calculator'!$BZ$18&lt;$H$4,$H24,IF('Sample Calculator'!$BZ$18&lt;$I$4,$I24,IF('Sample Calculator'!$BZ$18&lt;$J$4,$J24,IF('Sample Calculator'!$BZ$18&lt;$K$4,$K24,IF('Sample Calculator'!$BZ$18&lt;$L$4,$L24,IF('Sample Calculator'!$BZ$18&lt;$M$4,$M24,IF('Sample Calculator'!$BZ$18&lt;$N$4,$N24,IF('Sample Calculator'!$BZ$18&lt;$O$4,$O24,IF('Sample Calculator'!$BZ$18&gt;$P$4,$P24,0))))))))))))))),IF('Sample Calculator'!$BZ$18&lt;$B$2,$B30,IF('Sample Calculator'!$BZ$18&lt;$C$4,$C30,IF('Sample Calculator'!$BZ$18&lt;$D$4,$D30,IF('Sample Calculator'!$BZ$18&lt;$E$4,$E30,IF('Sample Calculator'!$BZ$18&lt;$F$4,$F30,IF('Sample Calculator'!$BZ$18&lt;$G$4,$G30,IF('Sample Calculator'!$BZ$18&lt;$H$4,$H30,IF('Sample Calculator'!$BZ$18&lt;$I$4,$I30,IF('Sample Calculator'!$BZ$18&lt;$J$4,$J30,IF('Sample Calculator'!$BZ$18&lt;$K$4,$K30,IF('Sample Calculator'!$BZ$18&lt;$L$4,$L30,IF('Sample Calculator'!$BZ$18&lt;$M$4,$M30,IF('Sample Calculator'!$BZ$18&lt;$N$4,$N30,IF('Sample Calculator'!$BZ$18&lt;$O$4,$O30,IF('Sample Calculator'!$BZ$18&gt;$P$4,$P30,0))))))))))))))))</f>
        <v>0</v>
      </c>
      <c r="F66" s="42" t="str">
        <f>IF('Sample Calculator'!$H$6="Individual (Couple)",IF('Sample Calculator'!$CP$18&lt;$B$2,$B24,IF('Sample Calculator'!$CP$18&lt;$C$4,$C24,IF('Sample Calculator'!$CP$18&lt;$D$4,$D24,IF('Sample Calculator'!$CP$18&lt;$E$4,$E24,IF('Sample Calculator'!$CP$18&lt;$F$4,$F24,IF('Sample Calculator'!$CP$18&lt;$G$4,$G24,IF('Sample Calculator'!$CP$18&lt;$H$4,$H24,IF('Sample Calculator'!$CP$18&lt;$I$4,$I24,IF('Sample Calculator'!$CP$18&lt;$J$4,$J24,IF('Sample Calculator'!$CP$18&lt;$K$4,$K24,IF('Sample Calculator'!$CP$18&lt;$L$4,$L24,IF('Sample Calculator'!$CP$18&lt;$M$4,$M24,IF('Sample Calculator'!$CP$18&lt;$N$4,$N24,IF('Sample Calculator'!$CP$18&lt;$O$4,$O24,IF('Sample Calculator'!CP$18&gt;$P$4,$P24,0))))))))))))))),IF('Sample Calculator'!$CP$18&lt;$B$2,$B30,IF('Sample Calculator'!$CP$18&lt;$C$4,$C30,IF('Sample Calculator'!$CP$18&lt;$D$4,$D30,IF('Sample Calculator'!$CP$18&lt;$E$4,$E30,IF('Sample Calculator'!$CP$18&lt;$F$4,$F30,IF('Sample Calculator'!$CP$18&lt;$G$4,$G30,IF('Sample Calculator'!$CP$18&lt;$H$4,$H30,IF('Sample Calculator'!$CP$18&lt;$I$4,$I30,IF('Sample Calculator'!$CP$18&lt;$J$4,$J30,IF('Sample Calculator'!$CP$18&lt;$K$4,$K30,IF('Sample Calculator'!$CP$18&lt;$L$4,$L30,IF('Sample Calculator'!$CP$18&lt;$M$4,$M30,IF('Sample Calculator'!$CP$18&lt;$N$4,$N30,IF('Sample Calculator'!$CP$18&lt;$O$4,$O30,IF('Sample Calculator'!CP$18&gt;$P$4,$P30,0))))))))))))))))</f>
        <v>0</v>
      </c>
      <c r="G66" s="42" t="str">
        <f>IF('Sample Calculator'!$H$6="Individual (Couple)",IF('Sample Calculator'!$DF$18&lt;$B$2,$B24,IF('Sample Calculator'!$DF$18&lt;$C$4,$C24,IF('Sample Calculator'!$DF$18&lt;$D$4,$D24,IF('Sample Calculator'!$DF$18&lt;$E$4,$E24,IF('Sample Calculator'!$DF$18&lt;$F$4,$F24,IF('Sample Calculator'!$DF$18&lt;$G$4,$G24,IF('Sample Calculator'!$DF$18&lt;$H$4,$H24,IF('Sample Calculator'!$DF$18&lt;$I$4,$I24,IF('Sample Calculator'!$DF$18&lt;$J$4,$J24,IF('Sample Calculator'!$DF$18&lt;$K$4,$K24,IF('Sample Calculator'!$DF$18&lt;$L$4,$L24,IF('Sample Calculator'!$DF$18&lt;$M$4,$M24,IF('Sample Calculator'!$DF$18&lt;$N$4,$N24,IF('Sample Calculator'!$DF$18&lt;$O$4,$O24,IF('Sample Calculator'!$DF$18&gt;$P$4,$P24,0))))))))))))))),IF('Sample Calculator'!$DF$18&lt;$B$2,$B30,IF('Sample Calculator'!$DF$18&lt;$C$4,$C30,IF('Sample Calculator'!$DF$18&lt;$D$4,$D30,IF('Sample Calculator'!$DF$18&lt;$E$4,$E30,IF('Sample Calculator'!$DF$18&lt;$F$4,$F30,IF('Sample Calculator'!$DF$18&lt;$G$4,$G30,IF('Sample Calculator'!$DF$18&lt;$H$4,$H30,IF('Sample Calculator'!$DF$18&lt;$I$4,$I30,IF('Sample Calculator'!$DF$18&lt;$J$4,$J30,IF('Sample Calculator'!$DF$18&lt;$K$4,$K30,IF('Sample Calculator'!$DF$18&lt;$L$4,$L30,IF('Sample Calculator'!$DF$18&lt;$M$4,$M30,IF('Sample Calculator'!$DF$18&lt;$N$4,$N30,IF('Sample Calculator'!$DF$18&lt;$O$4,$O30,IF('Sample Calculator'!$DF$18&gt;$P$4,$P30,0))))))))))))))))</f>
        <v>0</v>
      </c>
      <c r="J66" s="26" t="str">
        <f>IF('Sample Calculator'!$AL$18&lt;$B$2,$B24,IF('Sample Calculator'!$AL$18&lt;$C$4,$C24,IF('Sample Calculator'!$AL$18&lt;$D$4,$D24,IF('Sample Calculator'!$AL$18&lt;$E$4,$E24,IF('Sample Calculator'!$AL$18&lt;$F$4,$F24,IF('Sample Calculator'!$AL$18&lt;$G$4,$G24,IF('Sample Calculator'!$AL$18&lt;$H$4,$H24,IF('Sample Calculator'!$AL$18&lt;$I$4,$I24,IF('Sample Calculator'!$AL$18&lt;$J$4,$J24,IF('Sample Calculator'!$AL$18&lt;$K$4,$K24,IF('Sample Calculator'!$AL$18&lt;$L$4,$L24,IF('Sample Calculator'!$AL$18&lt;$M$4,$M24,IF('Sample Calculator'!$AL$18&lt;$N$4,$N24,IF('Sample Calculator'!$AL$18&lt;$O$4,$O24,IF('Sample Calculator'!$AL$18&gt;$P$4,$P24,0)))))))))))))))</f>
        <v>0</v>
      </c>
      <c r="K66" s="26" t="str">
        <f>IF('Sample Calculator'!$AL$18&lt;$B$2,$B24,IF('Sample Calculator'!$AL$18&lt;$C$4,$C24,IF('Sample Calculator'!$AL$18&lt;$D$4,$D24,IF('Sample Calculator'!$AL$18&lt;$E$4,$E24,IF('Sample Calculator'!$AL$18&lt;$F$4,$F24,IF('Sample Calculator'!$AL$18&lt;$G$4,$G24,IF('Sample Calculator'!$AL$18&lt;$H$4,$H24,IF('Sample Calculator'!$AL$18&lt;$I$4,$I24,IF('Sample Calculator'!$AL$18&lt;$J$4,$J24,IF('Sample Calculator'!$AL$18&lt;$K$4,$K24,IF('Sample Calculator'!$AL$18&lt;$L$4,$L24,IF('Sample Calculator'!$AL$18&lt;$M$4,$M24,IF('Sample Calculator'!$AL$18&lt;$N$4,$N24,IF('Sample Calculator'!$AL$18&lt;$O$4,$O24,IF('Sample Calculator'!$AL$18&gt;$P$4,$P24,0)))))))))))))))</f>
        <v>0</v>
      </c>
      <c r="L66" s="26" t="str">
        <f>IF('Sample Calculator'!$BR$18&lt;$B$2,$B24,IF('Sample Calculator'!$BR$18&lt;$C$4,$C24,IF('Sample Calculator'!$BR$18&lt;$D$4,$D24,IF('Sample Calculator'!$BR$18&lt;$E$4,$E24,IF('Sample Calculator'!$BR$18&lt;$F$4,$F24,IF('Sample Calculator'!$BR$18&lt;$G$4,$G24,IF('Sample Calculator'!$BR$18&lt;$H$4,$H24,IF('Sample Calculator'!$BR$18&lt;$I$4,$I24,IF('Sample Calculator'!$BR$18&lt;$J$4,$J24,IF('Sample Calculator'!$BR$18&lt;$K$4,$K24,IF('Sample Calculator'!$BR$18&lt;$L$4,$L24,IF('Sample Calculator'!$BR$18&lt;$M$4,$M24,IF('Sample Calculator'!$BR$18&lt;$N$4,$N24,IF('Sample Calculator'!$BR$18&lt;$O$4,$O24,IF('Sample Calculator'!$BR$18&gt;$P$4,$P24,0)))))))))))))))</f>
        <v>0</v>
      </c>
      <c r="M66" s="26" t="str">
        <f>IF('Sample Calculator'!$CH$18&lt;$B$2,$B24,IF('Sample Calculator'!$CH$18&lt;$C$4,$C24,IF('Sample Calculator'!$CH$18&lt;$D$4,$D24,IF('Sample Calculator'!$CH$18&lt;$E$4,$E24,IF('Sample Calculator'!$CH$18&lt;$F$4,$F24,IF('Sample Calculator'!$CH$18&lt;$G$4,$G24,IF('Sample Calculator'!$CH$18&lt;$H$4,$H24,IF('Sample Calculator'!$CH$18&lt;$I$4,$I24,IF('Sample Calculator'!$CH$18&lt;$J$4,$J24,IF('Sample Calculator'!$CH$18&lt;$K$4,$K24,IF('Sample Calculator'!$CH$18&lt;$L$4,$L24,IF('Sample Calculator'!$CH$18&lt;$M$4,$M24,IF('Sample Calculator'!$CH$18&lt;$N$4,$N24,IF('Sample Calculator'!$CH$18&lt;$O$4,$O24,IF('Sample Calculator'!$CH$18&gt;$P$4,$P24,0)))))))))))))))</f>
        <v>0</v>
      </c>
      <c r="N66" s="26" t="str">
        <f>IF('Sample Calculator'!$CX$18&lt;$B$2,$B24,IF('Sample Calculator'!$CX$18&lt;$C$4,$C24,IF('Sample Calculator'!$CX$18&lt;$D$4,$D24,IF('Sample Calculator'!$CX$18&lt;$E$4,$E24,IF('Sample Calculator'!$CX$18&lt;$F$4,$F24,IF('Sample Calculator'!$CX$18&lt;$G$4,$G24,IF('Sample Calculator'!$CX$18&lt;$H$4,$H24,IF('Sample Calculator'!$CX$18&lt;$I$4,$I24,IF('Sample Calculator'!$CX$18&lt;$J$4,$J24,IF('Sample Calculator'!$CX$18&lt;$K$4,$K24,IF('Sample Calculator'!$CX$18&lt;$L$4,$L24,IF('Sample Calculator'!$CX$18&lt;$M$4,$M24,IF('Sample Calculator'!$CX$18&lt;$N$4,$N24,IF('Sample Calculator'!$CX$18&lt;$O$4,$O24,IF('Sample Calculator'!$CX$18&gt;$P$4,$P24,0)))))))))))))))</f>
        <v>0</v>
      </c>
      <c r="O66" s="26" t="str">
        <f>IF('Sample Calculator'!$DN$18&lt;$B$2,$B24,IF('Sample Calculator'!$DN$18&lt;$C$4,$C24,IF('Sample Calculator'!$DN$18&lt;$D$4,$D24,IF('Sample Calculator'!$DN$18&lt;$E$4,$E24,IF('Sample Calculator'!$DN$18&lt;$F$4,$F24,IF('Sample Calculator'!$DN$18&lt;$G$4,$G24,IF('Sample Calculator'!$DN$18&lt;$H$4,$H24,IF('Sample Calculator'!$DN$18&lt;$I$4,$I24,IF('Sample Calculator'!$DN$18&lt;$J$4,$J24,IF('Sample Calculator'!$DN$18&lt;$K$4,$K24,IF('Sample Calculator'!$DN$18&lt;$L$4,$L24,IF('Sample Calculator'!$DN$18&lt;$M$4,$M24,IF('Sample Calculator'!$DN$18&lt;$N$4,$N24,IF('Sample Calculator'!$DN$18&lt;$O$4,$O24,IF('Sample Calculator'!$DN$18&gt;$P$4,$P24,0)))))))))))))))</f>
        <v>0</v>
      </c>
    </row>
    <row r="67" spans="1:17">
      <c r="B67" s="42" t="str">
        <f>IF('Sample Calculator'!$H$6="Individual (Couple)",IF('Sample Calculator'!$AD$18&lt;$B$2,$B25,IF('Sample Calculator'!$AD$18&lt;$C$4,$C25,IF('Sample Calculator'!$AD$18&lt;$D$4,$D25,IF('Sample Calculator'!$AD$18&lt;$E$4,$E25,IF('Sample Calculator'!$AD$18&lt;$F$4,$F25,IF('Sample Calculator'!$AD$18&lt;$G$4,$G25,IF('Sample Calculator'!$AD$18&lt;$H$4,$H25,IF('Sample Calculator'!$AD$18&lt;$I$4,$I25,IF('Sample Calculator'!$AD$18&lt;$J$4,$J25,IF('Sample Calculator'!$AD$18&lt;$K$4,$K25,IF('Sample Calculator'!$AD$18&lt;$L$4,$L25,IF('Sample Calculator'!$AD$18&lt;$M$4,$M25,IF('Sample Calculator'!$AD$18&lt;$N$4,$N25,IF('Sample Calculator'!$AD$18&lt;$O$4,$O25,IF('Sample Calculator'!$AD$18&gt;$P$4,$P25,0))))))))))))))),IF('Sample Calculator'!$AD$18&lt;$B$2,$B31,IF('Sample Calculator'!$AD$18&lt;$C$4,$C31,IF('Sample Calculator'!$AD$18&lt;$D$4,$D31,IF('Sample Calculator'!$AD$18&lt;$E$4,$E31,IF('Sample Calculator'!$AD$18&lt;$F$4,$F31,IF('Sample Calculator'!$AD$18&lt;$G$4,$G31,IF('Sample Calculator'!$AD$18&lt;$H$4,$H31,IF('Sample Calculator'!$AD$18&lt;$I$4,$I31,IF('Sample Calculator'!$AD$18&lt;$J$4,$J31,IF('Sample Calculator'!$AD$18&lt;$K$4,$K31,IF('Sample Calculator'!$AD$18&lt;$L$4,$L31,IF('Sample Calculator'!$AD$18&lt;$M$4,$M31,IF('Sample Calculator'!$AD$18&lt;$N$4,$N31,IF('Sample Calculator'!$AD$18&lt;$O$4,$O31,IF('Sample Calculator'!$AD$18&gt;$P$4,$P31,0))))))))))))))))</f>
        <v>0</v>
      </c>
      <c r="C67" s="42" t="str">
        <f>IF('Sample Calculator'!$H$6="Individual (Couple)",IF('Sample Calculator'!$AT$18&lt;$B$2,$B25,IF('Sample Calculator'!$AT$18&lt;$C$4,$C25,IF('Sample Calculator'!$AT$18&lt;$D$4,$D25,IF('Sample Calculator'!$AT$18&lt;$E$4,$E25,IF('Sample Calculator'!$AT$18&lt;$F$4,$F25,IF('Sample Calculator'!$AT$18&lt;$G$4,$G25,IF('Sample Calculator'!$AT$18&lt;$H$4,$H25,IF('Sample Calculator'!$AT$18&lt;$I$4,$I25,IF('Sample Calculator'!$AT$18&lt;$J$4,$J25,IF('Sample Calculator'!$AT$18&lt;$K$4,$K25,IF('Sample Calculator'!$AT$18&lt;$L$4,$L25,IF('Sample Calculator'!$AT$18&lt;$M$4,$M25,IF('Sample Calculator'!$AT$18&lt;$N$4,$N25,IF('Sample Calculator'!$AT$18&lt;$O$4,$O25,IF('Sample Calculator'!$AT$18&gt;$P$4,$P25,0))))))))))))))),IF('Sample Calculator'!$AT$18&lt;$B$2,$B31,IF('Sample Calculator'!$AT$18&lt;$C$4,$C31,IF('Sample Calculator'!$AT$18&lt;$D$4,$D31,IF('Sample Calculator'!$AT$18&lt;$E$4,$E31,IF('Sample Calculator'!$AT$18&lt;$F$4,$F31,IF('Sample Calculator'!$AT$18&lt;$G$4,$G31,IF('Sample Calculator'!$AT$18&lt;$H$4,$H31,IF('Sample Calculator'!$AT$18&lt;$I$4,$I31,IF('Sample Calculator'!$AT$18&lt;$J$4,$J31,IF('Sample Calculator'!$AT$18&lt;$K$4,$K31,IF('Sample Calculator'!$AT$18&lt;$L$4,$L31,IF('Sample Calculator'!$AT$18&lt;$M$4,$M31,IF('Sample Calculator'!$AT$18&lt;$N$4,$N31,IF('Sample Calculator'!$AT$18&lt;$O$4,$O31,IF('Sample Calculator'!$AT$18&gt;$P$4,$P31,0))))))))))))))))</f>
        <v>0</v>
      </c>
      <c r="D67" s="42" t="str">
        <f>IF('Sample Calculator'!$H$6="Individual (Couple)",IF('Sample Calculator'!$BJ$18&lt;$B$2,$B25,IF('Sample Calculator'!$BJ$18&lt;$C$4,$C25,IF('Sample Calculator'!$BJ$18&lt;$D$4,$D25,IF('Sample Calculator'!$BJ$18&lt;$E$4,$E25,IF('Sample Calculator'!$BJ$18&lt;$F$4,$F25,IF('Sample Calculator'!$BJ$18&lt;$G$4,$G25,IF('Sample Calculator'!$BJ$18&lt;$H$4,$H25,IF('Sample Calculator'!$BJ$18&lt;$I$4,$I25,IF('Sample Calculator'!$BJ$18&lt;$J$4,$J25,IF('Sample Calculator'!$BJ$18&lt;$K$4,$K25,IF('Sample Calculator'!$BJ$18&lt;$L$4,$L25,IF('Sample Calculator'!$BJ$18&lt;$M$4,$M25,IF('Sample Calculator'!$BJ$18&lt;$N$4,$N25,IF('Sample Calculator'!$BJ$18&lt;$O$4,$O25,IF('Sample Calculator'!$BJ$18&gt;$P$4,$P25,0))))))))))))))),IF('Sample Calculator'!$BJ$18&lt;$B$2,$B31,IF('Sample Calculator'!$BJ$18&lt;$C$4,$C31,IF('Sample Calculator'!$BJ$18&lt;$D$4,$D31,IF('Sample Calculator'!$BJ$18&lt;$E$4,$E31,IF('Sample Calculator'!$BJ$18&lt;$F$4,$F31,IF('Sample Calculator'!$BJ$18&lt;$G$4,$G31,IF('Sample Calculator'!$BJ$18&lt;$H$4,$H31,IF('Sample Calculator'!$BJ$18&lt;$I$4,$I31,IF('Sample Calculator'!$BJ$18&lt;$J$4,$J31,IF('Sample Calculator'!$BJ$18&lt;$K$4,$K31,IF('Sample Calculator'!$BJ$18&lt;$L$4,$L31,IF('Sample Calculator'!$BJ$18&lt;$M$4,$M31,IF('Sample Calculator'!$BJ$18&lt;$N$4,$N31,IF('Sample Calculator'!$BJ$18&lt;$O$4,$O31,IF('Sample Calculator'!$BJ$18&gt;$P$4,$P31,0))))))))))))))))</f>
        <v>0</v>
      </c>
      <c r="E67" s="42" t="str">
        <f>IF('Sample Calculator'!$H$6="Individual (Couple)",IF('Sample Calculator'!$BZ$18&lt;$B$2,$B25,IF('Sample Calculator'!$BZ$18&lt;$C$4,$C25,IF('Sample Calculator'!$BZ$18&lt;$D$4,$D25,IF('Sample Calculator'!$BZ$18&lt;$E$4,$E25,IF('Sample Calculator'!$BZ$18&lt;$F$4,$F25,IF('Sample Calculator'!$BZ$18&lt;$G$4,$G25,IF('Sample Calculator'!$BZ$18&lt;$H$4,$H25,IF('Sample Calculator'!$BZ$18&lt;$I$4,$I25,IF('Sample Calculator'!$BZ$18&lt;$J$4,$J25,IF('Sample Calculator'!$BZ$18&lt;$K$4,$K25,IF('Sample Calculator'!$BZ$18&lt;$L$4,$L25,IF('Sample Calculator'!$BZ$18&lt;$M$4,$M25,IF('Sample Calculator'!$BZ$18&lt;$N$4,$N25,IF('Sample Calculator'!$BZ$18&lt;$O$4,$O25,IF('Sample Calculator'!$BZ$18&gt;$P$4,$P25,0))))))))))))))),IF('Sample Calculator'!$BZ$18&lt;$B$2,$B31,IF('Sample Calculator'!$BZ$18&lt;$C$4,$C31,IF('Sample Calculator'!$BZ$18&lt;$D$4,$D31,IF('Sample Calculator'!$BZ$18&lt;$E$4,$E31,IF('Sample Calculator'!$BZ$18&lt;$F$4,$F31,IF('Sample Calculator'!$BZ$18&lt;$G$4,$G31,IF('Sample Calculator'!$BZ$18&lt;$H$4,$H31,IF('Sample Calculator'!$BZ$18&lt;$I$4,$I31,IF('Sample Calculator'!$BZ$18&lt;$J$4,$J31,IF('Sample Calculator'!$BZ$18&lt;$K$4,$K31,IF('Sample Calculator'!$BZ$18&lt;$L$4,$L31,IF('Sample Calculator'!$BZ$18&lt;$M$4,$M31,IF('Sample Calculator'!$BZ$18&lt;$N$4,$N31,IF('Sample Calculator'!$BZ$18&lt;$O$4,$O31,IF('Sample Calculator'!$BZ$18&gt;$P$4,$P31,0))))))))))))))))</f>
        <v>0</v>
      </c>
      <c r="F67" s="42" t="str">
        <f>IF('Sample Calculator'!$H$6="Individual (Couple)",IF('Sample Calculator'!$CP$18&lt;$B$2,$B25,IF('Sample Calculator'!$CP$18&lt;$C$4,$C25,IF('Sample Calculator'!$CP$18&lt;$D$4,$D25,IF('Sample Calculator'!$CP$18&lt;$E$4,$E25,IF('Sample Calculator'!$CP$18&lt;$F$4,$F25,IF('Sample Calculator'!$CP$18&lt;$G$4,$G25,IF('Sample Calculator'!$CP$18&lt;$H$4,$H25,IF('Sample Calculator'!$CP$18&lt;$I$4,$I25,IF('Sample Calculator'!$CP$18&lt;$J$4,$J25,IF('Sample Calculator'!$CP$18&lt;$K$4,$K25,IF('Sample Calculator'!$CP$18&lt;$L$4,$L25,IF('Sample Calculator'!$CP$18&lt;$M$4,$M25,IF('Sample Calculator'!$CP$18&lt;$N$4,$N25,IF('Sample Calculator'!$CP$18&lt;$O$4,$O25,IF('Sample Calculator'!CP$18&gt;$P$4,$P25,0))))))))))))))),IF('Sample Calculator'!$CP$18&lt;$B$2,$B31,IF('Sample Calculator'!$CP$18&lt;$C$4,$C31,IF('Sample Calculator'!$CP$18&lt;$D$4,$D31,IF('Sample Calculator'!$CP$18&lt;$E$4,$E31,IF('Sample Calculator'!$CP$18&lt;$F$4,$F31,IF('Sample Calculator'!$CP$18&lt;$G$4,$G31,IF('Sample Calculator'!$CP$18&lt;$H$4,$H31,IF('Sample Calculator'!$CP$18&lt;$I$4,$I31,IF('Sample Calculator'!$CP$18&lt;$J$4,$J31,IF('Sample Calculator'!$CP$18&lt;$K$4,$K31,IF('Sample Calculator'!$CP$18&lt;$L$4,$L31,IF('Sample Calculator'!$CP$18&lt;$M$4,$M31,IF('Sample Calculator'!$CP$18&lt;$N$4,$N31,IF('Sample Calculator'!$CP$18&lt;$O$4,$O31,IF('Sample Calculator'!CP$18&gt;$P$4,$P31,0))))))))))))))))</f>
        <v>0</v>
      </c>
      <c r="G67" s="42" t="str">
        <f>IF('Sample Calculator'!$H$6="Individual (Couple)",IF('Sample Calculator'!$DF$18&lt;$B$2,$B25,IF('Sample Calculator'!$DF$18&lt;$C$4,$C25,IF('Sample Calculator'!$DF$18&lt;$D$4,$D25,IF('Sample Calculator'!$DF$18&lt;$E$4,$E25,IF('Sample Calculator'!$DF$18&lt;$F$4,$F25,IF('Sample Calculator'!$DF$18&lt;$G$4,$G25,IF('Sample Calculator'!$DF$18&lt;$H$4,$H25,IF('Sample Calculator'!$DF$18&lt;$I$4,$I25,IF('Sample Calculator'!$DF$18&lt;$J$4,$J25,IF('Sample Calculator'!$DF$18&lt;$K$4,$K25,IF('Sample Calculator'!$DF$18&lt;$L$4,$L25,IF('Sample Calculator'!$DF$18&lt;$M$4,$M25,IF('Sample Calculator'!$DF$18&lt;$N$4,$N25,IF('Sample Calculator'!$DF$18&lt;$O$4,$O25,IF('Sample Calculator'!$DF$18&gt;$P$4,$P25,0))))))))))))))),IF('Sample Calculator'!$DF$18&lt;$B$2,$B31,IF('Sample Calculator'!$DF$18&lt;$C$4,$C31,IF('Sample Calculator'!$DF$18&lt;$D$4,$D31,IF('Sample Calculator'!$DF$18&lt;$E$4,$E31,IF('Sample Calculator'!$DF$18&lt;$F$4,$F31,IF('Sample Calculator'!$DF$18&lt;$G$4,$G31,IF('Sample Calculator'!$DF$18&lt;$H$4,$H31,IF('Sample Calculator'!$DF$18&lt;$I$4,$I31,IF('Sample Calculator'!$DF$18&lt;$J$4,$J31,IF('Sample Calculator'!$DF$18&lt;$K$4,$K31,IF('Sample Calculator'!$DF$18&lt;$L$4,$L31,IF('Sample Calculator'!$DF$18&lt;$M$4,$M31,IF('Sample Calculator'!$DF$18&lt;$N$4,$N31,IF('Sample Calculator'!$DF$18&lt;$O$4,$O31,IF('Sample Calculator'!$DF$18&gt;$P$4,$P31,0))))))))))))))))</f>
        <v>0</v>
      </c>
      <c r="J67" s="26" t="str">
        <f>IF('Sample Calculator'!$AL$18&lt;$B$2,$B25,IF('Sample Calculator'!$AL$18&lt;$C$4,$C25,IF('Sample Calculator'!$AL$18&lt;$D$4,$D25,IF('Sample Calculator'!$AL$18&lt;$E$4,$E25,IF('Sample Calculator'!$AL$18&lt;$F$4,$F25,IF('Sample Calculator'!$AL$18&lt;$G$4,$G25,IF('Sample Calculator'!$AL$18&lt;$H$4,$H25,IF('Sample Calculator'!$AL$18&lt;$I$4,$I25,IF('Sample Calculator'!$AL$18&lt;$J$4,$J25,IF('Sample Calculator'!$AL$18&lt;$K$4,$K25,IF('Sample Calculator'!$AL$18&lt;$L$4,$L25,IF('Sample Calculator'!$AL$18&lt;$M$4,$M25,IF('Sample Calculator'!$AL$18&lt;$N$4,$N25,IF('Sample Calculator'!$AL$18&lt;$O$4,$O25,IF('Sample Calculator'!$AL$18&gt;$P$4,$P25,0)))))))))))))))</f>
        <v>0</v>
      </c>
      <c r="K67" s="26" t="str">
        <f>IF('Sample Calculator'!$AL$18&lt;$B$2,$B25,IF('Sample Calculator'!$AL$18&lt;$C$4,$C25,IF('Sample Calculator'!$AL$18&lt;$D$4,$D25,IF('Sample Calculator'!$AL$18&lt;$E$4,$E25,IF('Sample Calculator'!$AL$18&lt;$F$4,$F25,IF('Sample Calculator'!$AL$18&lt;$G$4,$G25,IF('Sample Calculator'!$AL$18&lt;$H$4,$H25,IF('Sample Calculator'!$AL$18&lt;$I$4,$I25,IF('Sample Calculator'!$AL$18&lt;$J$4,$J25,IF('Sample Calculator'!$AL$18&lt;$K$4,$K25,IF('Sample Calculator'!$AL$18&lt;$L$4,$L25,IF('Sample Calculator'!$AL$18&lt;$M$4,$M25,IF('Sample Calculator'!$AL$18&lt;$N$4,$N25,IF('Sample Calculator'!$AL$18&lt;$O$4,$O25,IF('Sample Calculator'!$AL$18&gt;$P$4,$P25,0)))))))))))))))</f>
        <v>0</v>
      </c>
      <c r="L67" s="26" t="str">
        <f>IF('Sample Calculator'!$BR$18&lt;$B$2,$B25,IF('Sample Calculator'!$BR$18&lt;$C$4,$C25,IF('Sample Calculator'!$BR$18&lt;$D$4,$D25,IF('Sample Calculator'!$BR$18&lt;$E$4,$E25,IF('Sample Calculator'!$BR$18&lt;$F$4,$F25,IF('Sample Calculator'!$BR$18&lt;$G$4,$G25,IF('Sample Calculator'!$BR$18&lt;$H$4,$H25,IF('Sample Calculator'!$BR$18&lt;$I$4,$I25,IF('Sample Calculator'!$BR$18&lt;$J$4,$J25,IF('Sample Calculator'!$BR$18&lt;$K$4,$K25,IF('Sample Calculator'!$BR$18&lt;$L$4,$L25,IF('Sample Calculator'!$BR$18&lt;$M$4,$M25,IF('Sample Calculator'!$BR$18&lt;$N$4,$N25,IF('Sample Calculator'!$BR$18&lt;$O$4,$O25,IF('Sample Calculator'!$BR$18&gt;$P$4,$P25,0)))))))))))))))</f>
        <v>0</v>
      </c>
      <c r="M67" s="26" t="str">
        <f>IF('Sample Calculator'!$CH$18&lt;$B$2,$B25,IF('Sample Calculator'!$CH$18&lt;$C$4,$C25,IF('Sample Calculator'!$CH$18&lt;$D$4,$D25,IF('Sample Calculator'!$CH$18&lt;$E$4,$E25,IF('Sample Calculator'!$CH$18&lt;$F$4,$F25,IF('Sample Calculator'!$CH$18&lt;$G$4,$G25,IF('Sample Calculator'!$CH$18&lt;$H$4,$H25,IF('Sample Calculator'!$CH$18&lt;$I$4,$I25,IF('Sample Calculator'!$CH$18&lt;$J$4,$J25,IF('Sample Calculator'!$CH$18&lt;$K$4,$K25,IF('Sample Calculator'!$CH$18&lt;$L$4,$L25,IF('Sample Calculator'!$CH$18&lt;$M$4,$M25,IF('Sample Calculator'!$CH$18&lt;$N$4,$N25,IF('Sample Calculator'!$CH$18&lt;$O$4,$O25,IF('Sample Calculator'!$CH$18&gt;$P$4,$P25,0)))))))))))))))</f>
        <v>0</v>
      </c>
      <c r="N67" s="26" t="str">
        <f>IF('Sample Calculator'!$CX$18&lt;$B$2,$B25,IF('Sample Calculator'!$CX$18&lt;$C$4,$C25,IF('Sample Calculator'!$CX$18&lt;$D$4,$D25,IF('Sample Calculator'!$CX$18&lt;$E$4,$E25,IF('Sample Calculator'!$CX$18&lt;$F$4,$F25,IF('Sample Calculator'!$CX$18&lt;$G$4,$G25,IF('Sample Calculator'!$CX$18&lt;$H$4,$H25,IF('Sample Calculator'!$CX$18&lt;$I$4,$I25,IF('Sample Calculator'!$CX$18&lt;$J$4,$J25,IF('Sample Calculator'!$CX$18&lt;$K$4,$K25,IF('Sample Calculator'!$CX$18&lt;$L$4,$L25,IF('Sample Calculator'!$CX$18&lt;$M$4,$M25,IF('Sample Calculator'!$CX$18&lt;$N$4,$N25,IF('Sample Calculator'!$CX$18&lt;$O$4,$O25,IF('Sample Calculator'!$CX$18&gt;$P$4,$P25,0)))))))))))))))</f>
        <v>0</v>
      </c>
      <c r="O67" s="26" t="str">
        <f>IF('Sample Calculator'!$DN$18&lt;$B$2,$B25,IF('Sample Calculator'!$DN$18&lt;$C$4,$C25,IF('Sample Calculator'!$DN$18&lt;$D$4,$D25,IF('Sample Calculator'!$DN$18&lt;$E$4,$E25,IF('Sample Calculator'!$DN$18&lt;$F$4,$F25,IF('Sample Calculator'!$DN$18&lt;$G$4,$G25,IF('Sample Calculator'!$DN$18&lt;$H$4,$H25,IF('Sample Calculator'!$DN$18&lt;$I$4,$I25,IF('Sample Calculator'!$DN$18&lt;$J$4,$J25,IF('Sample Calculator'!$DN$18&lt;$K$4,$K25,IF('Sample Calculator'!$DN$18&lt;$L$4,$L25,IF('Sample Calculator'!$DN$18&lt;$M$4,$M25,IF('Sample Calculator'!$DN$18&lt;$N$4,$N25,IF('Sample Calculator'!$DN$18&lt;$O$4,$O25,IF('Sample Calculator'!$DN$18&gt;$P$4,$P25,0)))))))))))))))</f>
        <v>0</v>
      </c>
    </row>
    <row r="69" spans="1:17">
      <c r="A69" s="2" t="s">
        <v>171</v>
      </c>
      <c r="B69" s="1" t="s">
        <v>6</v>
      </c>
      <c r="C69" s="1" t="s">
        <v>10</v>
      </c>
      <c r="D69" s="220" t="s">
        <v>166</v>
      </c>
      <c r="E69" s="220"/>
      <c r="F69" s="220" t="s">
        <v>32</v>
      </c>
      <c r="G69" s="220"/>
      <c r="I69" s="2" t="s">
        <v>172</v>
      </c>
      <c r="J69" s="1" t="s">
        <v>6</v>
      </c>
      <c r="K69" s="1" t="s">
        <v>10</v>
      </c>
      <c r="L69" s="220" t="s">
        <v>166</v>
      </c>
      <c r="M69" s="220"/>
      <c r="N69" s="220" t="s">
        <v>32</v>
      </c>
      <c r="O69" s="220"/>
    </row>
    <row r="70" spans="1:17">
      <c r="B70" s="27"/>
      <c r="C70" s="27"/>
      <c r="D70" s="1">
        <v>700</v>
      </c>
      <c r="E70" s="1">
        <v>699</v>
      </c>
      <c r="F70" s="1">
        <v>700</v>
      </c>
      <c r="G70" s="1">
        <v>699</v>
      </c>
      <c r="J70" s="27"/>
      <c r="K70" s="27"/>
      <c r="L70" s="1">
        <v>700</v>
      </c>
      <c r="M70" s="1">
        <v>699</v>
      </c>
      <c r="N70" s="1">
        <v>700</v>
      </c>
      <c r="O70" s="1">
        <v>699</v>
      </c>
    </row>
    <row r="71" spans="1:17">
      <c r="B71" s="28" t="str">
        <f>IF('Sample Calculator'!$B$8=0,B72,IF('Sample Calculator'!$B$8=1,B73,IF('Sample Calculator'!$B$8=2,B74,IF('Sample Calculator'!$B$8=3,B75,IF('Sample Calculator'!$B$8&gt;3,B76,0)))))</f>
        <v>0</v>
      </c>
      <c r="C71" s="28" t="str">
        <f>IF('Sample Calculator'!$B$8=0,C72,IF('Sample Calculator'!$B$8=1,C73,IF('Sample Calculator'!$B$8=2,C74,IF('Sample Calculator'!$B$8=3,C75,IF('Sample Calculator'!$B$8&gt;3,C76,0)))))</f>
        <v>0</v>
      </c>
      <c r="D71" s="28" t="str">
        <f>IF('Sample Calculator'!$B$8=0,D72,IF('Sample Calculator'!$B$8=1,D73,IF('Sample Calculator'!$B$8=2,D74,IF('Sample Calculator'!$B$8=3,D75,IF('Sample Calculator'!$B$8&gt;3,D76,0)))))</f>
        <v>0</v>
      </c>
      <c r="E71" s="28" t="str">
        <f>IF('Sample Calculator'!$B$8=0,E72,IF('Sample Calculator'!$B$8=1,E73,IF('Sample Calculator'!$B$8=2,E74,IF('Sample Calculator'!$B$8=3,E75,IF('Sample Calculator'!$B$8&gt;3,E76,0)))))</f>
        <v>0</v>
      </c>
      <c r="F71" s="28" t="str">
        <f>IF('Sample Calculator'!$B$8=0,F72,IF('Sample Calculator'!$B$8=1,F73,IF('Sample Calculator'!$B$8=2,F74,IF('Sample Calculator'!$B$8=3,F75,IF('Sample Calculator'!$B$8&gt;3,F76,0)))))</f>
        <v>0</v>
      </c>
      <c r="G71" s="28" t="str">
        <f>IF('Sample Calculator'!$B$8=0,G72,IF('Sample Calculator'!$B$8=1,G73,IF('Sample Calculator'!$B$8=2,G74,IF('Sample Calculator'!$B$8=3,G75,IF('Sample Calculator'!$B$8&gt;3,G76,0)))))</f>
        <v>0</v>
      </c>
      <c r="J71" s="28" t="str">
        <f>IF('Sample Calculator'!$B$8=0,J72,IF('Sample Calculator'!$B$8=1,J73,IF('Sample Calculator'!$B$8=2,J74,IF('Sample Calculator'!$B$8=3,J75,IF('Sample Calculator'!$B$8&gt;3,J76,0)))))</f>
        <v>0</v>
      </c>
      <c r="K71" s="28" t="str">
        <f>IF('Sample Calculator'!$B$8=0,K72,IF('Sample Calculator'!$B$8=1,K73,IF('Sample Calculator'!$B$8=2,K74,IF('Sample Calculator'!$B$8=3,K75,IF('Sample Calculator'!$B$8&gt;3,K76,0)))))</f>
        <v>0</v>
      </c>
      <c r="L71" s="28" t="str">
        <f>IF('Sample Calculator'!$B$8=0,L72,IF('Sample Calculator'!$B$8=1,L73,IF('Sample Calculator'!$B$8=2,L74,IF('Sample Calculator'!$B$8=3,L75,IF('Sample Calculator'!$B$8&gt;3,L76,0)))))</f>
        <v>0</v>
      </c>
      <c r="M71" s="28" t="str">
        <f>IF('Sample Calculator'!$B$8=0,M72,IF('Sample Calculator'!$B$8=1,M73,IF('Sample Calculator'!$B$8=2,M74,IF('Sample Calculator'!$B$8=3,M75,IF('Sample Calculator'!$B$8&gt;3,M76,0)))))</f>
        <v>0</v>
      </c>
      <c r="N71" s="28" t="str">
        <f>IF('Sample Calculator'!$B$8=0,N72,IF('Sample Calculator'!$B$8=1,N73,IF('Sample Calculator'!$B$8=2,N74,IF('Sample Calculator'!$B$8=3,N75,IF('Sample Calculator'!$B$8&gt;3,N76,0)))))</f>
        <v>0</v>
      </c>
      <c r="O71" s="28" t="str">
        <f>IF('Sample Calculator'!$B$8=0,O72,IF('Sample Calculator'!$B$8=1,O73,IF('Sample Calculator'!$B$8=2,O74,IF('Sample Calculator'!$B$8=3,O75,IF('Sample Calculator'!$B$8&gt;3,O76,0)))))</f>
        <v>0</v>
      </c>
    </row>
    <row r="72" spans="1:17">
      <c r="B72" s="26" t="str">
        <f>IF('Sample Calculator'!$AM$18&lt;$B$2,$B21,IF('Sample Calculator'!$AM$18&lt;$C$4,$C21,IF('Sample Calculator'!$AM$18&lt;$D$4,$D21,IF('Sample Calculator'!$AM$18&lt;$E$4,$E21,IF('Sample Calculator'!$AM$18&lt;$F$4,$F21,IF('Sample Calculator'!$AM$18&lt;$G$4,$G21,IF('Sample Calculator'!$AM$18&lt;$H$4,$H21,IF('Sample Calculator'!$AM$18&lt;$I$4,$I21,IF('Sample Calculator'!$AM$18&lt;$J$4,$J21,IF('Sample Calculator'!$AM$18&lt;$K$4,$K21,IF('Sample Calculator'!$AM$18&lt;$L$4,$L21,IF('Sample Calculator'!$AM$18&lt;$M$4,$M21,IF('Sample Calculator'!$AM$18&lt;$N$4,$N21,IF('Sample Calculator'!$AM$18&lt;$O$4,$O21,IF('Sample Calculator'!$AM$18&gt;$P$4,$P21,0)))))))))))))))</f>
        <v>0</v>
      </c>
      <c r="C72" s="26" t="str">
        <f>IF('Sample Calculator'!$AM$18&lt;$B$2,$B21,IF('Sample Calculator'!$AM$18&lt;$C$4,$C21,IF('Sample Calculator'!$AM$18&lt;$D$4,$D21,IF('Sample Calculator'!$AM$18&lt;$E$4,$E21,IF('Sample Calculator'!$AM$18&lt;$F$4,$F21,IF('Sample Calculator'!$AM$18&lt;$G$4,$G21,IF('Sample Calculator'!$AM$18&lt;$H$4,$H21,IF('Sample Calculator'!$AM$18&lt;$I$4,$I21,IF('Sample Calculator'!$AM$18&lt;$J$4,$J21,IF('Sample Calculator'!$AM$18&lt;$K$4,$K21,IF('Sample Calculator'!$AM$18&lt;$L$4,$L21,IF('Sample Calculator'!$AM$18&lt;$M$4,$M21,IF('Sample Calculator'!$AM$18&lt;$N$4,$N21,IF('Sample Calculator'!$AM$18&lt;$O$4,$O21,IF('Sample Calculator'!$AM$18&gt;$P$4,$P21,0)))))))))))))))</f>
        <v>0</v>
      </c>
      <c r="D72" s="26" t="str">
        <f>IF('Sample Calculator'!$BS$18&lt;$B$2,$B21,IF('Sample Calculator'!$BS$18&lt;$C$4,$C21,IF('Sample Calculator'!$BS$18&lt;$D$4,$D21,IF('Sample Calculator'!$BS$18&lt;$E$4,$E21,IF('Sample Calculator'!$BS$18&lt;$F$4,$F21,IF('Sample Calculator'!$BS$18&lt;$G$4,$G21,IF('Sample Calculator'!$BS$18&lt;$H$4,$H21,IF('Sample Calculator'!$BS$18&lt;$I$4,$I21,IF('Sample Calculator'!$BS$18&lt;$J$4,$J21,IF('Sample Calculator'!$BS$18&lt;$K$4,$K21,IF('Sample Calculator'!$BS$18&lt;$L$4,$L21,IF('Sample Calculator'!$BS$18&lt;$M$4,$M21,IF('Sample Calculator'!$BS$18&lt;$N$4,$N21,IF('Sample Calculator'!$BS$18&lt;$O$4,$O21,IF('Sample Calculator'!$BS$18&gt;$P$4,$P21,0)))))))))))))))</f>
        <v>0</v>
      </c>
      <c r="E72" s="26" t="str">
        <f>IF('Sample Calculator'!$CI$18&lt;$B$2,$B21,IF('Sample Calculator'!$CI$18&lt;$C$4,$C21,IF('Sample Calculator'!$CI$18&lt;$D$4,$D21,IF('Sample Calculator'!$CI$18&lt;$E$4,$E21,IF('Sample Calculator'!$CI$18&lt;$F$4,$F21,IF('Sample Calculator'!$CI$18&lt;$G$4,$G21,IF('Sample Calculator'!$CI$18&lt;$H$4,$H21,IF('Sample Calculator'!$CI$18&lt;$I$4,$I21,IF('Sample Calculator'!$CI$18&lt;$J$4,$J21,IF('Sample Calculator'!$CI$18&lt;$K$4,$K21,IF('Sample Calculator'!$CI$18&lt;$L$4,$L21,IF('Sample Calculator'!$CI$18&lt;$M$4,$M21,IF('Sample Calculator'!$CI$18&lt;$N$4,$N21,IF('Sample Calculator'!$CI$18&lt;$O$4,$O21,IF('Sample Calculator'!$CI$18&gt;$P$4,$P21,0)))))))))))))))</f>
        <v>0</v>
      </c>
      <c r="F72" s="26" t="str">
        <f>IF('Sample Calculator'!$CY$18&lt;$B$2,$B21,IF('Sample Calculator'!$CY$18&lt;$C$4,$C21,IF('Sample Calculator'!$CY$18&lt;$D$4,$D21,IF('Sample Calculator'!$CY$18&lt;$E$4,$E21,IF('Sample Calculator'!$CY$18&lt;$F$4,$F21,IF('Sample Calculator'!$CY$18&lt;$G$4,$G21,IF('Sample Calculator'!$CY$18&lt;$H$4,$H21,IF('Sample Calculator'!$CY$18&lt;$I$4,$I21,IF('Sample Calculator'!$CY$18&lt;$J$4,$J21,IF('Sample Calculator'!$CY$18&lt;$K$4,$K21,IF('Sample Calculator'!$CY$18&lt;$L$4,$L21,IF('Sample Calculator'!$CY$18&lt;$M$4,$M21,IF('Sample Calculator'!$CY$18&lt;$N$4,$N21,IF('Sample Calculator'!$CY$18&lt;$O$4,$O21,IF('Sample Calculator'!$CY$18&gt;$P$4,$P21,0)))))))))))))))</f>
        <v>0</v>
      </c>
      <c r="G72" s="26" t="str">
        <f>IF('Sample Calculator'!$DO$18&lt;$B$2,$B21,IF('Sample Calculator'!$DO$18&lt;$C$4,$C21,IF('Sample Calculator'!$DO$18&lt;$D$4,$D21,IF('Sample Calculator'!$DO$18&lt;$E$4,$E21,IF('Sample Calculator'!$DO$18&lt;$F$4,$F21,IF('Sample Calculator'!$DO$18&lt;$G$4,$G21,IF('Sample Calculator'!$DO$18&lt;$H$4,$H21,IF('Sample Calculator'!$DO$18&lt;$I$4,$I21,IF('Sample Calculator'!$DO$18&lt;$J$4,$J21,IF('Sample Calculator'!$DO$18&lt;$K$4,$K21,IF('Sample Calculator'!$DO$18&lt;$L$4,$L21,IF('Sample Calculator'!$DO$18&lt;$M$4,$M21,IF('Sample Calculator'!$DO$18&lt;$N$4,$N21,IF('Sample Calculator'!$DO$18&lt;$O$4,$O21,IF('Sample Calculator'!$DO$18&gt;$P$4,$P21,0)))))))))))))))</f>
        <v>0</v>
      </c>
      <c r="J72" s="26" t="str">
        <f>IF('Sample Calculator'!$AN$18&lt;$B$2,$B21,IF('Sample Calculator'!$AN$18&lt;$C$4,$C21,IF('Sample Calculator'!$AN$18&lt;$D$4,$D21,IF('Sample Calculator'!$AN$18&lt;$E$4,$E21,IF('Sample Calculator'!$AN$18&lt;$F$4,$F$21,IF('Sample Calculator'!$AN$18&lt;$G$4,$G21,IF('Sample Calculator'!$AN$18&lt;$H$4,$H21,IF('Sample Calculator'!$AN$18&lt;$I$4,$I21,IF('Sample Calculator'!$AN$18&lt;$J$4,$J21,IF('Sample Calculator'!$AN$18&lt;$K$4,$K21,IF('Sample Calculator'!$AN$18&lt;$L$4,$L21,IF('Sample Calculator'!$AN$18&lt;$M$4,$M21,IF('Sample Calculator'!$AN$18&lt;$N$4,$N21,IF('Sample Calculator'!$AN$18&lt;$O$4,$O21,IF('Sample Calculator'!$AN$18&gt;$P$4,$P21,0)))))))))))))))</f>
        <v>0</v>
      </c>
      <c r="K72" s="26" t="str">
        <f>IF('Sample Calculator'!$AN$18&lt;$B$2,$B21,IF('Sample Calculator'!$AN$18&lt;$C$4,$C21,IF('Sample Calculator'!$AN$18&lt;$D$4,$D21,IF('Sample Calculator'!$AN$18&lt;$E$4,$E21,IF('Sample Calculator'!$AN$18&lt;$F$4,$F$21,IF('Sample Calculator'!$AN$18&lt;$G$4,$G21,IF('Sample Calculator'!$AN$18&lt;$H$4,$H21,IF('Sample Calculator'!$AN$18&lt;$I$4,$I21,IF('Sample Calculator'!$AN$18&lt;$J$4,$J21,IF('Sample Calculator'!$AN$18&lt;$K$4,$K21,IF('Sample Calculator'!$AN$18&lt;$L$4,$L21,IF('Sample Calculator'!$AN$18&lt;$M$4,$M21,IF('Sample Calculator'!$AN$18&lt;$N$4,$N21,IF('Sample Calculator'!$AN$18&lt;$O$4,$O21,IF('Sample Calculator'!$AN$18&gt;$P$4,$P21,0)))))))))))))))</f>
        <v>0</v>
      </c>
      <c r="L72" s="26" t="str">
        <f>IF('Sample Calculator'!$BT$18&lt;$B$2,$B21,IF('Sample Calculator'!$BT$18&lt;$C$4,$C21,IF('Sample Calculator'!$BT$18&lt;$D$4,$D21,IF('Sample Calculator'!$BT$18&lt;$E$4,$E21,IF('Sample Calculator'!$BT$18&lt;$F$4,$F$21,IF('Sample Calculator'!$BT$18&lt;$G$4,$G21,IF('Sample Calculator'!$BT$18&lt;$H$4,$H21,IF('Sample Calculator'!$BT$18&lt;$I$4,$I21,IF('Sample Calculator'!$BT$18&lt;$J$4,$J21,IF('Sample Calculator'!$BT$18&lt;$K$4,$K21,IF('Sample Calculator'!$BT$18&lt;$L$4,$L21,IF('Sample Calculator'!$BT$18&lt;$M$4,$M21,IF('Sample Calculator'!$BT$18&lt;$N$4,$N21,IF('Sample Calculator'!$BT$18&lt;$O$4,$O21,IF('Sample Calculator'!$BT$18&gt;$P$4,$P21,0)))))))))))))))</f>
        <v>0</v>
      </c>
      <c r="M72" s="26" t="str">
        <f>IF('Sample Calculator'!$CJ$18&lt;$B$2,$B21,IF('Sample Calculator'!$CJ$18&lt;$C$4,$C21,IF('Sample Calculator'!$CJ$18&lt;$D$4,$D21,IF('Sample Calculator'!$CJ$18&lt;$E$4,$E21,IF('Sample Calculator'!$CJ$18&lt;$F$4,$F$21,IF('Sample Calculator'!$CJ$18&lt;$G$4,$G21,IF('Sample Calculator'!$CJ$18&lt;$H$4,$H21,IF('Sample Calculator'!$CJ$18&lt;$I$4,$I21,IF('Sample Calculator'!$CJ$18&lt;$J$4,$J21,IF('Sample Calculator'!$CJ$18&lt;$K$4,$K21,IF('Sample Calculator'!$CJ$18&lt;$L$4,$L21,IF('Sample Calculator'!$CJ$18&lt;$M$4,$M21,IF('Sample Calculator'!$CJ$18&lt;$N$4,$N21,IF('Sample Calculator'!$CJ$18&lt;$O$4,$O21,IF('Sample Calculator'!$CJ$18&gt;$P$4,$P21,0)))))))))))))))</f>
        <v>0</v>
      </c>
      <c r="N72" s="26" t="str">
        <f>IF('Sample Calculator'!$CZ$18&lt;$B$2,$B21,IF('Sample Calculator'!$CZ$18&lt;$C$4,$C21,IF('Sample Calculator'!$CZ$18&lt;$D$4,$D21,IF('Sample Calculator'!$CZ$18&lt;$E$4,$E21,IF('Sample Calculator'!$CZ$18&lt;$F$4,$F$21,IF('Sample Calculator'!$CZ$18&lt;$G$4,$G21,IF('Sample Calculator'!$CZ$18&lt;$H$4,$H21,IF('Sample Calculator'!$CZ$18&lt;$I$4,$I21,IF('Sample Calculator'!$CZ$18&lt;$J$4,$J21,IF('Sample Calculator'!$CZ$18&lt;$K$4,$K21,IF('Sample Calculator'!$CZ$18&lt;$L$4,$L21,IF('Sample Calculator'!$CZ$18&lt;$M$4,$M21,IF('Sample Calculator'!$CZ$18&lt;$N$4,$N21,IF('Sample Calculator'!$CZ$18&lt;$O$4,$O21,IF('Sample Calculator'!$CZ$18&gt;$P$4,$P21,0)))))))))))))))</f>
        <v>0</v>
      </c>
      <c r="O72" s="26" t="str">
        <f>IF('Sample Calculator'!$DP$18&lt;$B$2,$B21,IF('Sample Calculator'!$DP$18&lt;$C$4,$C21,IF('Sample Calculator'!$DP$18&lt;$D$4,$D21,IF('Sample Calculator'!$DP$18&lt;$E$4,$E21,IF('Sample Calculator'!$DP$18&lt;$F$4,$F$21,IF('Sample Calculator'!$DP$18&lt;$G$4,$G21,IF('Sample Calculator'!$DP$18&lt;$H$4,$H21,IF('Sample Calculator'!$DP$18&lt;$I$4,$I21,IF('Sample Calculator'!$DP$18&lt;$J$4,$J21,IF('Sample Calculator'!$DP$18&lt;$K$4,$K21,IF('Sample Calculator'!$DP$18&lt;$L$4,$L21,IF('Sample Calculator'!$DP$18&lt;$M$4,$M21,IF('Sample Calculator'!$DP$18&lt;$N$4,$N21,IF('Sample Calculator'!$DP$18&lt;$O$4,$O21,IF('Sample Calculator'!$DP$18&gt;$P$4,$P21,0)))))))))))))))</f>
        <v>0</v>
      </c>
    </row>
    <row r="73" spans="1:17">
      <c r="B73" s="26" t="str">
        <f>IF('Sample Calculator'!$AM$18&lt;$B$2,$B22,IF('Sample Calculator'!$AM$18&lt;$C$4,$C22,IF('Sample Calculator'!$AM$18&lt;$D$4,$D22,IF('Sample Calculator'!$AM$18&lt;$E$4,$E22,IF('Sample Calculator'!$AM$18&lt;$F$4,$F22,IF('Sample Calculator'!$AM$18&lt;$G$4,$G22,IF('Sample Calculator'!$AM$18&lt;$H$4,$H22,IF('Sample Calculator'!$AM$18&lt;$I$4,$I22,IF('Sample Calculator'!$AM$18&lt;$J$4,$J22,IF('Sample Calculator'!$AM$18&lt;$K$4,$K22,IF('Sample Calculator'!$AM$18&lt;$L$4,$L22,IF('Sample Calculator'!$AM$18&lt;$M$4,$M22,IF('Sample Calculator'!$AM$18&lt;$N$4,$N22,IF('Sample Calculator'!$AM$18&lt;$O$4,$O22,IF('Sample Calculator'!$AM$18&gt;$P$4,$P22,0)))))))))))))))</f>
        <v>0</v>
      </c>
      <c r="C73" s="26" t="str">
        <f>IF('Sample Calculator'!$AM$18&lt;$B$2,$B22,IF('Sample Calculator'!$AM$18&lt;$C$4,$C22,IF('Sample Calculator'!$AM$18&lt;$D$4,$D22,IF('Sample Calculator'!$AM$18&lt;$E$4,$E22,IF('Sample Calculator'!$AM$18&lt;$F$4,$F22,IF('Sample Calculator'!$AM$18&lt;$G$4,$G22,IF('Sample Calculator'!$AM$18&lt;$H$4,$H22,IF('Sample Calculator'!$AM$18&lt;$I$4,$I22,IF('Sample Calculator'!$AM$18&lt;$J$4,$J22,IF('Sample Calculator'!$AM$18&lt;$K$4,$K22,IF('Sample Calculator'!$AM$18&lt;$L$4,$L22,IF('Sample Calculator'!$AM$18&lt;$M$4,$M22,IF('Sample Calculator'!$AM$18&lt;$N$4,$N22,IF('Sample Calculator'!$AM$18&lt;$O$4,$O22,IF('Sample Calculator'!$AM$18&gt;$P$4,$P22,0)))))))))))))))</f>
        <v>0</v>
      </c>
      <c r="D73" s="26" t="str">
        <f>IF('Sample Calculator'!$BS$18&lt;$B$2,$B22,IF('Sample Calculator'!$BS$18&lt;$C$4,$C22,IF('Sample Calculator'!$BS$18&lt;$D$4,$D22,IF('Sample Calculator'!$BS$18&lt;$E$4,$E22,IF('Sample Calculator'!$BS$18&lt;$F$4,$F22,IF('Sample Calculator'!$BS$18&lt;$G$4,$G22,IF('Sample Calculator'!$BS$18&lt;$H$4,$H22,IF('Sample Calculator'!$BS$18&lt;$I$4,$I22,IF('Sample Calculator'!$BS$18&lt;$J$4,$J22,IF('Sample Calculator'!$BS$18&lt;$K$4,$K22,IF('Sample Calculator'!$BS$18&lt;$L$4,$L22,IF('Sample Calculator'!$BS$18&lt;$M$4,$M22,IF('Sample Calculator'!$BS$18&lt;$N$4,$N22,IF('Sample Calculator'!$BS$18&lt;$O$4,$O22,IF('Sample Calculator'!$BS$18&gt;$P$4,$P22,0)))))))))))))))</f>
        <v>0</v>
      </c>
      <c r="E73" s="26" t="str">
        <f>IF('Sample Calculator'!$CI$18&lt;$B$2,$B22,IF('Sample Calculator'!$CI$18&lt;$C$4,$C22,IF('Sample Calculator'!$CI$18&lt;$D$4,$D22,IF('Sample Calculator'!$CI$18&lt;$E$4,$E22,IF('Sample Calculator'!$CI$18&lt;$F$4,$F22,IF('Sample Calculator'!$CI$18&lt;$G$4,$G22,IF('Sample Calculator'!$CI$18&lt;$H$4,$H22,IF('Sample Calculator'!$CI$18&lt;$I$4,$I22,IF('Sample Calculator'!$CI$18&lt;$J$4,$J22,IF('Sample Calculator'!$CI$18&lt;$K$4,$K22,IF('Sample Calculator'!$CI$18&lt;$L$4,$L22,IF('Sample Calculator'!$CI$18&lt;$M$4,$M22,IF('Sample Calculator'!$CI$18&lt;$N$4,$N22,IF('Sample Calculator'!$CI$18&lt;$O$4,$O22,IF('Sample Calculator'!$CI$18&gt;$P$4,$P22,0)))))))))))))))</f>
        <v>0</v>
      </c>
      <c r="F73" s="26" t="str">
        <f>IF('Sample Calculator'!$CY$18&lt;$B$2,$B22,IF('Sample Calculator'!$CY$18&lt;$C$4,$C22,IF('Sample Calculator'!$CY$18&lt;$D$4,$D22,IF('Sample Calculator'!$CY$18&lt;$E$4,$E22,IF('Sample Calculator'!$CY$18&lt;$F$4,$F22,IF('Sample Calculator'!$CY$18&lt;$G$4,$G22,IF('Sample Calculator'!$CY$18&lt;$H$4,$H22,IF('Sample Calculator'!$CY$18&lt;$I$4,$I22,IF('Sample Calculator'!$CY$18&lt;$J$4,$J22,IF('Sample Calculator'!$CY$18&lt;$K$4,$K22,IF('Sample Calculator'!$CY$18&lt;$L$4,$L22,IF('Sample Calculator'!$CY$18&lt;$M$4,$M22,IF('Sample Calculator'!$CY$18&lt;$N$4,$N22,IF('Sample Calculator'!$CY$18&lt;$O$4,$O22,IF('Sample Calculator'!$CY$18&gt;$P$4,$P22,0)))))))))))))))</f>
        <v>0</v>
      </c>
      <c r="G73" s="26" t="str">
        <f>IF('Sample Calculator'!$DO$18&lt;$B$2,$B22,IF('Sample Calculator'!$DO$18&lt;$C$4,$C22,IF('Sample Calculator'!$DO$18&lt;$D$4,$D22,IF('Sample Calculator'!$DO$18&lt;$E$4,$E22,IF('Sample Calculator'!$DO$18&lt;$F$4,$F22,IF('Sample Calculator'!$DO$18&lt;$G$4,$G22,IF('Sample Calculator'!$DO$18&lt;$H$4,$H22,IF('Sample Calculator'!$DO$18&lt;$I$4,$I22,IF('Sample Calculator'!$DO$18&lt;$J$4,$J22,IF('Sample Calculator'!$DO$18&lt;$K$4,$K22,IF('Sample Calculator'!$DO$18&lt;$L$4,$L22,IF('Sample Calculator'!$DO$18&lt;$M$4,$M22,IF('Sample Calculator'!$DO$18&lt;$N$4,$N22,IF('Sample Calculator'!$DO$18&lt;$O$4,$O22,IF('Sample Calculator'!$DO$18&gt;$P$4,$P22,0)))))))))))))))</f>
        <v>0</v>
      </c>
      <c r="J73" s="26" t="str">
        <f>IF('Sample Calculator'!$AN$18&lt;$B$2,$B22,IF('Sample Calculator'!$AN$18&lt;$C$4,$C22,IF('Sample Calculator'!$AN$18&lt;$D$4,$D22,IF('Sample Calculator'!$AN$18&lt;$E$4,$E22,IF('Sample Calculator'!$AN$18&lt;$F$4,$F$21,IF('Sample Calculator'!$AN$18&lt;$G$4,$G22,IF('Sample Calculator'!$AN$18&lt;$H$4,$H22,IF('Sample Calculator'!$AN$18&lt;$I$4,$I22,IF('Sample Calculator'!$AN$18&lt;$J$4,$J22,IF('Sample Calculator'!$AN$18&lt;$K$4,$K22,IF('Sample Calculator'!$AN$18&lt;$L$4,$L22,IF('Sample Calculator'!$AN$18&lt;$M$4,$M22,IF('Sample Calculator'!$AN$18&lt;$N$4,$N22,IF('Sample Calculator'!$AN$18&lt;$O$4,$O22,IF('Sample Calculator'!$AN$18&gt;$P$4,$P22,0)))))))))))))))</f>
        <v>0</v>
      </c>
      <c r="K73" s="26" t="str">
        <f>IF('Sample Calculator'!$AN$18&lt;$B$2,$B22,IF('Sample Calculator'!$AN$18&lt;$C$4,$C22,IF('Sample Calculator'!$AN$18&lt;$D$4,$D22,IF('Sample Calculator'!$AN$18&lt;$E$4,$E22,IF('Sample Calculator'!$AN$18&lt;$F$4,$F$21,IF('Sample Calculator'!$AN$18&lt;$G$4,$G22,IF('Sample Calculator'!$AN$18&lt;$H$4,$H22,IF('Sample Calculator'!$AN$18&lt;$I$4,$I22,IF('Sample Calculator'!$AN$18&lt;$J$4,$J22,IF('Sample Calculator'!$AN$18&lt;$K$4,$K22,IF('Sample Calculator'!$AN$18&lt;$L$4,$L22,IF('Sample Calculator'!$AN$18&lt;$M$4,$M22,IF('Sample Calculator'!$AN$18&lt;$N$4,$N22,IF('Sample Calculator'!$AN$18&lt;$O$4,$O22,IF('Sample Calculator'!$AN$18&gt;$P$4,$P22,0)))))))))))))))</f>
        <v>0</v>
      </c>
      <c r="L73" s="26" t="str">
        <f>IF('Sample Calculator'!$BT$18&lt;$B$2,$B22,IF('Sample Calculator'!$BT$18&lt;$C$4,$C22,IF('Sample Calculator'!$BT$18&lt;$D$4,$D22,IF('Sample Calculator'!$BT$18&lt;$E$4,$E22,IF('Sample Calculator'!$BT$18&lt;$F$4,$F$21,IF('Sample Calculator'!$BT$18&lt;$G$4,$G22,IF('Sample Calculator'!$BT$18&lt;$H$4,$H22,IF('Sample Calculator'!$BT$18&lt;$I$4,$I22,IF('Sample Calculator'!$BT$18&lt;$J$4,$J22,IF('Sample Calculator'!$BT$18&lt;$K$4,$K22,IF('Sample Calculator'!$BT$18&lt;$L$4,$L22,IF('Sample Calculator'!$BT$18&lt;$M$4,$M22,IF('Sample Calculator'!$BT$18&lt;$N$4,$N22,IF('Sample Calculator'!$BT$18&lt;$O$4,$O22,IF('Sample Calculator'!$BT$18&gt;$P$4,$P22,0)))))))))))))))</f>
        <v>0</v>
      </c>
      <c r="M73" s="26" t="str">
        <f>IF('Sample Calculator'!$CJ$18&lt;$B$2,$B22,IF('Sample Calculator'!$CJ$18&lt;$C$4,$C22,IF('Sample Calculator'!$CJ$18&lt;$D$4,$D22,IF('Sample Calculator'!$CJ$18&lt;$E$4,$E22,IF('Sample Calculator'!$CJ$18&lt;$F$4,$F$21,IF('Sample Calculator'!$CJ$18&lt;$G$4,$G22,IF('Sample Calculator'!$CJ$18&lt;$H$4,$H22,IF('Sample Calculator'!$CJ$18&lt;$I$4,$I22,IF('Sample Calculator'!$CJ$18&lt;$J$4,$J22,IF('Sample Calculator'!$CJ$18&lt;$K$4,$K22,IF('Sample Calculator'!$CJ$18&lt;$L$4,$L22,IF('Sample Calculator'!$CJ$18&lt;$M$4,$M22,IF('Sample Calculator'!$CJ$18&lt;$N$4,$N22,IF('Sample Calculator'!$CJ$18&lt;$O$4,$O22,IF('Sample Calculator'!$CJ$18&gt;$P$4,$P22,0)))))))))))))))</f>
        <v>0</v>
      </c>
      <c r="N73" s="26" t="str">
        <f>IF('Sample Calculator'!$CZ$18&lt;$B$2,$B22,IF('Sample Calculator'!$CZ$18&lt;$C$4,$C22,IF('Sample Calculator'!$CZ$18&lt;$D$4,$D22,IF('Sample Calculator'!$CZ$18&lt;$E$4,$E22,IF('Sample Calculator'!$CZ$18&lt;$F$4,$F$21,IF('Sample Calculator'!$CZ$18&lt;$G$4,$G22,IF('Sample Calculator'!$CZ$18&lt;$H$4,$H22,IF('Sample Calculator'!$CZ$18&lt;$I$4,$I22,IF('Sample Calculator'!$CZ$18&lt;$J$4,$J22,IF('Sample Calculator'!$CZ$18&lt;$K$4,$K22,IF('Sample Calculator'!$CZ$18&lt;$L$4,$L22,IF('Sample Calculator'!$CZ$18&lt;$M$4,$M22,IF('Sample Calculator'!$CZ$18&lt;$N$4,$N22,IF('Sample Calculator'!$CZ$18&lt;$O$4,$O22,IF('Sample Calculator'!$CZ$18&gt;$P$4,$P22,0)))))))))))))))</f>
        <v>0</v>
      </c>
      <c r="O73" s="26" t="str">
        <f>IF('Sample Calculator'!$DP$18&lt;$B$2,$B22,IF('Sample Calculator'!$DP$18&lt;$C$4,$C22,IF('Sample Calculator'!$DP$18&lt;$D$4,$D22,IF('Sample Calculator'!$DP$18&lt;$E$4,$E22,IF('Sample Calculator'!$DP$18&lt;$F$4,$F$21,IF('Sample Calculator'!$DP$18&lt;$G$4,$G22,IF('Sample Calculator'!$DP$18&lt;$H$4,$H22,IF('Sample Calculator'!$DP$18&lt;$I$4,$I22,IF('Sample Calculator'!$DP$18&lt;$J$4,$J22,IF('Sample Calculator'!$DP$18&lt;$K$4,$K22,IF('Sample Calculator'!$DP$18&lt;$L$4,$L22,IF('Sample Calculator'!$DP$18&lt;$M$4,$M22,IF('Sample Calculator'!$DP$18&lt;$N$4,$N22,IF('Sample Calculator'!$DP$18&lt;$O$4,$O22,IF('Sample Calculator'!$DP$18&gt;$P$4,$P22,0)))))))))))))))</f>
        <v>0</v>
      </c>
    </row>
    <row r="74" spans="1:17">
      <c r="B74" s="26" t="str">
        <f>IF('Sample Calculator'!$AM$18&lt;$B$2,$B23,IF('Sample Calculator'!$AM$18&lt;$C$4,$C23,IF('Sample Calculator'!$AM$18&lt;$D$4,$D23,IF('Sample Calculator'!$AM$18&lt;$E$4,$E23,IF('Sample Calculator'!$AM$18&lt;$F$4,$F23,IF('Sample Calculator'!$AM$18&lt;$G$4,$G23,IF('Sample Calculator'!$AM$18&lt;$H$4,$H23,IF('Sample Calculator'!$AM$18&lt;$I$4,$I23,IF('Sample Calculator'!$AM$18&lt;$J$4,$J23,IF('Sample Calculator'!$AM$18&lt;$K$4,$K23,IF('Sample Calculator'!$AM$18&lt;$L$4,$L23,IF('Sample Calculator'!$AM$18&lt;$M$4,$M23,IF('Sample Calculator'!$AM$18&lt;$N$4,$N23,IF('Sample Calculator'!$AM$18&lt;$O$4,$O23,IF('Sample Calculator'!$AM$18&gt;$P$4,$P23,0)))))))))))))))</f>
        <v>0</v>
      </c>
      <c r="C74" s="26" t="str">
        <f>IF('Sample Calculator'!$AM$18&lt;$B$2,$B23,IF('Sample Calculator'!$AM$18&lt;$C$4,$C23,IF('Sample Calculator'!$AM$18&lt;$D$4,$D23,IF('Sample Calculator'!$AM$18&lt;$E$4,$E23,IF('Sample Calculator'!$AM$18&lt;$F$4,$F23,IF('Sample Calculator'!$AM$18&lt;$G$4,$G23,IF('Sample Calculator'!$AM$18&lt;$H$4,$H23,IF('Sample Calculator'!$AM$18&lt;$I$4,$I23,IF('Sample Calculator'!$AM$18&lt;$J$4,$J23,IF('Sample Calculator'!$AM$18&lt;$K$4,$K23,IF('Sample Calculator'!$AM$18&lt;$L$4,$L23,IF('Sample Calculator'!$AM$18&lt;$M$4,$M23,IF('Sample Calculator'!$AM$18&lt;$N$4,$N23,IF('Sample Calculator'!$AM$18&lt;$O$4,$O23,IF('Sample Calculator'!$AM$18&gt;$P$4,$P23,0)))))))))))))))</f>
        <v>0</v>
      </c>
      <c r="D74" s="26" t="str">
        <f>IF('Sample Calculator'!$BS$18&lt;$B$2,$B23,IF('Sample Calculator'!$BS$18&lt;$C$4,$C23,IF('Sample Calculator'!$BS$18&lt;$D$4,$D23,IF('Sample Calculator'!$BS$18&lt;$E$4,$E23,IF('Sample Calculator'!$BS$18&lt;$F$4,$F23,IF('Sample Calculator'!$BS$18&lt;$G$4,$G23,IF('Sample Calculator'!$BS$18&lt;$H$4,$H23,IF('Sample Calculator'!$BS$18&lt;$I$4,$I23,IF('Sample Calculator'!$BS$18&lt;$J$4,$J23,IF('Sample Calculator'!$BS$18&lt;$K$4,$K23,IF('Sample Calculator'!$BS$18&lt;$L$4,$L23,IF('Sample Calculator'!$BS$18&lt;$M$4,$M23,IF('Sample Calculator'!$BS$18&lt;$N$4,$N23,IF('Sample Calculator'!$BS$18&lt;$O$4,$O23,IF('Sample Calculator'!$BS$18&gt;$P$4,$P23,0)))))))))))))))</f>
        <v>0</v>
      </c>
      <c r="E74" s="26" t="str">
        <f>IF('Sample Calculator'!$CI$18&lt;$B$2,$B23,IF('Sample Calculator'!$CI$18&lt;$C$4,$C23,IF('Sample Calculator'!$CI$18&lt;$D$4,$D23,IF('Sample Calculator'!$CI$18&lt;$E$4,$E23,IF('Sample Calculator'!$CI$18&lt;$F$4,$F23,IF('Sample Calculator'!$CI$18&lt;$G$4,$G23,IF('Sample Calculator'!$CI$18&lt;$H$4,$H23,IF('Sample Calculator'!$CI$18&lt;$I$4,$I23,IF('Sample Calculator'!$CI$18&lt;$J$4,$J23,IF('Sample Calculator'!$CI$18&lt;$K$4,$K23,IF('Sample Calculator'!$CI$18&lt;$L$4,$L23,IF('Sample Calculator'!$CI$18&lt;$M$4,$M23,IF('Sample Calculator'!$CI$18&lt;$N$4,$N23,IF('Sample Calculator'!$CI$18&lt;$O$4,$O23,IF('Sample Calculator'!$CI$18&gt;$P$4,$P23,0)))))))))))))))</f>
        <v>0</v>
      </c>
      <c r="F74" s="26" t="str">
        <f>IF('Sample Calculator'!$CY$18&lt;$B$2,$B23,IF('Sample Calculator'!$CY$18&lt;$C$4,$C23,IF('Sample Calculator'!$CY$18&lt;$D$4,$D23,IF('Sample Calculator'!$CY$18&lt;$E$4,$E23,IF('Sample Calculator'!$CY$18&lt;$F$4,$F23,IF('Sample Calculator'!$CY$18&lt;$G$4,$G23,IF('Sample Calculator'!$CY$18&lt;$H$4,$H23,IF('Sample Calculator'!$CY$18&lt;$I$4,$I23,IF('Sample Calculator'!$CY$18&lt;$J$4,$J23,IF('Sample Calculator'!$CY$18&lt;$K$4,$K23,IF('Sample Calculator'!$CY$18&lt;$L$4,$L23,IF('Sample Calculator'!$CY$18&lt;$M$4,$M23,IF('Sample Calculator'!$CY$18&lt;$N$4,$N23,IF('Sample Calculator'!$CY$18&lt;$O$4,$O23,IF('Sample Calculator'!$CY$18&gt;$P$4,$P23,0)))))))))))))))</f>
        <v>0</v>
      </c>
      <c r="G74" s="26" t="str">
        <f>IF('Sample Calculator'!$DO$18&lt;$B$2,$B23,IF('Sample Calculator'!$DO$18&lt;$C$4,$C23,IF('Sample Calculator'!$DO$18&lt;$D$4,$D23,IF('Sample Calculator'!$DO$18&lt;$E$4,$E23,IF('Sample Calculator'!$DO$18&lt;$F$4,$F23,IF('Sample Calculator'!$DO$18&lt;$G$4,$G23,IF('Sample Calculator'!$DO$18&lt;$H$4,$H23,IF('Sample Calculator'!$DO$18&lt;$I$4,$I23,IF('Sample Calculator'!$DO$18&lt;$J$4,$J23,IF('Sample Calculator'!$DO$18&lt;$K$4,$K23,IF('Sample Calculator'!$DO$18&lt;$L$4,$L23,IF('Sample Calculator'!$DO$18&lt;$M$4,$M23,IF('Sample Calculator'!$DO$18&lt;$N$4,$N23,IF('Sample Calculator'!$DO$18&lt;$O$4,$O23,IF('Sample Calculator'!$DO$18&gt;$P$4,$P23,0)))))))))))))))</f>
        <v>0</v>
      </c>
      <c r="J74" s="26" t="str">
        <f>IF('Sample Calculator'!$AN$18&lt;$B$2,$B23,IF('Sample Calculator'!$AN$18&lt;$C$4,$C23,IF('Sample Calculator'!$AN$18&lt;$D$4,$D23,IF('Sample Calculator'!$AN$18&lt;$E$4,$E23,IF('Sample Calculator'!$AN$18&lt;$F$4,$F$21,IF('Sample Calculator'!$AN$18&lt;$G$4,$G23,IF('Sample Calculator'!$AN$18&lt;$H$4,$H23,IF('Sample Calculator'!$AN$18&lt;$I$4,$I23,IF('Sample Calculator'!$AN$18&lt;$J$4,$J23,IF('Sample Calculator'!$AN$18&lt;$K$4,$K23,IF('Sample Calculator'!$AN$18&lt;$L$4,$L23,IF('Sample Calculator'!$AN$18&lt;$M$4,$M23,IF('Sample Calculator'!$AN$18&lt;$N$4,$N23,IF('Sample Calculator'!$AN$18&lt;$O$4,$O23,IF('Sample Calculator'!$AN$18&gt;$P$4,$P23,0)))))))))))))))</f>
        <v>0</v>
      </c>
      <c r="K74" s="26" t="str">
        <f>IF('Sample Calculator'!$AN$18&lt;$B$2,$B23,IF('Sample Calculator'!$AN$18&lt;$C$4,$C23,IF('Sample Calculator'!$AN$18&lt;$D$4,$D23,IF('Sample Calculator'!$AN$18&lt;$E$4,$E23,IF('Sample Calculator'!$AN$18&lt;$F$4,$F$21,IF('Sample Calculator'!$AN$18&lt;$G$4,$G23,IF('Sample Calculator'!$AN$18&lt;$H$4,$H23,IF('Sample Calculator'!$AN$18&lt;$I$4,$I23,IF('Sample Calculator'!$AN$18&lt;$J$4,$J23,IF('Sample Calculator'!$AN$18&lt;$K$4,$K23,IF('Sample Calculator'!$AN$18&lt;$L$4,$L23,IF('Sample Calculator'!$AN$18&lt;$M$4,$M23,IF('Sample Calculator'!$AN$18&lt;$N$4,$N23,IF('Sample Calculator'!$AN$18&lt;$O$4,$O23,IF('Sample Calculator'!$AN$18&gt;$P$4,$P23,0)))))))))))))))</f>
        <v>0</v>
      </c>
      <c r="L74" s="26" t="str">
        <f>IF('Sample Calculator'!$BT$18&lt;$B$2,$B23,IF('Sample Calculator'!$BT$18&lt;$C$4,$C23,IF('Sample Calculator'!$BT$18&lt;$D$4,$D23,IF('Sample Calculator'!$BT$18&lt;$E$4,$E23,IF('Sample Calculator'!$BT$18&lt;$F$4,$F$21,IF('Sample Calculator'!$BT$18&lt;$G$4,$G23,IF('Sample Calculator'!$BT$18&lt;$H$4,$H23,IF('Sample Calculator'!$BT$18&lt;$I$4,$I23,IF('Sample Calculator'!$BT$18&lt;$J$4,$J23,IF('Sample Calculator'!$BT$18&lt;$K$4,$K23,IF('Sample Calculator'!$BT$18&lt;$L$4,$L23,IF('Sample Calculator'!$BT$18&lt;$M$4,$M23,IF('Sample Calculator'!$BT$18&lt;$N$4,$N23,IF('Sample Calculator'!$BT$18&lt;$O$4,$O23,IF('Sample Calculator'!$BT$18&gt;$P$4,$P23,0)))))))))))))))</f>
        <v>0</v>
      </c>
      <c r="M74" s="26" t="str">
        <f>IF('Sample Calculator'!$CJ$18&lt;$B$2,$B23,IF('Sample Calculator'!$CJ$18&lt;$C$4,$C23,IF('Sample Calculator'!$CJ$18&lt;$D$4,$D23,IF('Sample Calculator'!$CJ$18&lt;$E$4,$E23,IF('Sample Calculator'!$CJ$18&lt;$F$4,$F$21,IF('Sample Calculator'!$CJ$18&lt;$G$4,$G23,IF('Sample Calculator'!$CJ$18&lt;$H$4,$H23,IF('Sample Calculator'!$CJ$18&lt;$I$4,$I23,IF('Sample Calculator'!$CJ$18&lt;$J$4,$J23,IF('Sample Calculator'!$CJ$18&lt;$K$4,$K23,IF('Sample Calculator'!$CJ$18&lt;$L$4,$L23,IF('Sample Calculator'!$CJ$18&lt;$M$4,$M23,IF('Sample Calculator'!$CJ$18&lt;$N$4,$N23,IF('Sample Calculator'!$CJ$18&lt;$O$4,$O23,IF('Sample Calculator'!$CJ$18&gt;$P$4,$P23,0)))))))))))))))</f>
        <v>0</v>
      </c>
      <c r="N74" s="26" t="str">
        <f>IF('Sample Calculator'!$CZ$18&lt;$B$2,$B23,IF('Sample Calculator'!$CZ$18&lt;$C$4,$C23,IF('Sample Calculator'!$CZ$18&lt;$D$4,$D23,IF('Sample Calculator'!$CZ$18&lt;$E$4,$E23,IF('Sample Calculator'!$CZ$18&lt;$F$4,$F$21,IF('Sample Calculator'!$CZ$18&lt;$G$4,$G23,IF('Sample Calculator'!$CZ$18&lt;$H$4,$H23,IF('Sample Calculator'!$CZ$18&lt;$I$4,$I23,IF('Sample Calculator'!$CZ$18&lt;$J$4,$J23,IF('Sample Calculator'!$CZ$18&lt;$K$4,$K23,IF('Sample Calculator'!$CZ$18&lt;$L$4,$L23,IF('Sample Calculator'!$CZ$18&lt;$M$4,$M23,IF('Sample Calculator'!$CZ$18&lt;$N$4,$N23,IF('Sample Calculator'!$CZ$18&lt;$O$4,$O23,IF('Sample Calculator'!$CZ$18&gt;$P$4,$P23,0)))))))))))))))</f>
        <v>0</v>
      </c>
      <c r="O74" s="26" t="str">
        <f>IF('Sample Calculator'!$DP$18&lt;$B$2,$B23,IF('Sample Calculator'!$DP$18&lt;$C$4,$C23,IF('Sample Calculator'!$DP$18&lt;$D$4,$D23,IF('Sample Calculator'!$DP$18&lt;$E$4,$E23,IF('Sample Calculator'!$DP$18&lt;$F$4,$F$21,IF('Sample Calculator'!$DP$18&lt;$G$4,$G23,IF('Sample Calculator'!$DP$18&lt;$H$4,$H23,IF('Sample Calculator'!$DP$18&lt;$I$4,$I23,IF('Sample Calculator'!$DP$18&lt;$J$4,$J23,IF('Sample Calculator'!$DP$18&lt;$K$4,$K23,IF('Sample Calculator'!$DP$18&lt;$L$4,$L23,IF('Sample Calculator'!$DP$18&lt;$M$4,$M23,IF('Sample Calculator'!$DP$18&lt;$N$4,$N23,IF('Sample Calculator'!$DP$18&lt;$O$4,$O23,IF('Sample Calculator'!$DP$18&gt;$P$4,$P23,0)))))))))))))))</f>
        <v>0</v>
      </c>
    </row>
    <row r="75" spans="1:17">
      <c r="B75" s="26" t="str">
        <f>IF('Sample Calculator'!$AM$18&lt;$B$2,$B24,IF('Sample Calculator'!$AM$18&lt;$C$4,$C24,IF('Sample Calculator'!$AM$18&lt;$D$4,$D24,IF('Sample Calculator'!$AM$18&lt;$E$4,$E24,IF('Sample Calculator'!$AM$18&lt;$F$4,$F24,IF('Sample Calculator'!$AM$18&lt;$G$4,$G24,IF('Sample Calculator'!$AM$18&lt;$H$4,$H24,IF('Sample Calculator'!$AM$18&lt;$I$4,$I24,IF('Sample Calculator'!$AM$18&lt;$J$4,$J24,IF('Sample Calculator'!$AM$18&lt;$K$4,$K24,IF('Sample Calculator'!$AM$18&lt;$L$4,$L24,IF('Sample Calculator'!$AM$18&lt;$M$4,$M24,IF('Sample Calculator'!$AM$18&lt;$N$4,$N24,IF('Sample Calculator'!$AM$18&lt;$O$4,$O24,IF('Sample Calculator'!$AM$18&gt;$P$4,$P24,0)))))))))))))))</f>
        <v>0</v>
      </c>
      <c r="C75" s="26" t="str">
        <f>IF('Sample Calculator'!$AM$18&lt;$B$2,$B24,IF('Sample Calculator'!$AM$18&lt;$C$4,$C24,IF('Sample Calculator'!$AM$18&lt;$D$4,$D24,IF('Sample Calculator'!$AM$18&lt;$E$4,$E24,IF('Sample Calculator'!$AM$18&lt;$F$4,$F24,IF('Sample Calculator'!$AM$18&lt;$G$4,$G24,IF('Sample Calculator'!$AM$18&lt;$H$4,$H24,IF('Sample Calculator'!$AM$18&lt;$I$4,$I24,IF('Sample Calculator'!$AM$18&lt;$J$4,$J24,IF('Sample Calculator'!$AM$18&lt;$K$4,$K24,IF('Sample Calculator'!$AM$18&lt;$L$4,$L24,IF('Sample Calculator'!$AM$18&lt;$M$4,$M24,IF('Sample Calculator'!$AM$18&lt;$N$4,$N24,IF('Sample Calculator'!$AM$18&lt;$O$4,$O24,IF('Sample Calculator'!$AM$18&gt;$P$4,$P24,0)))))))))))))))</f>
        <v>0</v>
      </c>
      <c r="D75" s="26" t="str">
        <f>IF('Sample Calculator'!$BS$18&lt;$B$2,$B24,IF('Sample Calculator'!$BS$18&lt;$C$4,$C24,IF('Sample Calculator'!$BS$18&lt;$D$4,$D24,IF('Sample Calculator'!$BS$18&lt;$E$4,$E24,IF('Sample Calculator'!$BS$18&lt;$F$4,$F24,IF('Sample Calculator'!$BS$18&lt;$G$4,$G24,IF('Sample Calculator'!$BS$18&lt;$H$4,$H24,IF('Sample Calculator'!$BS$18&lt;$I$4,$I24,IF('Sample Calculator'!$BS$18&lt;$J$4,$J24,IF('Sample Calculator'!$BS$18&lt;$K$4,$K24,IF('Sample Calculator'!$BS$18&lt;$L$4,$L24,IF('Sample Calculator'!$BS$18&lt;$M$4,$M24,IF('Sample Calculator'!$BS$18&lt;$N$4,$N24,IF('Sample Calculator'!$BS$18&lt;$O$4,$O24,IF('Sample Calculator'!$BS$18&gt;$P$4,$P24,0)))))))))))))))</f>
        <v>0</v>
      </c>
      <c r="E75" s="26" t="str">
        <f>IF('Sample Calculator'!$CI$18&lt;$B$2,$B24,IF('Sample Calculator'!$CI$18&lt;$C$4,$C24,IF('Sample Calculator'!$CI$18&lt;$D$4,$D24,IF('Sample Calculator'!$CI$18&lt;$E$4,$E24,IF('Sample Calculator'!$CI$18&lt;$F$4,$F24,IF('Sample Calculator'!$CI$18&lt;$G$4,$G24,IF('Sample Calculator'!$CI$18&lt;$H$4,$H24,IF('Sample Calculator'!$CI$18&lt;$I$4,$I24,IF('Sample Calculator'!$CI$18&lt;$J$4,$J24,IF('Sample Calculator'!$CI$18&lt;$K$4,$K24,IF('Sample Calculator'!$CI$18&lt;$L$4,$L24,IF('Sample Calculator'!$CI$18&lt;$M$4,$M24,IF('Sample Calculator'!$CI$18&lt;$N$4,$N24,IF('Sample Calculator'!$CI$18&lt;$O$4,$O24,IF('Sample Calculator'!$CI$18&gt;$P$4,$P24,0)))))))))))))))</f>
        <v>0</v>
      </c>
      <c r="F75" s="26" t="str">
        <f>IF('Sample Calculator'!$CY$18&lt;$B$2,$B24,IF('Sample Calculator'!$CY$18&lt;$C$4,$C24,IF('Sample Calculator'!$CY$18&lt;$D$4,$D24,IF('Sample Calculator'!$CY$18&lt;$E$4,$E24,IF('Sample Calculator'!$CY$18&lt;$F$4,$F24,IF('Sample Calculator'!$CY$18&lt;$G$4,$G24,IF('Sample Calculator'!$CY$18&lt;$H$4,$H24,IF('Sample Calculator'!$CY$18&lt;$I$4,$I24,IF('Sample Calculator'!$CY$18&lt;$J$4,$J24,IF('Sample Calculator'!$CY$18&lt;$K$4,$K24,IF('Sample Calculator'!$CY$18&lt;$L$4,$L24,IF('Sample Calculator'!$CY$18&lt;$M$4,$M24,IF('Sample Calculator'!$CY$18&lt;$N$4,$N24,IF('Sample Calculator'!$CY$18&lt;$O$4,$O24,IF('Sample Calculator'!$CY$18&gt;$P$4,$P24,0)))))))))))))))</f>
        <v>0</v>
      </c>
      <c r="G75" s="26" t="str">
        <f>IF('Sample Calculator'!$DO$18&lt;$B$2,$B24,IF('Sample Calculator'!$DO$18&lt;$C$4,$C24,IF('Sample Calculator'!$DO$18&lt;$D$4,$D24,IF('Sample Calculator'!$DO$18&lt;$E$4,$E24,IF('Sample Calculator'!$DO$18&lt;$F$4,$F24,IF('Sample Calculator'!$DO$18&lt;$G$4,$G24,IF('Sample Calculator'!$DO$18&lt;$H$4,$H24,IF('Sample Calculator'!$DO$18&lt;$I$4,$I24,IF('Sample Calculator'!$DO$18&lt;$J$4,$J24,IF('Sample Calculator'!$DO$18&lt;$K$4,$K24,IF('Sample Calculator'!$DO$18&lt;$L$4,$L24,IF('Sample Calculator'!$DO$18&lt;$M$4,$M24,IF('Sample Calculator'!$DO$18&lt;$N$4,$N24,IF('Sample Calculator'!$DO$18&lt;$O$4,$O24,IF('Sample Calculator'!$DO$18&gt;$P$4,$P24,0)))))))))))))))</f>
        <v>0</v>
      </c>
      <c r="J75" s="26" t="str">
        <f>IF('Sample Calculator'!$AN$18&lt;$B$2,$B24,IF('Sample Calculator'!$AN$18&lt;$C$4,$C24,IF('Sample Calculator'!$AN$18&lt;$D$4,$D24,IF('Sample Calculator'!$AN$18&lt;$E$4,$E24,IF('Sample Calculator'!$AN$18&lt;$F$4,$F$21,IF('Sample Calculator'!$AN$18&lt;$G$4,$G24,IF('Sample Calculator'!$AN$18&lt;$H$4,$H24,IF('Sample Calculator'!$AN$18&lt;$I$4,$I24,IF('Sample Calculator'!$AN$18&lt;$J$4,$J24,IF('Sample Calculator'!$AN$18&lt;$K$4,$K24,IF('Sample Calculator'!$AN$18&lt;$L$4,$L24,IF('Sample Calculator'!$AN$18&lt;$M$4,$M24,IF('Sample Calculator'!$AN$18&lt;$N$4,$N24,IF('Sample Calculator'!$AN$18&lt;$O$4,$O24,IF('Sample Calculator'!$AN$18&gt;$P$4,$P24,0)))))))))))))))</f>
        <v>0</v>
      </c>
      <c r="K75" s="26" t="str">
        <f>IF('Sample Calculator'!$AN$18&lt;$B$2,$B24,IF('Sample Calculator'!$AN$18&lt;$C$4,$C24,IF('Sample Calculator'!$AN$18&lt;$D$4,$D24,IF('Sample Calculator'!$AN$18&lt;$E$4,$E24,IF('Sample Calculator'!$AN$18&lt;$F$4,$F$21,IF('Sample Calculator'!$AN$18&lt;$G$4,$G24,IF('Sample Calculator'!$AN$18&lt;$H$4,$H24,IF('Sample Calculator'!$AN$18&lt;$I$4,$I24,IF('Sample Calculator'!$AN$18&lt;$J$4,$J24,IF('Sample Calculator'!$AN$18&lt;$K$4,$K24,IF('Sample Calculator'!$AN$18&lt;$L$4,$L24,IF('Sample Calculator'!$AN$18&lt;$M$4,$M24,IF('Sample Calculator'!$AN$18&lt;$N$4,$N24,IF('Sample Calculator'!$AN$18&lt;$O$4,$O24,IF('Sample Calculator'!$AN$18&gt;$P$4,$P24,0)))))))))))))))</f>
        <v>0</v>
      </c>
      <c r="L75" s="26" t="str">
        <f>IF('Sample Calculator'!$BT$18&lt;$B$2,$B24,IF('Sample Calculator'!$BT$18&lt;$C$4,$C24,IF('Sample Calculator'!$BT$18&lt;$D$4,$D24,IF('Sample Calculator'!$BT$18&lt;$E$4,$E24,IF('Sample Calculator'!$BT$18&lt;$F$4,$F$21,IF('Sample Calculator'!$BT$18&lt;$G$4,$G24,IF('Sample Calculator'!$BT$18&lt;$H$4,$H24,IF('Sample Calculator'!$BT$18&lt;$I$4,$I24,IF('Sample Calculator'!$BT$18&lt;$J$4,$J24,IF('Sample Calculator'!$BT$18&lt;$K$4,$K24,IF('Sample Calculator'!$BT$18&lt;$L$4,$L24,IF('Sample Calculator'!$BT$18&lt;$M$4,$M24,IF('Sample Calculator'!$BT$18&lt;$N$4,$N24,IF('Sample Calculator'!$BT$18&lt;$O$4,$O24,IF('Sample Calculator'!$BT$18&gt;$P$4,$P24,0)))))))))))))))</f>
        <v>0</v>
      </c>
      <c r="M75" s="26" t="str">
        <f>IF('Sample Calculator'!$CJ$18&lt;$B$2,$B24,IF('Sample Calculator'!$CJ$18&lt;$C$4,$C24,IF('Sample Calculator'!$CJ$18&lt;$D$4,$D24,IF('Sample Calculator'!$CJ$18&lt;$E$4,$E24,IF('Sample Calculator'!$CJ$18&lt;$F$4,$F$21,IF('Sample Calculator'!$CJ$18&lt;$G$4,$G24,IF('Sample Calculator'!$CJ$18&lt;$H$4,$H24,IF('Sample Calculator'!$CJ$18&lt;$I$4,$I24,IF('Sample Calculator'!$CJ$18&lt;$J$4,$J24,IF('Sample Calculator'!$CJ$18&lt;$K$4,$K24,IF('Sample Calculator'!$CJ$18&lt;$L$4,$L24,IF('Sample Calculator'!$CJ$18&lt;$M$4,$M24,IF('Sample Calculator'!$CJ$18&lt;$N$4,$N24,IF('Sample Calculator'!$CJ$18&lt;$O$4,$O24,IF('Sample Calculator'!$CJ$18&gt;$P$4,$P24,0)))))))))))))))</f>
        <v>0</v>
      </c>
      <c r="N75" s="26" t="str">
        <f>IF('Sample Calculator'!$CZ$18&lt;$B$2,$B24,IF('Sample Calculator'!$CZ$18&lt;$C$4,$C24,IF('Sample Calculator'!$CZ$18&lt;$D$4,$D24,IF('Sample Calculator'!$CZ$18&lt;$E$4,$E24,IF('Sample Calculator'!$CZ$18&lt;$F$4,$F$21,IF('Sample Calculator'!$CZ$18&lt;$G$4,$G24,IF('Sample Calculator'!$CZ$18&lt;$H$4,$H24,IF('Sample Calculator'!$CZ$18&lt;$I$4,$I24,IF('Sample Calculator'!$CZ$18&lt;$J$4,$J24,IF('Sample Calculator'!$CZ$18&lt;$K$4,$K24,IF('Sample Calculator'!$CZ$18&lt;$L$4,$L24,IF('Sample Calculator'!$CZ$18&lt;$M$4,$M24,IF('Sample Calculator'!$CZ$18&lt;$N$4,$N24,IF('Sample Calculator'!$CZ$18&lt;$O$4,$O24,IF('Sample Calculator'!$CZ$18&gt;$P$4,$P24,0)))))))))))))))</f>
        <v>0</v>
      </c>
      <c r="O75" s="26" t="str">
        <f>IF('Sample Calculator'!$DP$18&lt;$B$2,$B24,IF('Sample Calculator'!$DP$18&lt;$C$4,$C24,IF('Sample Calculator'!$DP$18&lt;$D$4,$D24,IF('Sample Calculator'!$DP$18&lt;$E$4,$E24,IF('Sample Calculator'!$DP$18&lt;$F$4,$F$21,IF('Sample Calculator'!$DP$18&lt;$G$4,$G24,IF('Sample Calculator'!$DP$18&lt;$H$4,$H24,IF('Sample Calculator'!$DP$18&lt;$I$4,$I24,IF('Sample Calculator'!$DP$18&lt;$J$4,$J24,IF('Sample Calculator'!$DP$18&lt;$K$4,$K24,IF('Sample Calculator'!$DP$18&lt;$L$4,$L24,IF('Sample Calculator'!$DP$18&lt;$M$4,$M24,IF('Sample Calculator'!$DP$18&lt;$N$4,$N24,IF('Sample Calculator'!$DP$18&lt;$O$4,$O24,IF('Sample Calculator'!$DP$18&gt;$P$4,$P24,0)))))))))))))))</f>
        <v>0</v>
      </c>
    </row>
    <row r="76" spans="1:17">
      <c r="B76" s="26" t="str">
        <f>IF('Sample Calculator'!$AM$18&lt;$B$2,$B25,IF('Sample Calculator'!$AM$18&lt;$C$4,$C25,IF('Sample Calculator'!$AM$18&lt;$D$4,$D25,IF('Sample Calculator'!$AM$18&lt;$E$4,$E25,IF('Sample Calculator'!$AM$18&lt;$F$4,$F25,IF('Sample Calculator'!$AM$18&lt;$G$4,$G25,IF('Sample Calculator'!$AM$18&lt;$H$4,$H25,IF('Sample Calculator'!$AM$18&lt;$I$4,$I25,IF('Sample Calculator'!$AM$18&lt;$J$4,$J25,IF('Sample Calculator'!$AM$18&lt;$K$4,$K25,IF('Sample Calculator'!$AM$18&lt;$L$4,$L25,IF('Sample Calculator'!$AM$18&lt;$M$4,$M25,IF('Sample Calculator'!$AM$18&lt;$N$4,$N25,IF('Sample Calculator'!$AM$18&lt;$O$4,$O25,IF('Sample Calculator'!$AM$18&gt;$P$4,$P25,0)))))))))))))))</f>
        <v>0</v>
      </c>
      <c r="C76" s="26" t="str">
        <f>IF('Sample Calculator'!$AM$18&lt;$B$2,$B25,IF('Sample Calculator'!$AM$18&lt;$C$4,$C25,IF('Sample Calculator'!$AM$18&lt;$D$4,$D25,IF('Sample Calculator'!$AM$18&lt;$E$4,$E25,IF('Sample Calculator'!$AM$18&lt;$F$4,$F25,IF('Sample Calculator'!$AM$18&lt;$G$4,$G25,IF('Sample Calculator'!$AM$18&lt;$H$4,$H25,IF('Sample Calculator'!$AM$18&lt;$I$4,$I25,IF('Sample Calculator'!$AM$18&lt;$J$4,$J25,IF('Sample Calculator'!$AM$18&lt;$K$4,$K25,IF('Sample Calculator'!$AM$18&lt;$L$4,$L25,IF('Sample Calculator'!$AM$18&lt;$M$4,$M25,IF('Sample Calculator'!$AM$18&lt;$N$4,$N25,IF('Sample Calculator'!$AM$18&lt;$O$4,$O25,IF('Sample Calculator'!$AM$18&gt;$P$4,$P25,0)))))))))))))))</f>
        <v>0</v>
      </c>
      <c r="D76" s="26" t="str">
        <f>IF('Sample Calculator'!$BS$18&lt;$B$2,$B25,IF('Sample Calculator'!$BS$18&lt;$C$4,$C25,IF('Sample Calculator'!$BS$18&lt;$D$4,$D25,IF('Sample Calculator'!$BS$18&lt;$E$4,$E25,IF('Sample Calculator'!$BS$18&lt;$F$4,$F25,IF('Sample Calculator'!$BS$18&lt;$G$4,$G25,IF('Sample Calculator'!$BS$18&lt;$H$4,$H25,IF('Sample Calculator'!$BS$18&lt;$I$4,$I25,IF('Sample Calculator'!$BS$18&lt;$J$4,$J25,IF('Sample Calculator'!$BS$18&lt;$K$4,$K25,IF('Sample Calculator'!$BS$18&lt;$L$4,$L25,IF('Sample Calculator'!$BS$18&lt;$M$4,$M25,IF('Sample Calculator'!$BS$18&lt;$N$4,$N25,IF('Sample Calculator'!$BS$18&lt;$O$4,$O25,IF('Sample Calculator'!$BS$18&gt;$P$4,$P25,0)))))))))))))))</f>
        <v>0</v>
      </c>
      <c r="E76" s="26" t="str">
        <f>IF('Sample Calculator'!$CI$18&lt;$B$2,$B25,IF('Sample Calculator'!$CI$18&lt;$C$4,$C25,IF('Sample Calculator'!$CI$18&lt;$D$4,$D25,IF('Sample Calculator'!$CI$18&lt;$E$4,$E25,IF('Sample Calculator'!$CI$18&lt;$F$4,$F25,IF('Sample Calculator'!$CI$18&lt;$G$4,$G25,IF('Sample Calculator'!$CI$18&lt;$H$4,$H25,IF('Sample Calculator'!$CI$18&lt;$I$4,$I25,IF('Sample Calculator'!$CI$18&lt;$J$4,$J25,IF('Sample Calculator'!$CI$18&lt;$K$4,$K25,IF('Sample Calculator'!$CI$18&lt;$L$4,$L25,IF('Sample Calculator'!$CI$18&lt;$M$4,$M25,IF('Sample Calculator'!$CI$18&lt;$N$4,$N25,IF('Sample Calculator'!$CI$18&lt;$O$4,$O25,IF('Sample Calculator'!$CI$18&gt;$P$4,$P25,0)))))))))))))))</f>
        <v>0</v>
      </c>
      <c r="F76" s="26" t="str">
        <f>IF('Sample Calculator'!$CY$18&lt;$B$2,$B25,IF('Sample Calculator'!$CY$18&lt;$C$4,$C25,IF('Sample Calculator'!$CY$18&lt;$D$4,$D25,IF('Sample Calculator'!$CY$18&lt;$E$4,$E25,IF('Sample Calculator'!$CY$18&lt;$F$4,$F25,IF('Sample Calculator'!$CY$18&lt;$G$4,$G25,IF('Sample Calculator'!$CY$18&lt;$H$4,$H25,IF('Sample Calculator'!$CY$18&lt;$I$4,$I25,IF('Sample Calculator'!$CY$18&lt;$J$4,$J25,IF('Sample Calculator'!$CY$18&lt;$K$4,$K25,IF('Sample Calculator'!$CY$18&lt;$L$4,$L25,IF('Sample Calculator'!$CY$18&lt;$M$4,$M25,IF('Sample Calculator'!$CY$18&lt;$N$4,$N25,IF('Sample Calculator'!$CY$18&lt;$O$4,$O25,IF('Sample Calculator'!$CY$18&gt;$P$4,$P25,0)))))))))))))))</f>
        <v>0</v>
      </c>
      <c r="G76" s="26" t="str">
        <f>IF('Sample Calculator'!$DO$18&lt;$B$2,$B25,IF('Sample Calculator'!$DO$18&lt;$C$4,$C25,IF('Sample Calculator'!$DO$18&lt;$D$4,$D25,IF('Sample Calculator'!$DO$18&lt;$E$4,$E25,IF('Sample Calculator'!$DO$18&lt;$F$4,$F25,IF('Sample Calculator'!$DO$18&lt;$G$4,$G25,IF('Sample Calculator'!$DO$18&lt;$H$4,$H25,IF('Sample Calculator'!$DO$18&lt;$I$4,$I25,IF('Sample Calculator'!$DO$18&lt;$J$4,$J25,IF('Sample Calculator'!$DO$18&lt;$K$4,$K25,IF('Sample Calculator'!$DO$18&lt;$L$4,$L25,IF('Sample Calculator'!$DO$18&lt;$M$4,$M25,IF('Sample Calculator'!$DO$18&lt;$N$4,$N25,IF('Sample Calculator'!$DO$18&lt;$O$4,$O25,IF('Sample Calculator'!$DO$18&gt;$P$4,$P25,0)))))))))))))))</f>
        <v>0</v>
      </c>
      <c r="J76" s="26" t="str">
        <f>IF('Sample Calculator'!$AN$18&lt;$B$2,$B25,IF('Sample Calculator'!$AN$18&lt;$C$4,$C25,IF('Sample Calculator'!$AN$18&lt;$D$4,$D25,IF('Sample Calculator'!$AN$18&lt;$E$4,$E25,IF('Sample Calculator'!$AN$18&lt;$F$4,$F$21,IF('Sample Calculator'!$AN$18&lt;$G$4,$G25,IF('Sample Calculator'!$AN$18&lt;$H$4,$H25,IF('Sample Calculator'!$AN$18&lt;$I$4,$I25,IF('Sample Calculator'!$AN$18&lt;$J$4,$J25,IF('Sample Calculator'!$AN$18&lt;$K$4,$K25,IF('Sample Calculator'!$AN$18&lt;$L$4,$L25,IF('Sample Calculator'!$AN$18&lt;$M$4,$M25,IF('Sample Calculator'!$AN$18&lt;$N$4,$N25,IF('Sample Calculator'!$AN$18&lt;$O$4,$O25,IF('Sample Calculator'!$AN$18&gt;$P$4,$P25,0)))))))))))))))</f>
        <v>0</v>
      </c>
      <c r="K76" s="26" t="str">
        <f>IF('Sample Calculator'!$AN$18&lt;$B$2,$B25,IF('Sample Calculator'!$AN$18&lt;$C$4,$C25,IF('Sample Calculator'!$AN$18&lt;$D$4,$D25,IF('Sample Calculator'!$AN$18&lt;$E$4,$E25,IF('Sample Calculator'!$AN$18&lt;$F$4,$F$21,IF('Sample Calculator'!$AN$18&lt;$G$4,$G25,IF('Sample Calculator'!$AN$18&lt;$H$4,$H25,IF('Sample Calculator'!$AN$18&lt;$I$4,$I25,IF('Sample Calculator'!$AN$18&lt;$J$4,$J25,IF('Sample Calculator'!$AN$18&lt;$K$4,$K25,IF('Sample Calculator'!$AN$18&lt;$L$4,$L25,IF('Sample Calculator'!$AN$18&lt;$M$4,$M25,IF('Sample Calculator'!$AN$18&lt;$N$4,$N25,IF('Sample Calculator'!$AN$18&lt;$O$4,$O25,IF('Sample Calculator'!$AN$18&gt;$P$4,$P25,0)))))))))))))))</f>
        <v>0</v>
      </c>
      <c r="L76" s="26" t="str">
        <f>IF('Sample Calculator'!$BT$18&lt;$B$2,$B25,IF('Sample Calculator'!$BT$18&lt;$C$4,$C25,IF('Sample Calculator'!$BT$18&lt;$D$4,$D25,IF('Sample Calculator'!$BT$18&lt;$E$4,$E25,IF('Sample Calculator'!$BT$18&lt;$F$4,$F$21,IF('Sample Calculator'!$BT$18&lt;$G$4,$G25,IF('Sample Calculator'!$BT$18&lt;$H$4,$H25,IF('Sample Calculator'!$BT$18&lt;$I$4,$I25,IF('Sample Calculator'!$BT$18&lt;$J$4,$J25,IF('Sample Calculator'!$BT$18&lt;$K$4,$K25,IF('Sample Calculator'!$BT$18&lt;$L$4,$L25,IF('Sample Calculator'!$BT$18&lt;$M$4,$M25,IF('Sample Calculator'!$BT$18&lt;$N$4,$N25,IF('Sample Calculator'!$BT$18&lt;$O$4,$O25,IF('Sample Calculator'!$BT$18&gt;$P$4,$P25,0)))))))))))))))</f>
        <v>0</v>
      </c>
      <c r="M76" s="26" t="str">
        <f>IF('Sample Calculator'!$CJ$18&lt;$B$2,$B25,IF('Sample Calculator'!$CJ$18&lt;$C$4,$C25,IF('Sample Calculator'!$CJ$18&lt;$D$4,$D25,IF('Sample Calculator'!$CJ$18&lt;$E$4,$E25,IF('Sample Calculator'!$CJ$18&lt;$F$4,$F$21,IF('Sample Calculator'!$CJ$18&lt;$G$4,$G25,IF('Sample Calculator'!$CJ$18&lt;$H$4,$H25,IF('Sample Calculator'!$CJ$18&lt;$I$4,$I25,IF('Sample Calculator'!$CJ$18&lt;$J$4,$J25,IF('Sample Calculator'!$CJ$18&lt;$K$4,$K25,IF('Sample Calculator'!$CJ$18&lt;$L$4,$L25,IF('Sample Calculator'!$CJ$18&lt;$M$4,$M25,IF('Sample Calculator'!$CJ$18&lt;$N$4,$N25,IF('Sample Calculator'!$CJ$18&lt;$O$4,$O25,IF('Sample Calculator'!$CJ$18&gt;$P$4,$P25,0)))))))))))))))</f>
        <v>0</v>
      </c>
      <c r="N76" s="26" t="str">
        <f>IF('Sample Calculator'!$CZ$18&lt;$B$2,$B25,IF('Sample Calculator'!$CZ$18&lt;$C$4,$C25,IF('Sample Calculator'!$CZ$18&lt;$D$4,$D25,IF('Sample Calculator'!$CZ$18&lt;$E$4,$E25,IF('Sample Calculator'!$CZ$18&lt;$F$4,$F$21,IF('Sample Calculator'!$CZ$18&lt;$G$4,$G25,IF('Sample Calculator'!$CZ$18&lt;$H$4,$H25,IF('Sample Calculator'!$CZ$18&lt;$I$4,$I25,IF('Sample Calculator'!$CZ$18&lt;$J$4,$J25,IF('Sample Calculator'!$CZ$18&lt;$K$4,$K25,IF('Sample Calculator'!$CZ$18&lt;$L$4,$L25,IF('Sample Calculator'!$CZ$18&lt;$M$4,$M25,IF('Sample Calculator'!$CZ$18&lt;$N$4,$N25,IF('Sample Calculator'!$CZ$18&lt;$O$4,$O25,IF('Sample Calculator'!$CZ$18&gt;$P$4,$P25,0)))))))))))))))</f>
        <v>0</v>
      </c>
      <c r="O76" s="26" t="str">
        <f>IF('Sample Calculator'!$DP$18&lt;$B$2,$B25,IF('Sample Calculator'!$DP$18&lt;$C$4,$C25,IF('Sample Calculator'!$DP$18&lt;$D$4,$D25,IF('Sample Calculator'!$DP$18&lt;$E$4,$E25,IF('Sample Calculator'!$DP$18&lt;$F$4,$F$21,IF('Sample Calculator'!$DP$18&lt;$G$4,$G25,IF('Sample Calculator'!$DP$18&lt;$H$4,$H25,IF('Sample Calculator'!$DP$18&lt;$I$4,$I25,IF('Sample Calculator'!$DP$18&lt;$J$4,$J25,IF('Sample Calculator'!$DP$18&lt;$K$4,$K25,IF('Sample Calculator'!$DP$18&lt;$L$4,$L25,IF('Sample Calculator'!$DP$18&lt;$M$4,$M25,IF('Sample Calculator'!$DP$18&lt;$N$4,$N25,IF('Sample Calculator'!$DP$18&lt;$O$4,$O25,IF('Sample Calculator'!$DP$18&gt;$P$4,$P25,0)))))))))))))))</f>
        <v>0</v>
      </c>
    </row>
    <row r="92" spans="1:17">
      <c r="B92" s="26"/>
      <c r="C92" s="26"/>
      <c r="D92" s="26"/>
      <c r="E92" s="26"/>
      <c r="F92" s="26"/>
      <c r="G92" s="26"/>
    </row>
    <row r="114" spans="1:17">
      <c r="D114" s="38"/>
    </row>
    <row r="115" spans="1:17">
      <c r="D115" s="38"/>
    </row>
    <row r="116" spans="1:17">
      <c r="D116" s="3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3:E33"/>
    <mergeCell ref="F33:G33"/>
    <mergeCell ref="D42:E42"/>
    <mergeCell ref="F42:G42"/>
    <mergeCell ref="D51:E51"/>
    <mergeCell ref="F51:G51"/>
    <mergeCell ref="L33:M33"/>
    <mergeCell ref="N33:O33"/>
    <mergeCell ref="L42:M42"/>
    <mergeCell ref="N42:O42"/>
    <mergeCell ref="L51:M51"/>
    <mergeCell ref="N51:O51"/>
    <mergeCell ref="L60:M60"/>
    <mergeCell ref="N60:O60"/>
    <mergeCell ref="D69:E69"/>
    <mergeCell ref="F69:G69"/>
    <mergeCell ref="L69:M69"/>
    <mergeCell ref="N69:O69"/>
    <mergeCell ref="D60:E60"/>
    <mergeCell ref="F60:G6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Calculator</vt:lpstr>
      <vt:lpstr>Validation</vt:lpstr>
      <vt:lpstr>Tax Calculations</vt:lpstr>
      <vt:lpstr>HEM Table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Kulkarni</dc:creator>
  <cp:lastModifiedBy>Lenovo</cp:lastModifiedBy>
  <dcterms:created xsi:type="dcterms:W3CDTF">2021-06-07T12:21:34+03:00</dcterms:created>
  <dcterms:modified xsi:type="dcterms:W3CDTF">2022-03-18T14:08:02+03:00</dcterms:modified>
  <dc:title/>
  <dc:description/>
  <dc:subject/>
  <cp:keywords/>
  <cp:category/>
</cp:coreProperties>
</file>