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afrudinakhdan/Documents/Corn_Field/SPE_Interface/"/>
    </mc:Choice>
  </mc:AlternateContent>
  <xr:revisionPtr revIDLastSave="0" documentId="13_ncr:1_{A24F70AA-8DED-5D41-B2A2-CB9724A8E913}" xr6:coauthVersionLast="47" xr6:coauthVersionMax="47" xr10:uidLastSave="{00000000-0000-0000-0000-000000000000}"/>
  <bookViews>
    <workbookView xWindow="4280" yWindow="500" windowWidth="25600" windowHeight="26460" xr2:uid="{23CA8F6E-4B96-4CC6-9274-8EDDBA814F4F}"/>
  </bookViews>
  <sheets>
    <sheet name="RAB_CLEAN" sheetId="2" r:id="rId1"/>
    <sheet name="RAB_Dgn_Alternatif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H8" i="2"/>
  <c r="G29" i="5"/>
  <c r="F29" i="5"/>
  <c r="I28" i="5"/>
  <c r="I29" i="5" s="1"/>
  <c r="H28" i="5"/>
  <c r="H29" i="5" s="1"/>
  <c r="G25" i="5"/>
  <c r="F25" i="5"/>
  <c r="I24" i="5"/>
  <c r="H24" i="5"/>
  <c r="I23" i="5"/>
  <c r="I25" i="5" s="1"/>
  <c r="H23" i="5"/>
  <c r="G20" i="5"/>
  <c r="F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I20" i="5" s="1"/>
  <c r="H13" i="5"/>
  <c r="H20" i="5" s="1"/>
  <c r="G10" i="5"/>
  <c r="F10" i="5"/>
  <c r="I9" i="5"/>
  <c r="I8" i="5"/>
  <c r="I10" i="5" s="1"/>
  <c r="I31" i="5" s="1"/>
  <c r="H8" i="5"/>
  <c r="H10" i="5" s="1"/>
  <c r="H31" i="5" s="1"/>
  <c r="H21" i="2"/>
  <c r="H25" i="2"/>
  <c r="H26" i="2" s="1"/>
  <c r="H17" i="2"/>
  <c r="H16" i="2"/>
  <c r="H15" i="2"/>
  <c r="H14" i="2"/>
  <c r="H13" i="2"/>
  <c r="H12" i="2"/>
  <c r="H9" i="2"/>
  <c r="F26" i="2"/>
  <c r="F22" i="2"/>
  <c r="F18" i="2"/>
  <c r="F9" i="2"/>
  <c r="G9" i="2"/>
  <c r="G18" i="2"/>
  <c r="G22" i="2"/>
  <c r="I25" i="2"/>
  <c r="I21" i="2"/>
  <c r="I17" i="2"/>
  <c r="I16" i="2"/>
  <c r="I15" i="2"/>
  <c r="I14" i="2"/>
  <c r="I13" i="2"/>
  <c r="I12" i="2"/>
  <c r="I8" i="2"/>
  <c r="I9" i="2" s="1"/>
  <c r="H18" i="2" l="1"/>
  <c r="H28" i="2" s="1"/>
  <c r="I18" i="2"/>
  <c r="I26" i="2" l="1"/>
  <c r="I22" i="2" l="1"/>
  <c r="I28" i="2" s="1"/>
</calcChain>
</file>

<file path=xl/sharedStrings.xml><?xml version="1.0" encoding="utf-8"?>
<sst xmlns="http://schemas.openxmlformats.org/spreadsheetml/2006/main" count="126" uniqueCount="52">
  <si>
    <t>No</t>
  </si>
  <si>
    <t>Barang</t>
  </si>
  <si>
    <t>Kegunaan</t>
  </si>
  <si>
    <t>Jumlah</t>
  </si>
  <si>
    <t>Satuan</t>
  </si>
  <si>
    <t>Harga</t>
  </si>
  <si>
    <t>Total</t>
  </si>
  <si>
    <t>Buah</t>
  </si>
  <si>
    <t>Bahan - Bahan</t>
  </si>
  <si>
    <t>Mikrokontroller</t>
  </si>
  <si>
    <t>Total Keperluan</t>
  </si>
  <si>
    <t>RANCANGAN ANGGARAN BELANJA</t>
  </si>
  <si>
    <t>Ongkos Kirim</t>
  </si>
  <si>
    <t>offline</t>
  </si>
  <si>
    <t>Komponen Electronic (resistors, diodes, capacitors, buttons, and switches)</t>
  </si>
  <si>
    <t>Komponen Pendukung</t>
  </si>
  <si>
    <t>Solder 30W / 60 W</t>
  </si>
  <si>
    <t>Alat Solder</t>
  </si>
  <si>
    <t>Timah Solder + Flux (Tambahan)</t>
  </si>
  <si>
    <t>https://www.tokopedia.com/arduinouno/pcb-board-30x20cm-20x30-20-x-30-30x20-cm-fiber-double-side-layer-polos?whid=0</t>
  </si>
  <si>
    <t>https://www.tokopedia.com/pawnstudio/timah-solder-paragon-1-4kg-250g-250-gram-timah-tenol-paragon-0-8mm?src=topads</t>
  </si>
  <si>
    <t>Sensor</t>
  </si>
  <si>
    <t>Screen-printed electrodes</t>
  </si>
  <si>
    <t>https://id.aliexpress.com/item/4000287839081.html?spm=a2g0o.productlist.main.3.194e71753Sc3Y0&amp;algo_pvid=e0a32cb1-30e0-4222-b788-76d34e9ab10c&amp;algo_exp_id=e0a32cb1-30e0-4222-b788-76d34e9ab10c-1&amp;pdp_npi=3%40dis%21IDR%21382296.00%21382296.0%21%21%2125.00%21%21%40211bd3cb16897481483297353d07ee%2110000001190825514%21sea%21ID%210&amp;curPageLogUid=drkmcuR75I0K</t>
  </si>
  <si>
    <t>Hyper value carbon electrode</t>
  </si>
  <si>
    <t>Pack (10 buah)</t>
  </si>
  <si>
    <t>https://shop.zimmerpeacock.com/products/hyper-value?variant=39710981095498</t>
  </si>
  <si>
    <t>MCP4725 12 Bit 2.7V-5.5V I2C DAC Digital to Analog Module</t>
  </si>
  <si>
    <t>Modul DAC</t>
  </si>
  <si>
    <t>LM741</t>
  </si>
  <si>
    <t>OP AMP</t>
  </si>
  <si>
    <t>PCB Fiber</t>
  </si>
  <si>
    <t>LMP91000</t>
  </si>
  <si>
    <t>Potentiostat IC</t>
  </si>
  <si>
    <t>https://id.aliexpress.com/item/1005005335618102.html?spm=a2g0o.productlist.main.9.56de4bc0I2SMyg&amp;algo_pvid=794ce7b9-87ab-4b8f-868c-14d3c234aacb&amp;algo_exp_id=794ce7b9-87ab-4b8f-868c-14d3c234aacb-4&amp;pdp_npi=3%40dis%21IDR%21229378.00%21229378.0%21%21%2115.00%21%21%40211bda9b16897505814888361d071f%2112000032654392829%21sea%21ID%212719304642&amp;curPageLogUid=S1YuQN6EvKJQ</t>
  </si>
  <si>
    <t>https://www.tokopedia.com/wkh-elektronik/mcp4725-12-bit-2-7v-5-5v-i2c-dac-digital-to-analog-module-for-arduino?extParam=ivf%3Dfalse%26src%3Dsearch&amp;refined=true</t>
  </si>
  <si>
    <t>https://www.tokopedia.com/jaya-sentosa-/lm741-texas-asli-lm-741-original-texas?extParam=ivf%3Dfalse&amp;src=topads</t>
  </si>
  <si>
    <t>https://www.tokopedia.com/freelab/esp-32-wroom-32-esp32-wifi-ble-development-board-dengan-arduino-ide-microusb-ch9102?extParam=ivf%3Dfalse&amp;src=topads</t>
  </si>
  <si>
    <t>ESP 32 WROOM</t>
  </si>
  <si>
    <t>https://www.tokopedia.com/hwthinker/weact-stm32-stm32f4-stm32f411ceu6-f411-arm-cortex-m4-blackpill-v3-1-stm32f411ceu6?extParam=ivf%3Dfalse&amp;src=topads</t>
  </si>
  <si>
    <t>WeAct STM32 STM32F411CEU6</t>
  </si>
  <si>
    <t>https://www.tokopedia.com/indocart/indocart-tinta-filamen-3d-printer-filament-esun-pla-1-75mm-1kg-merah-muda?utm_source=whatsapp&amp;utm_medium=share&amp;utm_campaign=PDP-219826964-1243047180-190723-gFZoml&amp;_branch_match_id=1127227074199818211&amp;_branch_referrer=H4sIAAAAAAAAA8soKSkottLXL8nPzi9ITclM1MvJzMvWDy7KS80qzymtdEoCAGV1dr4iAAAA</t>
  </si>
  <si>
    <t>Filamen 3D Printer Filament eSUN PLA+ 1.75mm 1kg</t>
  </si>
  <si>
    <t>Filamen 3D print</t>
  </si>
  <si>
    <t>POTENTIOSTAT</t>
  </si>
  <si>
    <t>SENSOR ELECTRODES</t>
  </si>
  <si>
    <t>CONTROLLER</t>
  </si>
  <si>
    <t>CASE</t>
  </si>
  <si>
    <t>Total tanopa Onkir</t>
  </si>
  <si>
    <t>INTERFACE SCREEN PRINTED ELECTRODE</t>
  </si>
  <si>
    <t>16 JULI 2023</t>
  </si>
  <si>
    <t>Solder 30W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</si>
</sst>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2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pawnstudio/timah-solder-paragon-1-4kg-250g-250-gram-timah-tenol-paragon-0-8mm?src=topads" TargetMode="External"/><Relationship Id="rId2" Type="http://schemas.openxmlformats.org/officeDocument/2006/relationships/hyperlink" Target="https://www.tokopedia.com/jaya-sentosa-/lm741-texas-asli-lm-741-original-texas?extParam=ivf%3Dfalse&amp;src=topads" TargetMode="External"/><Relationship Id="rId1" Type="http://schemas.openxmlformats.org/officeDocument/2006/relationships/hyperlink" Target="https://www.tokopedia.com/wkh-elektronik/mcp4725-12-bit-2-7v-5-5v-i2c-dac-digital-to-analog-module-for-arduino?extParam=ivf%3Dfalse%26src%3Dsearch&amp;refined=tru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okopedia.com/arduinouno/pcb-board-30x20cm-20x30-20-x-30-30x20-cm-fiber-double-side-layer-polos?whid=0" TargetMode="External"/><Relationship Id="rId4" Type="http://schemas.openxmlformats.org/officeDocument/2006/relationships/hyperlink" Target="https://id.aliexpress.com/item/4000287839081.html?spm=a2g0o.productlist.main.3.194e71753Sc3Y0&amp;algo_pvid=e0a32cb1-30e0-4222-b788-76d34e9ab10c&amp;algo_exp_id=e0a32cb1-30e0-4222-b788-76d34e9ab10c-1&amp;pdp_npi=3%40dis%21IDR%21382296.00%21382296.0%21%21%2125.00%21%21%40211bd3cb16897481483297353d07ee%2110000001190825514%21sea%21ID%210&amp;curPageLogUid=drkmcuR75I0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pawnstudio/timah-solder-paragon-1-4kg-250g-250-gram-timah-tenol-paragon-0-8mm?src=topads" TargetMode="External"/><Relationship Id="rId2" Type="http://schemas.openxmlformats.org/officeDocument/2006/relationships/hyperlink" Target="https://www.tokopedia.com/jaya-sentosa-/lm741-texas-asli-lm-741-original-texas?extParam=ivf%3Dfalse&amp;src=topads" TargetMode="External"/><Relationship Id="rId1" Type="http://schemas.openxmlformats.org/officeDocument/2006/relationships/hyperlink" Target="https://www.tokopedia.com/wkh-elektronik/mcp4725-12-bit-2-7v-5-5v-i2c-dac-digital-to-analog-module-for-arduino?extParam=ivf%3Dfalse%26src%3Dsearch&amp;refined=tru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2900-2BD5-487A-87C9-E5FE6B57A7D3}">
  <dimension ref="A1:J28"/>
  <sheetViews>
    <sheetView tabSelected="1" topLeftCell="D3" zoomScale="150" zoomScaleNormal="70" workbookViewId="0">
      <selection activeCell="G15" sqref="G15"/>
    </sheetView>
  </sheetViews>
  <sheetFormatPr baseColWidth="10" defaultColWidth="9.1640625" defaultRowHeight="16" x14ac:dyDescent="0.2"/>
  <cols>
    <col min="1" max="1" width="3.83203125" style="4" customWidth="1"/>
    <col min="2" max="2" width="62.1640625" style="4" customWidth="1"/>
    <col min="3" max="3" width="80.33203125" style="4" customWidth="1"/>
    <col min="4" max="4" width="9.1640625" style="4"/>
    <col min="5" max="5" width="22.6640625" style="4" customWidth="1"/>
    <col min="6" max="6" width="22.83203125" style="4" customWidth="1"/>
    <col min="7" max="8" width="25.83203125" style="4" customWidth="1"/>
    <col min="9" max="9" width="25.1640625" style="4" customWidth="1"/>
    <col min="10" max="10" width="145.5" style="4" customWidth="1"/>
    <col min="11" max="16384" width="9.1640625" style="4"/>
  </cols>
  <sheetData>
    <row r="1" spans="1:10" ht="33" x14ac:dyDescent="0.2">
      <c r="C1" s="14"/>
      <c r="D1" s="14" t="s">
        <v>11</v>
      </c>
      <c r="E1" s="14"/>
      <c r="F1" s="14"/>
    </row>
    <row r="2" spans="1:10" ht="33" x14ac:dyDescent="0.2">
      <c r="C2" s="14"/>
      <c r="D2" s="14" t="s">
        <v>49</v>
      </c>
      <c r="E2" s="14"/>
      <c r="F2" s="14"/>
    </row>
    <row r="3" spans="1:10" ht="33" x14ac:dyDescent="0.2">
      <c r="C3" s="14"/>
      <c r="D3" s="14" t="s">
        <v>50</v>
      </c>
      <c r="E3" s="14"/>
      <c r="F3" s="14"/>
    </row>
    <row r="5" spans="1:10" x14ac:dyDescent="0.2">
      <c r="A5" s="6"/>
      <c r="B5" s="7"/>
      <c r="C5" s="7"/>
      <c r="D5" s="7" t="s">
        <v>8</v>
      </c>
      <c r="E5" s="7"/>
      <c r="F5" s="7"/>
      <c r="G5" s="7"/>
      <c r="H5" s="7"/>
      <c r="I5" s="8"/>
    </row>
    <row r="6" spans="1:10" x14ac:dyDescent="0.2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12</v>
      </c>
      <c r="H6" s="5" t="s">
        <v>48</v>
      </c>
      <c r="I6" s="5" t="s">
        <v>6</v>
      </c>
    </row>
    <row r="7" spans="1:10" x14ac:dyDescent="0.2">
      <c r="A7" s="9"/>
      <c r="B7" s="10" t="s">
        <v>45</v>
      </c>
      <c r="C7" s="10"/>
      <c r="D7" s="10"/>
      <c r="E7" s="10"/>
      <c r="F7" s="10"/>
      <c r="G7" s="10"/>
      <c r="H7" s="10"/>
      <c r="I7" s="11"/>
    </row>
    <row r="8" spans="1:10" x14ac:dyDescent="0.2">
      <c r="A8" s="16">
        <v>1</v>
      </c>
      <c r="B8" s="1" t="s">
        <v>22</v>
      </c>
      <c r="C8" s="1" t="s">
        <v>21</v>
      </c>
      <c r="D8" s="1">
        <v>1</v>
      </c>
      <c r="E8" s="1" t="s">
        <v>25</v>
      </c>
      <c r="F8" s="3">
        <v>382296</v>
      </c>
      <c r="G8" s="3">
        <v>365000</v>
      </c>
      <c r="H8" s="3">
        <f>F8*D8</f>
        <v>382296</v>
      </c>
      <c r="I8" s="3">
        <f>F8*D8+G8</f>
        <v>747296</v>
      </c>
      <c r="J8" s="23" t="s">
        <v>23</v>
      </c>
    </row>
    <row r="9" spans="1:10" ht="18" x14ac:dyDescent="0.2">
      <c r="A9" s="21"/>
      <c r="B9" s="17" t="s">
        <v>6</v>
      </c>
      <c r="C9" s="17"/>
      <c r="D9" s="17"/>
      <c r="E9" s="17"/>
      <c r="F9" s="18">
        <f>SUM(F8:F8)</f>
        <v>382296</v>
      </c>
      <c r="G9" s="18">
        <f>SUM(G8:G8)</f>
        <v>365000</v>
      </c>
      <c r="H9" s="18">
        <f>SUM(H8)</f>
        <v>382296</v>
      </c>
      <c r="I9" s="18">
        <f>SUM(I8:I8)</f>
        <v>747296</v>
      </c>
    </row>
    <row r="10" spans="1:10" x14ac:dyDescent="0.2">
      <c r="A10" s="15"/>
      <c r="B10" s="15"/>
      <c r="C10" s="15"/>
      <c r="D10" s="15"/>
      <c r="E10" s="15"/>
      <c r="F10" s="15"/>
      <c r="G10" s="15"/>
      <c r="H10" s="15"/>
      <c r="I10" s="15"/>
    </row>
    <row r="11" spans="1:10" x14ac:dyDescent="0.2">
      <c r="A11" s="9"/>
      <c r="B11" s="10" t="s">
        <v>44</v>
      </c>
      <c r="C11" s="10"/>
      <c r="D11" s="10"/>
      <c r="E11" s="10"/>
      <c r="F11" s="10"/>
      <c r="G11" s="10"/>
      <c r="H11" s="10"/>
      <c r="I11" s="11"/>
    </row>
    <row r="12" spans="1:10" ht="17" x14ac:dyDescent="0.2">
      <c r="A12" s="16">
        <v>3</v>
      </c>
      <c r="B12" s="2" t="s">
        <v>27</v>
      </c>
      <c r="C12" s="1" t="s">
        <v>28</v>
      </c>
      <c r="D12" s="1">
        <v>2</v>
      </c>
      <c r="E12" s="1" t="s">
        <v>7</v>
      </c>
      <c r="F12" s="3">
        <v>55000</v>
      </c>
      <c r="G12" s="3">
        <v>30000</v>
      </c>
      <c r="H12" s="3">
        <f t="shared" ref="H12:H17" si="0">F12*D12</f>
        <v>110000</v>
      </c>
      <c r="I12" s="3">
        <f t="shared" ref="I12:I17" si="1">F12*D12+G12</f>
        <v>140000</v>
      </c>
      <c r="J12" s="23" t="s">
        <v>35</v>
      </c>
    </row>
    <row r="13" spans="1:10" ht="17" x14ac:dyDescent="0.2">
      <c r="A13" s="6">
        <v>4</v>
      </c>
      <c r="B13" s="2" t="s">
        <v>29</v>
      </c>
      <c r="C13" s="1" t="s">
        <v>30</v>
      </c>
      <c r="D13" s="1">
        <v>10</v>
      </c>
      <c r="E13" s="1" t="s">
        <v>7</v>
      </c>
      <c r="F13" s="3">
        <v>4000</v>
      </c>
      <c r="G13" s="3">
        <v>30000</v>
      </c>
      <c r="H13" s="3">
        <f t="shared" si="0"/>
        <v>40000</v>
      </c>
      <c r="I13" s="3">
        <f t="shared" si="1"/>
        <v>70000</v>
      </c>
      <c r="J13" s="23" t="s">
        <v>36</v>
      </c>
    </row>
    <row r="14" spans="1:10" x14ac:dyDescent="0.2">
      <c r="A14" s="6">
        <v>5</v>
      </c>
      <c r="B14" s="1" t="s">
        <v>31</v>
      </c>
      <c r="C14" s="1" t="s">
        <v>15</v>
      </c>
      <c r="D14" s="1">
        <v>1</v>
      </c>
      <c r="E14" s="1" t="s">
        <v>7</v>
      </c>
      <c r="F14" s="3">
        <v>65000</v>
      </c>
      <c r="G14" s="3">
        <v>27000</v>
      </c>
      <c r="H14" s="3">
        <f t="shared" si="0"/>
        <v>65000</v>
      </c>
      <c r="I14" s="3">
        <f t="shared" si="1"/>
        <v>92000</v>
      </c>
      <c r="J14" s="23" t="s">
        <v>19</v>
      </c>
    </row>
    <row r="15" spans="1:10" x14ac:dyDescent="0.2">
      <c r="A15" s="6">
        <v>6</v>
      </c>
      <c r="B15" s="1" t="s">
        <v>51</v>
      </c>
      <c r="C15" s="1" t="s">
        <v>17</v>
      </c>
      <c r="D15" s="1">
        <v>1</v>
      </c>
      <c r="E15" s="1" t="s">
        <v>7</v>
      </c>
      <c r="F15" s="3">
        <v>65000</v>
      </c>
      <c r="G15" s="3">
        <v>24000</v>
      </c>
      <c r="H15" s="3">
        <f t="shared" si="0"/>
        <v>65000</v>
      </c>
      <c r="I15" s="3">
        <f t="shared" si="1"/>
        <v>89000</v>
      </c>
    </row>
    <row r="16" spans="1:10" ht="34" x14ac:dyDescent="0.2">
      <c r="A16" s="6">
        <v>7</v>
      </c>
      <c r="B16" s="27" t="s">
        <v>14</v>
      </c>
      <c r="C16" s="28" t="s">
        <v>15</v>
      </c>
      <c r="D16" s="28">
        <v>200</v>
      </c>
      <c r="E16" s="28" t="s">
        <v>7</v>
      </c>
      <c r="F16" s="3">
        <v>1000</v>
      </c>
      <c r="G16" s="3">
        <v>0</v>
      </c>
      <c r="H16" s="3">
        <f t="shared" si="0"/>
        <v>200000</v>
      </c>
      <c r="I16" s="3">
        <f t="shared" si="1"/>
        <v>200000</v>
      </c>
    </row>
    <row r="17" spans="1:10" x14ac:dyDescent="0.2">
      <c r="A17" s="6">
        <v>8</v>
      </c>
      <c r="B17" s="1" t="s">
        <v>18</v>
      </c>
      <c r="C17" s="1" t="s">
        <v>15</v>
      </c>
      <c r="D17" s="1">
        <v>1</v>
      </c>
      <c r="E17" s="1" t="s">
        <v>7</v>
      </c>
      <c r="F17" s="3">
        <v>88000</v>
      </c>
      <c r="G17" s="3">
        <v>27000</v>
      </c>
      <c r="H17" s="3">
        <f t="shared" si="0"/>
        <v>88000</v>
      </c>
      <c r="I17" s="3">
        <f t="shared" si="1"/>
        <v>115000</v>
      </c>
      <c r="J17" s="23" t="s">
        <v>20</v>
      </c>
    </row>
    <row r="18" spans="1:10" ht="18" x14ac:dyDescent="0.2">
      <c r="A18" s="17"/>
      <c r="B18" s="17" t="s">
        <v>6</v>
      </c>
      <c r="C18" s="17"/>
      <c r="D18" s="17"/>
      <c r="E18" s="17"/>
      <c r="F18" s="18">
        <f>SUM(F12:F17)</f>
        <v>278000</v>
      </c>
      <c r="G18" s="18">
        <f>SUM(G12:G17)</f>
        <v>138000</v>
      </c>
      <c r="H18" s="18">
        <f>SUM(H12:H17)</f>
        <v>568000</v>
      </c>
      <c r="I18" s="18">
        <f>SUM(I12:I17)</f>
        <v>706000</v>
      </c>
    </row>
    <row r="19" spans="1:10" x14ac:dyDescent="0.2">
      <c r="A19" s="15"/>
      <c r="B19" s="15"/>
      <c r="C19" s="15"/>
      <c r="D19" s="15"/>
      <c r="E19" s="15"/>
      <c r="F19" s="15"/>
      <c r="G19" s="15"/>
      <c r="H19" s="15"/>
      <c r="I19" s="15"/>
    </row>
    <row r="20" spans="1:10" x14ac:dyDescent="0.2">
      <c r="A20" s="22"/>
      <c r="B20" s="22" t="s">
        <v>46</v>
      </c>
      <c r="C20" s="22"/>
      <c r="D20" s="22"/>
      <c r="E20" s="22"/>
      <c r="F20" s="22"/>
      <c r="G20" s="22"/>
      <c r="H20" s="22"/>
      <c r="I20" s="22"/>
    </row>
    <row r="21" spans="1:10" ht="18" x14ac:dyDescent="0.2">
      <c r="A21" s="6">
        <v>10</v>
      </c>
      <c r="B21" s="24" t="s">
        <v>38</v>
      </c>
      <c r="C21" s="24" t="s">
        <v>9</v>
      </c>
      <c r="D21" s="24">
        <v>2</v>
      </c>
      <c r="E21" s="24" t="s">
        <v>7</v>
      </c>
      <c r="F21" s="3">
        <v>64900</v>
      </c>
      <c r="G21" s="3">
        <v>30000</v>
      </c>
      <c r="H21" s="3">
        <f>F21*D21</f>
        <v>129800</v>
      </c>
      <c r="I21" s="3">
        <f>F21*D21+G21</f>
        <v>159800</v>
      </c>
      <c r="J21" s="4" t="s">
        <v>37</v>
      </c>
    </row>
    <row r="22" spans="1:10" ht="18" x14ac:dyDescent="0.2">
      <c r="A22" s="17"/>
      <c r="B22" s="17" t="s">
        <v>6</v>
      </c>
      <c r="C22" s="17"/>
      <c r="D22" s="17"/>
      <c r="E22" s="17"/>
      <c r="F22" s="18">
        <f>SUM(F21)</f>
        <v>64900</v>
      </c>
      <c r="G22" s="18">
        <f>SUM(G21)</f>
        <v>30000</v>
      </c>
      <c r="H22" s="18"/>
      <c r="I22" s="18">
        <f>SUM(I21:I21)</f>
        <v>159800</v>
      </c>
    </row>
    <row r="23" spans="1:10" x14ac:dyDescent="0.2">
      <c r="A23" s="15"/>
      <c r="B23" s="15"/>
      <c r="C23" s="15"/>
      <c r="D23" s="15"/>
      <c r="E23" s="15"/>
      <c r="F23" s="15"/>
      <c r="G23" s="15"/>
      <c r="H23" s="15"/>
      <c r="I23" s="15"/>
      <c r="J23" s="4" t="s">
        <v>13</v>
      </c>
    </row>
    <row r="24" spans="1:10" x14ac:dyDescent="0.2">
      <c r="A24" s="12"/>
      <c r="B24" s="12" t="s">
        <v>47</v>
      </c>
      <c r="C24" s="12"/>
      <c r="D24" s="12"/>
      <c r="E24" s="12"/>
      <c r="F24" s="12"/>
      <c r="G24" s="12"/>
      <c r="H24" s="12"/>
      <c r="I24" s="13"/>
    </row>
    <row r="25" spans="1:10" x14ac:dyDescent="0.2">
      <c r="A25" s="6">
        <v>12</v>
      </c>
      <c r="B25" s="1" t="s">
        <v>42</v>
      </c>
      <c r="C25" s="1" t="s">
        <v>43</v>
      </c>
      <c r="D25" s="1">
        <v>1</v>
      </c>
      <c r="E25" s="1" t="s">
        <v>7</v>
      </c>
      <c r="F25" s="3">
        <v>228000</v>
      </c>
      <c r="G25" s="3">
        <v>58000</v>
      </c>
      <c r="H25" s="3">
        <f t="shared" ref="H25" si="2">F25*D25</f>
        <v>228000</v>
      </c>
      <c r="I25" s="3">
        <f>F25*D25+G25</f>
        <v>286000</v>
      </c>
      <c r="J25" s="4" t="s">
        <v>41</v>
      </c>
    </row>
    <row r="26" spans="1:10" ht="18" x14ac:dyDescent="0.2">
      <c r="A26" s="17"/>
      <c r="B26" s="17" t="s">
        <v>6</v>
      </c>
      <c r="C26" s="17"/>
      <c r="D26" s="17"/>
      <c r="E26" s="17"/>
      <c r="F26" s="18">
        <f>SUM(F25:F25)</f>
        <v>228000</v>
      </c>
      <c r="G26" s="18">
        <f>SUM(G25)</f>
        <v>58000</v>
      </c>
      <c r="H26" s="18">
        <f>SUM(H25)</f>
        <v>228000</v>
      </c>
      <c r="I26" s="18">
        <f>SUM(I25:I25)</f>
        <v>286000</v>
      </c>
    </row>
    <row r="27" spans="1:10" x14ac:dyDescent="0.2">
      <c r="A27" s="15"/>
      <c r="B27" s="15"/>
      <c r="C27" s="15"/>
      <c r="D27" s="15"/>
      <c r="E27" s="15"/>
      <c r="F27" s="15"/>
      <c r="G27" s="15"/>
      <c r="H27" s="15"/>
      <c r="I27" s="15"/>
    </row>
    <row r="28" spans="1:10" ht="18" x14ac:dyDescent="0.2">
      <c r="A28" s="19"/>
      <c r="B28" s="19" t="s">
        <v>10</v>
      </c>
      <c r="C28" s="19"/>
      <c r="D28" s="19"/>
      <c r="E28" s="19"/>
      <c r="F28" s="20"/>
      <c r="G28" s="20"/>
      <c r="H28" s="20">
        <f>H9+H18+H22+H26</f>
        <v>1178296</v>
      </c>
      <c r="I28" s="20">
        <f>I9+I18+I22+I26</f>
        <v>1899096</v>
      </c>
    </row>
  </sheetData>
  <phoneticPr fontId="7" type="noConversion"/>
  <hyperlinks>
    <hyperlink ref="J12" r:id="rId1" xr:uid="{AD670DAE-C0E7-E248-9791-5213365FA61F}"/>
    <hyperlink ref="J13" r:id="rId2" xr:uid="{A5DC6E05-236B-214E-8213-D1A2FF53B60F}"/>
    <hyperlink ref="J17" r:id="rId3" xr:uid="{CEC33609-E839-D54D-A53E-7F142B7CE94D}"/>
    <hyperlink ref="J8" r:id="rId4" display="https://id.aliexpress.com/item/4000287839081.html?spm=a2g0o.productlist.main.3.194e71753Sc3Y0&amp;algo_pvid=e0a32cb1-30e0-4222-b788-76d34e9ab10c&amp;algo_exp_id=e0a32cb1-30e0-4222-b788-76d34e9ab10c-1&amp;pdp_npi=3%40dis%21IDR%21382296.00%21382296.0%21%21%2125.00%21%21%40211bd3cb16897481483297353d07ee%2110000001190825514%21sea%21ID%210&amp;curPageLogUid=drkmcuR75I0K" xr:uid="{F68F6802-072C-F940-8BEB-4BBD57BAA9C6}"/>
    <hyperlink ref="J14" r:id="rId5" xr:uid="{BB9B95C0-E675-0A42-A7D0-E25CEEBEB2D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4D56-90FF-6146-9F42-5B7DB9A27BA1}">
  <dimension ref="A1:J31"/>
  <sheetViews>
    <sheetView zoomScale="70" zoomScaleNormal="70" workbookViewId="0">
      <selection activeCell="A25" sqref="A25"/>
    </sheetView>
  </sheetViews>
  <sheetFormatPr baseColWidth="10" defaultColWidth="9.1640625" defaultRowHeight="16" x14ac:dyDescent="0.2"/>
  <cols>
    <col min="1" max="1" width="3.83203125" style="4" customWidth="1"/>
    <col min="2" max="2" width="62.1640625" style="4" customWidth="1"/>
    <col min="3" max="3" width="80.33203125" style="4" customWidth="1"/>
    <col min="4" max="4" width="9.1640625" style="4"/>
    <col min="5" max="5" width="22.6640625" style="4" customWidth="1"/>
    <col min="6" max="6" width="22.83203125" style="4" customWidth="1"/>
    <col min="7" max="8" width="25.83203125" style="4" customWidth="1"/>
    <col min="9" max="9" width="25.1640625" style="4" customWidth="1"/>
    <col min="10" max="10" width="145.5" style="4" customWidth="1"/>
    <col min="11" max="16384" width="9.1640625" style="4"/>
  </cols>
  <sheetData>
    <row r="1" spans="1:10" ht="33" x14ac:dyDescent="0.2">
      <c r="C1" s="14"/>
      <c r="D1" s="14" t="s">
        <v>11</v>
      </c>
      <c r="E1" s="14"/>
      <c r="F1" s="14"/>
    </row>
    <row r="2" spans="1:10" ht="33" x14ac:dyDescent="0.2">
      <c r="C2" s="14"/>
      <c r="D2" s="14" t="s">
        <v>49</v>
      </c>
      <c r="E2" s="14"/>
      <c r="F2" s="14"/>
    </row>
    <row r="3" spans="1:10" ht="33" x14ac:dyDescent="0.2">
      <c r="C3" s="14"/>
      <c r="D3" s="14" t="s">
        <v>50</v>
      </c>
      <c r="E3" s="14"/>
      <c r="F3" s="14"/>
    </row>
    <row r="5" spans="1:10" x14ac:dyDescent="0.2">
      <c r="A5" s="6"/>
      <c r="B5" s="7"/>
      <c r="C5" s="7"/>
      <c r="D5" s="7" t="s">
        <v>8</v>
      </c>
      <c r="E5" s="7"/>
      <c r="F5" s="7"/>
      <c r="G5" s="7"/>
      <c r="H5" s="7"/>
      <c r="I5" s="8"/>
    </row>
    <row r="6" spans="1:10" x14ac:dyDescent="0.2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12</v>
      </c>
      <c r="H6" s="5" t="s">
        <v>48</v>
      </c>
      <c r="I6" s="5" t="s">
        <v>6</v>
      </c>
    </row>
    <row r="7" spans="1:10" x14ac:dyDescent="0.2">
      <c r="A7" s="9"/>
      <c r="B7" s="10" t="s">
        <v>45</v>
      </c>
      <c r="C7" s="10"/>
      <c r="D7" s="10"/>
      <c r="E7" s="10"/>
      <c r="F7" s="10"/>
      <c r="G7" s="10"/>
      <c r="H7" s="10"/>
      <c r="I7" s="11"/>
    </row>
    <row r="8" spans="1:10" x14ac:dyDescent="0.2">
      <c r="A8" s="16">
        <v>1</v>
      </c>
      <c r="B8" s="1" t="s">
        <v>22</v>
      </c>
      <c r="C8" s="1" t="s">
        <v>21</v>
      </c>
      <c r="D8" s="1">
        <v>1</v>
      </c>
      <c r="E8" s="1" t="s">
        <v>25</v>
      </c>
      <c r="F8" s="3">
        <v>382296</v>
      </c>
      <c r="G8" s="3">
        <v>0</v>
      </c>
      <c r="H8" s="3">
        <f>F8*D8</f>
        <v>382296</v>
      </c>
      <c r="I8" s="3">
        <f>F8*D8+G8</f>
        <v>382296</v>
      </c>
      <c r="J8" s="4" t="s">
        <v>23</v>
      </c>
    </row>
    <row r="9" spans="1:10" x14ac:dyDescent="0.2">
      <c r="A9" s="16">
        <v>2</v>
      </c>
      <c r="B9" s="25" t="s">
        <v>24</v>
      </c>
      <c r="C9" s="25" t="s">
        <v>21</v>
      </c>
      <c r="D9" s="25">
        <v>1</v>
      </c>
      <c r="E9" s="25" t="s">
        <v>25</v>
      </c>
      <c r="F9" s="26">
        <v>168267</v>
      </c>
      <c r="G9" s="26">
        <v>3363947</v>
      </c>
      <c r="H9" s="26"/>
      <c r="I9" s="26">
        <f>F9*D9+G9</f>
        <v>3532214</v>
      </c>
      <c r="J9" s="4" t="s">
        <v>26</v>
      </c>
    </row>
    <row r="10" spans="1:10" ht="18" x14ac:dyDescent="0.2">
      <c r="A10" s="21"/>
      <c r="B10" s="17" t="s">
        <v>6</v>
      </c>
      <c r="C10" s="17"/>
      <c r="D10" s="17"/>
      <c r="E10" s="17"/>
      <c r="F10" s="18">
        <f>SUM(F8:F8)</f>
        <v>382296</v>
      </c>
      <c r="G10" s="18">
        <f>SUM(G8:G8)</f>
        <v>0</v>
      </c>
      <c r="H10" s="18">
        <f>SUM(H8)</f>
        <v>382296</v>
      </c>
      <c r="I10" s="18">
        <f>SUM(I8:I8)</f>
        <v>382296</v>
      </c>
    </row>
    <row r="11" spans="1:10" x14ac:dyDescent="0.2">
      <c r="A11" s="15"/>
      <c r="B11" s="15"/>
      <c r="C11" s="15"/>
      <c r="D11" s="15"/>
      <c r="E11" s="15"/>
      <c r="F11" s="15"/>
      <c r="G11" s="15"/>
      <c r="H11" s="15"/>
      <c r="I11" s="15"/>
    </row>
    <row r="12" spans="1:10" x14ac:dyDescent="0.2">
      <c r="A12" s="9"/>
      <c r="B12" s="10" t="s">
        <v>44</v>
      </c>
      <c r="C12" s="10"/>
      <c r="D12" s="10"/>
      <c r="E12" s="10"/>
      <c r="F12" s="10"/>
      <c r="G12" s="10"/>
      <c r="H12" s="10"/>
      <c r="I12" s="11"/>
    </row>
    <row r="13" spans="1:10" ht="17" x14ac:dyDescent="0.2">
      <c r="A13" s="16">
        <v>3</v>
      </c>
      <c r="B13" s="2" t="s">
        <v>27</v>
      </c>
      <c r="C13" s="1" t="s">
        <v>28</v>
      </c>
      <c r="D13" s="1">
        <v>2</v>
      </c>
      <c r="E13" s="1" t="s">
        <v>7</v>
      </c>
      <c r="F13" s="3">
        <v>55000</v>
      </c>
      <c r="G13" s="3">
        <v>30000</v>
      </c>
      <c r="H13" s="3">
        <f t="shared" ref="H13:H18" si="0">F13*D13</f>
        <v>110000</v>
      </c>
      <c r="I13" s="3">
        <f t="shared" ref="I13:I19" si="1">F13*D13+G13</f>
        <v>140000</v>
      </c>
      <c r="J13" s="23" t="s">
        <v>35</v>
      </c>
    </row>
    <row r="14" spans="1:10" ht="17" x14ac:dyDescent="0.2">
      <c r="A14" s="6">
        <v>4</v>
      </c>
      <c r="B14" s="2" t="s">
        <v>29</v>
      </c>
      <c r="C14" s="1" t="s">
        <v>30</v>
      </c>
      <c r="D14" s="1">
        <v>10</v>
      </c>
      <c r="E14" s="1" t="s">
        <v>7</v>
      </c>
      <c r="F14" s="3">
        <v>4000</v>
      </c>
      <c r="G14" s="3">
        <v>30000</v>
      </c>
      <c r="H14" s="3">
        <f t="shared" si="0"/>
        <v>40000</v>
      </c>
      <c r="I14" s="3">
        <f t="shared" si="1"/>
        <v>70000</v>
      </c>
      <c r="J14" s="23" t="s">
        <v>36</v>
      </c>
    </row>
    <row r="15" spans="1:10" x14ac:dyDescent="0.2">
      <c r="A15" s="6">
        <v>5</v>
      </c>
      <c r="B15" s="1" t="s">
        <v>31</v>
      </c>
      <c r="C15" s="1" t="s">
        <v>15</v>
      </c>
      <c r="D15" s="1">
        <v>1</v>
      </c>
      <c r="E15" s="1" t="s">
        <v>7</v>
      </c>
      <c r="F15" s="3">
        <v>65000</v>
      </c>
      <c r="G15" s="3">
        <v>17000</v>
      </c>
      <c r="H15" s="3">
        <f t="shared" si="0"/>
        <v>65000</v>
      </c>
      <c r="I15" s="3">
        <f t="shared" si="1"/>
        <v>82000</v>
      </c>
      <c r="J15" s="33" t="s">
        <v>19</v>
      </c>
    </row>
    <row r="16" spans="1:10" x14ac:dyDescent="0.2">
      <c r="A16" s="6">
        <v>6</v>
      </c>
      <c r="B16" s="1" t="s">
        <v>16</v>
      </c>
      <c r="C16" s="1" t="s">
        <v>17</v>
      </c>
      <c r="D16" s="1">
        <v>1</v>
      </c>
      <c r="E16" s="1" t="s">
        <v>7</v>
      </c>
      <c r="F16" s="3">
        <v>65000</v>
      </c>
      <c r="G16" s="3">
        <v>24000</v>
      </c>
      <c r="H16" s="3">
        <f t="shared" si="0"/>
        <v>65000</v>
      </c>
      <c r="I16" s="3">
        <f t="shared" si="1"/>
        <v>89000</v>
      </c>
    </row>
    <row r="17" spans="1:10" ht="34" x14ac:dyDescent="0.2">
      <c r="A17" s="6">
        <v>7</v>
      </c>
      <c r="B17" s="27" t="s">
        <v>14</v>
      </c>
      <c r="C17" s="28" t="s">
        <v>15</v>
      </c>
      <c r="D17" s="28">
        <v>200</v>
      </c>
      <c r="E17" s="28" t="s">
        <v>7</v>
      </c>
      <c r="F17" s="3">
        <v>1000</v>
      </c>
      <c r="G17" s="3">
        <v>0</v>
      </c>
      <c r="H17" s="3">
        <f t="shared" si="0"/>
        <v>200000</v>
      </c>
      <c r="I17" s="3">
        <f t="shared" si="1"/>
        <v>200000</v>
      </c>
    </row>
    <row r="18" spans="1:10" x14ac:dyDescent="0.2">
      <c r="A18" s="6">
        <v>8</v>
      </c>
      <c r="B18" s="1" t="s">
        <v>18</v>
      </c>
      <c r="C18" s="1" t="s">
        <v>15</v>
      </c>
      <c r="D18" s="1">
        <v>1</v>
      </c>
      <c r="E18" s="1" t="s">
        <v>7</v>
      </c>
      <c r="F18" s="3">
        <v>88000</v>
      </c>
      <c r="G18" s="3">
        <v>17000</v>
      </c>
      <c r="H18" s="3">
        <f t="shared" si="0"/>
        <v>88000</v>
      </c>
      <c r="I18" s="3">
        <f t="shared" si="1"/>
        <v>105000</v>
      </c>
      <c r="J18" s="23" t="s">
        <v>20</v>
      </c>
    </row>
    <row r="19" spans="1:10" ht="17" x14ac:dyDescent="0.2">
      <c r="A19" s="6">
        <v>9</v>
      </c>
      <c r="B19" s="30" t="s">
        <v>32</v>
      </c>
      <c r="C19" s="29" t="s">
        <v>33</v>
      </c>
      <c r="D19" s="29">
        <v>2</v>
      </c>
      <c r="E19" s="29" t="s">
        <v>7</v>
      </c>
      <c r="F19" s="26">
        <v>229378</v>
      </c>
      <c r="G19" s="26">
        <v>0</v>
      </c>
      <c r="H19" s="26">
        <f>F19*D19</f>
        <v>458756</v>
      </c>
      <c r="I19" s="26">
        <f t="shared" si="1"/>
        <v>458756</v>
      </c>
      <c r="J19" s="4" t="s">
        <v>34</v>
      </c>
    </row>
    <row r="20" spans="1:10" ht="18" x14ac:dyDescent="0.2">
      <c r="A20" s="17"/>
      <c r="B20" s="17" t="s">
        <v>6</v>
      </c>
      <c r="C20" s="17"/>
      <c r="D20" s="17"/>
      <c r="E20" s="17"/>
      <c r="F20" s="18">
        <f>SUM(F13:F18)</f>
        <v>278000</v>
      </c>
      <c r="G20" s="18">
        <f>SUM(G13:G18)</f>
        <v>118000</v>
      </c>
      <c r="H20" s="18">
        <f>SUM(H13:H18)</f>
        <v>568000</v>
      </c>
      <c r="I20" s="18">
        <f>SUM(I13:I18)</f>
        <v>686000</v>
      </c>
    </row>
    <row r="21" spans="1:10" x14ac:dyDescent="0.2">
      <c r="A21" s="15"/>
      <c r="B21" s="15"/>
      <c r="C21" s="15"/>
      <c r="D21" s="15"/>
      <c r="E21" s="15"/>
      <c r="F21" s="15"/>
      <c r="G21" s="15"/>
      <c r="H21" s="15"/>
      <c r="I21" s="15"/>
    </row>
    <row r="22" spans="1:10" x14ac:dyDescent="0.2">
      <c r="A22" s="22"/>
      <c r="B22" s="22" t="s">
        <v>46</v>
      </c>
      <c r="C22" s="22"/>
      <c r="D22" s="22"/>
      <c r="E22" s="22"/>
      <c r="F22" s="22"/>
      <c r="G22" s="22"/>
      <c r="H22" s="22"/>
      <c r="I22" s="22"/>
    </row>
    <row r="23" spans="1:10" ht="18" x14ac:dyDescent="0.2">
      <c r="A23" s="6">
        <v>10</v>
      </c>
      <c r="B23" s="24" t="s">
        <v>38</v>
      </c>
      <c r="C23" s="24" t="s">
        <v>9</v>
      </c>
      <c r="D23" s="24">
        <v>2</v>
      </c>
      <c r="E23" s="24" t="s">
        <v>7</v>
      </c>
      <c r="F23" s="3">
        <v>64900</v>
      </c>
      <c r="G23" s="3">
        <v>30000</v>
      </c>
      <c r="H23" s="3">
        <f>F23*D23</f>
        <v>129800</v>
      </c>
      <c r="I23" s="3">
        <f>F23*D23+G23</f>
        <v>159800</v>
      </c>
      <c r="J23" s="4" t="s">
        <v>37</v>
      </c>
    </row>
    <row r="24" spans="1:10" ht="18" x14ac:dyDescent="0.2">
      <c r="A24" s="6">
        <v>11</v>
      </c>
      <c r="B24" s="31" t="s">
        <v>40</v>
      </c>
      <c r="C24" s="32" t="s">
        <v>9</v>
      </c>
      <c r="D24" s="31">
        <v>1</v>
      </c>
      <c r="E24" s="31" t="s">
        <v>7</v>
      </c>
      <c r="F24" s="26">
        <v>118500</v>
      </c>
      <c r="G24" s="26">
        <v>30000</v>
      </c>
      <c r="H24" s="26">
        <f>F24*D24</f>
        <v>118500</v>
      </c>
      <c r="I24" s="26">
        <f>F24*D24+G24</f>
        <v>148500</v>
      </c>
      <c r="J24" s="4" t="s">
        <v>39</v>
      </c>
    </row>
    <row r="25" spans="1:10" ht="18" x14ac:dyDescent="0.2">
      <c r="A25" s="17"/>
      <c r="B25" s="17" t="s">
        <v>6</v>
      </c>
      <c r="C25" s="17"/>
      <c r="D25" s="17"/>
      <c r="E25" s="17"/>
      <c r="F25" s="18">
        <f>SUM(F23)</f>
        <v>64900</v>
      </c>
      <c r="G25" s="18">
        <f>SUM(G23)</f>
        <v>30000</v>
      </c>
      <c r="H25" s="18"/>
      <c r="I25" s="18">
        <f>SUM(I23:I23)</f>
        <v>159800</v>
      </c>
    </row>
    <row r="26" spans="1:10" x14ac:dyDescent="0.2">
      <c r="A26" s="15"/>
      <c r="B26" s="15"/>
      <c r="C26" s="15"/>
      <c r="D26" s="15"/>
      <c r="E26" s="15"/>
      <c r="F26" s="15"/>
      <c r="G26" s="15"/>
      <c r="H26" s="15"/>
      <c r="I26" s="15"/>
      <c r="J26" s="4" t="s">
        <v>13</v>
      </c>
    </row>
    <row r="27" spans="1:10" x14ac:dyDescent="0.2">
      <c r="A27" s="12"/>
      <c r="B27" s="12" t="s">
        <v>47</v>
      </c>
      <c r="C27" s="12"/>
      <c r="D27" s="12"/>
      <c r="E27" s="12"/>
      <c r="F27" s="12"/>
      <c r="G27" s="12"/>
      <c r="H27" s="12"/>
      <c r="I27" s="13"/>
    </row>
    <row r="28" spans="1:10" x14ac:dyDescent="0.2">
      <c r="A28" s="6">
        <v>12</v>
      </c>
      <c r="B28" s="1" t="s">
        <v>42</v>
      </c>
      <c r="C28" s="1" t="s">
        <v>43</v>
      </c>
      <c r="D28" s="1">
        <v>1</v>
      </c>
      <c r="E28" s="1" t="s">
        <v>7</v>
      </c>
      <c r="F28" s="3">
        <v>228000</v>
      </c>
      <c r="G28" s="3"/>
      <c r="H28" s="3">
        <f t="shared" ref="H28" si="2">F28*D28</f>
        <v>228000</v>
      </c>
      <c r="I28" s="3">
        <f>F28*D28+G28</f>
        <v>228000</v>
      </c>
      <c r="J28" s="4" t="s">
        <v>41</v>
      </c>
    </row>
    <row r="29" spans="1:10" ht="18" x14ac:dyDescent="0.2">
      <c r="A29" s="17"/>
      <c r="B29" s="17" t="s">
        <v>6</v>
      </c>
      <c r="C29" s="17"/>
      <c r="D29" s="17"/>
      <c r="E29" s="17"/>
      <c r="F29" s="18">
        <f>SUM(F28:F28)</f>
        <v>228000</v>
      </c>
      <c r="G29" s="18">
        <f>30000</f>
        <v>30000</v>
      </c>
      <c r="H29" s="18">
        <f>SUM(H28)</f>
        <v>228000</v>
      </c>
      <c r="I29" s="18">
        <f>SUM(I28:I28)</f>
        <v>228000</v>
      </c>
    </row>
    <row r="30" spans="1:10" x14ac:dyDescent="0.2">
      <c r="A30" s="15"/>
      <c r="B30" s="15"/>
      <c r="C30" s="15"/>
      <c r="D30" s="15"/>
      <c r="E30" s="15"/>
      <c r="F30" s="15"/>
      <c r="G30" s="15"/>
      <c r="H30" s="15"/>
      <c r="I30" s="15"/>
    </row>
    <row r="31" spans="1:10" ht="18" x14ac:dyDescent="0.2">
      <c r="A31" s="19"/>
      <c r="B31" s="19" t="s">
        <v>10</v>
      </c>
      <c r="C31" s="19"/>
      <c r="D31" s="19"/>
      <c r="E31" s="19"/>
      <c r="F31" s="20"/>
      <c r="G31" s="20"/>
      <c r="H31" s="20">
        <f>H10+H20+H25+H29</f>
        <v>1178296</v>
      </c>
      <c r="I31" s="20">
        <f>I10+I20+I25+I29</f>
        <v>1456096</v>
      </c>
    </row>
  </sheetData>
  <hyperlinks>
    <hyperlink ref="J13" r:id="rId1" xr:uid="{1EC274AE-1F45-DC4B-9496-03C699694E66}"/>
    <hyperlink ref="J14" r:id="rId2" xr:uid="{3DFD08A7-5574-664F-98F5-3663EF50F372}"/>
    <hyperlink ref="J18" r:id="rId3" xr:uid="{57DDFD76-F541-0F4E-B37B-8EBEC2B69F9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RAB_CLEAN</vt:lpstr>
      <vt:lpstr>RAB_Dgn_Alternatif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Wahyu Anggoro</dc:creator>
  <cp:lastModifiedBy>Syafrudin Akhdan</cp:lastModifiedBy>
  <dcterms:created xsi:type="dcterms:W3CDTF">2021-08-20T16:17:34Z</dcterms:created>
  <dcterms:modified xsi:type="dcterms:W3CDTF">2023-07-20T04:10:17Z</dcterms:modified>
</cp:coreProperties>
</file>