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kasper/Google Drive/Dell Backup/Documents/Projects/ANIMIDAIII/Data/For Team/"/>
    </mc:Choice>
  </mc:AlternateContent>
  <bookViews>
    <workbookView xWindow="0" yWindow="460" windowWidth="28800" windowHeight="16540" activeTab="1"/>
  </bookViews>
  <sheets>
    <sheet name="Sheet1" sheetId="4" r:id="rId1"/>
    <sheet name="KASPER2014 NUTRIENTS" sheetId="2" r:id="rId2"/>
    <sheet name="QA Data" sheetId="3" r:id="rId3"/>
  </sheets>
  <externalReferences>
    <externalReference r:id="rId4"/>
  </externalReferences>
  <definedNames>
    <definedName name="\l" localSheetId="0">#REF!</definedName>
    <definedName name="\l">#REF!</definedName>
    <definedName name="_xlnm.Print_Titles" localSheetId="1">'KASPER2014 NUTRIENTS'!$7:$7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" i="4" l="1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G11" i="3"/>
  <c r="G12" i="3"/>
  <c r="G13" i="3"/>
  <c r="G14" i="3"/>
  <c r="G15" i="3"/>
  <c r="G17" i="3"/>
  <c r="G18" i="3"/>
  <c r="G19" i="3"/>
  <c r="G20" i="3"/>
  <c r="G21" i="3"/>
  <c r="G3" i="3"/>
  <c r="G4" i="3"/>
  <c r="G5" i="3"/>
  <c r="G6" i="3"/>
  <c r="G7" i="3"/>
  <c r="G8" i="3"/>
  <c r="G9" i="3"/>
  <c r="J91" i="2"/>
  <c r="J89" i="2"/>
  <c r="J13" i="2"/>
  <c r="J22" i="2"/>
  <c r="J55" i="2"/>
  <c r="J12" i="2"/>
  <c r="J50" i="2"/>
  <c r="J42" i="2"/>
  <c r="J33" i="2"/>
  <c r="J37" i="2"/>
  <c r="J9" i="2"/>
  <c r="J88" i="2"/>
  <c r="J52" i="2"/>
  <c r="J34" i="2"/>
  <c r="J24" i="2"/>
  <c r="J80" i="2"/>
  <c r="J58" i="2"/>
  <c r="J71" i="2"/>
  <c r="J45" i="2"/>
  <c r="J66" i="2"/>
  <c r="J86" i="2"/>
  <c r="J29" i="2"/>
  <c r="J47" i="2"/>
  <c r="J83" i="2"/>
  <c r="J27" i="2"/>
  <c r="J82" i="2"/>
  <c r="J65" i="2"/>
  <c r="J18" i="2"/>
  <c r="J76" i="2"/>
  <c r="J61" i="2"/>
  <c r="J10" i="2"/>
  <c r="J39" i="2"/>
  <c r="J54" i="2"/>
  <c r="J20" i="2"/>
  <c r="J28" i="2"/>
  <c r="J41" i="2"/>
  <c r="J38" i="2"/>
  <c r="J70" i="2"/>
  <c r="J90" i="2"/>
  <c r="J87" i="2"/>
  <c r="J21" i="2"/>
  <c r="J73" i="2"/>
  <c r="J106" i="2"/>
  <c r="J23" i="2"/>
  <c r="J46" i="2"/>
  <c r="J43" i="2"/>
  <c r="J31" i="2"/>
  <c r="J62" i="2"/>
  <c r="J36" i="2"/>
  <c r="J63" i="2"/>
  <c r="J96" i="2"/>
  <c r="J19" i="2"/>
  <c r="J44" i="2"/>
  <c r="J94" i="2"/>
  <c r="J53" i="2"/>
  <c r="J108" i="2"/>
  <c r="J48" i="2"/>
  <c r="J95" i="2"/>
  <c r="J68" i="2"/>
  <c r="J77" i="2"/>
  <c r="J67" i="2"/>
  <c r="J101" i="2"/>
  <c r="J15" i="2"/>
  <c r="J79" i="2"/>
  <c r="J11" i="2"/>
  <c r="J51" i="2"/>
  <c r="J85" i="2"/>
  <c r="J105" i="2"/>
  <c r="J40" i="2"/>
  <c r="J26" i="2"/>
  <c r="J32" i="2"/>
  <c r="J81" i="2"/>
  <c r="J16" i="2"/>
  <c r="J49" i="2"/>
  <c r="J57" i="2"/>
  <c r="J102" i="2"/>
  <c r="J104" i="2"/>
  <c r="J74" i="2"/>
  <c r="J64" i="2"/>
  <c r="J103" i="2"/>
  <c r="J98" i="2"/>
  <c r="J107" i="2"/>
  <c r="J25" i="2"/>
  <c r="J14" i="2"/>
  <c r="J60" i="2"/>
  <c r="J78" i="2"/>
  <c r="J8" i="2"/>
  <c r="J72" i="2"/>
  <c r="J35" i="2"/>
  <c r="J100" i="2"/>
  <c r="J69" i="2"/>
  <c r="J93" i="2"/>
  <c r="J30" i="2"/>
  <c r="J84" i="2"/>
  <c r="J75" i="2"/>
  <c r="J59" i="2"/>
  <c r="J56" i="2"/>
  <c r="J97" i="2"/>
  <c r="J17" i="2"/>
  <c r="J99" i="2"/>
  <c r="J92" i="2"/>
  <c r="C19" i="3"/>
  <c r="C20" i="3"/>
  <c r="C21" i="3"/>
  <c r="D19" i="3"/>
  <c r="D20" i="3"/>
  <c r="D21" i="3"/>
  <c r="E19" i="3"/>
  <c r="E20" i="3"/>
  <c r="E21" i="3"/>
  <c r="F19" i="3"/>
  <c r="F20" i="3"/>
  <c r="F21" i="3"/>
  <c r="B19" i="3"/>
  <c r="B20" i="3"/>
  <c r="B21" i="3"/>
  <c r="C8" i="3"/>
  <c r="C9" i="3"/>
  <c r="D8" i="3"/>
  <c r="D9" i="3"/>
  <c r="E8" i="3"/>
  <c r="E9" i="3"/>
  <c r="F8" i="3"/>
  <c r="F9" i="3"/>
  <c r="B8" i="3"/>
  <c r="B9" i="3"/>
  <c r="C7" i="3"/>
  <c r="D7" i="3"/>
  <c r="E7" i="3"/>
  <c r="F7" i="3"/>
  <c r="B7" i="3"/>
  <c r="F15" i="3"/>
  <c r="F17" i="3"/>
  <c r="F18" i="3"/>
  <c r="E15" i="3"/>
  <c r="E17" i="3"/>
  <c r="E18" i="3"/>
  <c r="D15" i="3"/>
  <c r="D17" i="3"/>
  <c r="D18" i="3"/>
  <c r="C15" i="3"/>
  <c r="C17" i="3"/>
  <c r="C18" i="3"/>
  <c r="B15" i="3"/>
  <c r="B17" i="3"/>
  <c r="B18" i="3"/>
</calcChain>
</file>

<file path=xl/sharedStrings.xml><?xml version="1.0" encoding="utf-8"?>
<sst xmlns="http://schemas.openxmlformats.org/spreadsheetml/2006/main" count="181" uniqueCount="74">
  <si>
    <t>PO4</t>
  </si>
  <si>
    <t>SIO4</t>
  </si>
  <si>
    <t>N+N</t>
  </si>
  <si>
    <t>NO2</t>
  </si>
  <si>
    <t>NH4</t>
  </si>
  <si>
    <t>NO3</t>
  </si>
  <si>
    <t>CTD</t>
  </si>
  <si>
    <t>Nut ID</t>
  </si>
  <si>
    <t>DIW</t>
  </si>
  <si>
    <t>Station</t>
  </si>
  <si>
    <t>S4</t>
  </si>
  <si>
    <t>5(5)</t>
  </si>
  <si>
    <t>L250-5</t>
  </si>
  <si>
    <t>T-3</t>
  </si>
  <si>
    <t>6D_2</t>
  </si>
  <si>
    <t>Nutrients Report 1/14/2015</t>
  </si>
  <si>
    <t>1C</t>
  </si>
  <si>
    <t>11A</t>
  </si>
  <si>
    <t>9A</t>
  </si>
  <si>
    <t>6F</t>
  </si>
  <si>
    <t>7C</t>
  </si>
  <si>
    <t>5B</t>
  </si>
  <si>
    <t>DEPTH (db)</t>
  </si>
  <si>
    <t>QA Data</t>
  </si>
  <si>
    <t>Mean - blank</t>
  </si>
  <si>
    <t>Mean - S4</t>
  </si>
  <si>
    <t>Target S4</t>
  </si>
  <si>
    <t>Blank s.d.</t>
  </si>
  <si>
    <t>accuracy +/-</t>
  </si>
  <si>
    <t>accuracy %</t>
  </si>
  <si>
    <t>KASPER2014 - "ANIMIDA III"</t>
  </si>
  <si>
    <t>Run in Whitledge Lab / UAF IMS / Kat Trahanovsky Tech</t>
  </si>
  <si>
    <t>st dev S4</t>
  </si>
  <si>
    <t>Confidence Interval</t>
  </si>
  <si>
    <t>Detection Limit</t>
  </si>
  <si>
    <t>st dev x 2 (CI at S4 range)</t>
  </si>
  <si>
    <t>CI = 2sd % of S4</t>
  </si>
  <si>
    <t>nd</t>
  </si>
  <si>
    <t>***CORRECTED VERSION 24 Jan 2017 ***</t>
  </si>
  <si>
    <t>µM</t>
  </si>
  <si>
    <t>phosphate</t>
  </si>
  <si>
    <t>silicate</t>
  </si>
  <si>
    <t>nitrate+nitrite</t>
  </si>
  <si>
    <t>nitrite</t>
  </si>
  <si>
    <t>ammonium</t>
  </si>
  <si>
    <t>nitrate</t>
  </si>
  <si>
    <t>Station Name</t>
  </si>
  <si>
    <t>Station Type</t>
  </si>
  <si>
    <t>Latitude (N)</t>
  </si>
  <si>
    <t>Longitude (W)</t>
  </si>
  <si>
    <t>Depth(m)</t>
  </si>
  <si>
    <t>#</t>
  </si>
  <si>
    <t>Degree</t>
  </si>
  <si>
    <t>Minute</t>
  </si>
  <si>
    <t>Decimal ˚</t>
  </si>
  <si>
    <t>depth is depth sounder reading plus 3 meters</t>
  </si>
  <si>
    <t>6D-1</t>
  </si>
  <si>
    <t>B/C</t>
  </si>
  <si>
    <t>6D-2</t>
  </si>
  <si>
    <t>4C</t>
  </si>
  <si>
    <t>C</t>
  </si>
  <si>
    <t>5E</t>
  </si>
  <si>
    <t>HEX-1</t>
  </si>
  <si>
    <t>HEX-17</t>
  </si>
  <si>
    <t>HEX-12</t>
  </si>
  <si>
    <t>HH1-5</t>
  </si>
  <si>
    <t>S-XA</t>
  </si>
  <si>
    <t>T-XA</t>
  </si>
  <si>
    <t>M-4</t>
  </si>
  <si>
    <t>1B</t>
  </si>
  <si>
    <t>2C</t>
  </si>
  <si>
    <t>Core</t>
  </si>
  <si>
    <t>P</t>
  </si>
  <si>
    <t>N03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</si>
</sst>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9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0"/>
      <name val="Courier"/>
      <family val="3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Courier"/>
    </font>
    <font>
      <u/>
      <sz val="10"/>
      <color theme="10"/>
      <name val="Courier"/>
    </font>
    <font>
      <u/>
      <sz val="10"/>
      <color theme="11"/>
      <name val="Courier"/>
    </font>
    <font>
      <sz val="11"/>
      <color indexed="8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45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1" applyNumberFormat="0" applyAlignment="0" applyProtection="0"/>
    <xf numFmtId="0" fontId="16" fillId="28" borderId="2" applyNumberFormat="0" applyAlignment="0" applyProtection="0"/>
    <xf numFmtId="0" fontId="17" fillId="0" borderId="0" applyNumberFormat="0" applyFill="0" applyBorder="0" applyAlignment="0" applyProtection="0"/>
    <xf numFmtId="0" fontId="18" fillId="29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30" borderId="1" applyNumberFormat="0" applyAlignment="0" applyProtection="0"/>
    <xf numFmtId="0" fontId="23" fillId="0" borderId="6" applyNumberFormat="0" applyFill="0" applyAlignment="0" applyProtection="0"/>
    <xf numFmtId="0" fontId="24" fillId="31" borderId="0" applyNumberFormat="0" applyBorder="0" applyAlignment="0" applyProtection="0"/>
    <xf numFmtId="0" fontId="12" fillId="0" borderId="0"/>
    <xf numFmtId="0" fontId="10" fillId="0" borderId="0"/>
    <xf numFmtId="0" fontId="9" fillId="0" borderId="0"/>
    <xf numFmtId="0" fontId="11" fillId="0" borderId="0"/>
    <xf numFmtId="0" fontId="7" fillId="0" borderId="0"/>
    <xf numFmtId="0" fontId="8" fillId="0" borderId="0"/>
    <xf numFmtId="0" fontId="12" fillId="32" borderId="7" applyNumberFormat="0" applyFont="0" applyAlignment="0" applyProtection="0"/>
    <xf numFmtId="0" fontId="25" fillId="2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6" fillId="0" borderId="0"/>
    <xf numFmtId="0" fontId="30" fillId="0" borderId="0"/>
    <xf numFmtId="0" fontId="6" fillId="32" borderId="7" applyNumberFormat="0" applyFont="0" applyAlignment="0" applyProtection="0"/>
    <xf numFmtId="0" fontId="29" fillId="0" borderId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0" borderId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32" borderId="7" applyNumberFormat="0" applyFont="0" applyAlignment="0" applyProtection="0"/>
    <xf numFmtId="0" fontId="5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32" borderId="7" applyNumberFormat="0" applyFont="0" applyAlignment="0" applyProtection="0"/>
    <xf numFmtId="9" fontId="31" fillId="0" borderId="0" applyFont="0" applyFill="0" applyBorder="0" applyAlignment="0" applyProtection="0"/>
    <xf numFmtId="0" fontId="32" fillId="0" borderId="0"/>
    <xf numFmtId="0" fontId="3" fillId="0" borderId="0"/>
    <xf numFmtId="0" fontId="2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9" fillId="0" borderId="0"/>
    <xf numFmtId="0" fontId="7" fillId="0" borderId="0"/>
    <xf numFmtId="0" fontId="1" fillId="32" borderId="7" applyNumberFormat="0" applyFont="0" applyAlignment="0" applyProtection="0"/>
    <xf numFmtId="0" fontId="1" fillId="0" borderId="0"/>
    <xf numFmtId="0" fontId="7" fillId="0" borderId="0"/>
    <xf numFmtId="0" fontId="1" fillId="32" borderId="7" applyNumberFormat="0" applyFont="0" applyAlignment="0" applyProtection="0"/>
    <xf numFmtId="0" fontId="9" fillId="0" borderId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32" borderId="7" applyNumberFormat="0" applyFont="0" applyAlignment="0" applyProtection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9" fontId="9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/>
    <xf numFmtId="0" fontId="7" fillId="0" borderId="0" xfId="0" applyFont="1"/>
    <xf numFmtId="2" fontId="7" fillId="0" borderId="0" xfId="0" applyNumberFormat="1" applyFont="1"/>
    <xf numFmtId="0" fontId="7" fillId="0" borderId="0" xfId="0" applyFont="1" applyAlignment="1">
      <alignment horizontal="center"/>
    </xf>
    <xf numFmtId="2" fontId="7" fillId="0" borderId="10" xfId="0" applyNumberFormat="1" applyFont="1" applyBorder="1"/>
    <xf numFmtId="0" fontId="7" fillId="0" borderId="10" xfId="0" applyFont="1" applyBorder="1"/>
    <xf numFmtId="0" fontId="34" fillId="0" borderId="0" xfId="0" applyFont="1"/>
    <xf numFmtId="164" fontId="7" fillId="0" borderId="0" xfId="0" applyNumberFormat="1" applyFont="1"/>
    <xf numFmtId="164" fontId="7" fillId="0" borderId="10" xfId="0" applyNumberFormat="1" applyFont="1" applyBorder="1"/>
    <xf numFmtId="164" fontId="0" fillId="0" borderId="0" xfId="0" applyNumberFormat="1"/>
    <xf numFmtId="0" fontId="33" fillId="33" borderId="11" xfId="0" applyFont="1" applyFill="1" applyBorder="1"/>
    <xf numFmtId="164" fontId="33" fillId="33" borderId="11" xfId="0" applyNumberFormat="1" applyFont="1" applyFill="1" applyBorder="1"/>
    <xf numFmtId="2" fontId="33" fillId="33" borderId="11" xfId="0" applyNumberFormat="1" applyFont="1" applyFill="1" applyBorder="1"/>
    <xf numFmtId="2" fontId="0" fillId="0" borderId="0" xfId="0" applyNumberFormat="1"/>
    <xf numFmtId="0" fontId="7" fillId="0" borderId="11" xfId="0" applyFont="1" applyBorder="1"/>
    <xf numFmtId="9" fontId="7" fillId="0" borderId="11" xfId="81" applyFont="1" applyBorder="1"/>
    <xf numFmtId="0" fontId="33" fillId="33" borderId="0" xfId="0" applyFont="1" applyFill="1"/>
    <xf numFmtId="9" fontId="35" fillId="33" borderId="0" xfId="81" applyFont="1" applyFill="1"/>
    <xf numFmtId="0" fontId="7" fillId="0" borderId="0" xfId="0" applyFont="1" applyFill="1"/>
    <xf numFmtId="164" fontId="0" fillId="0" borderId="0" xfId="0" applyNumberFormat="1" applyFont="1" applyFill="1"/>
    <xf numFmtId="2" fontId="0" fillId="0" borderId="0" xfId="0" applyNumberFormat="1" applyFont="1" applyFill="1"/>
    <xf numFmtId="0" fontId="35" fillId="33" borderId="0" xfId="0" applyFont="1" applyFill="1"/>
    <xf numFmtId="0" fontId="33" fillId="0" borderId="0" xfId="0" applyFont="1"/>
    <xf numFmtId="0" fontId="38" fillId="0" borderId="0" xfId="144" applyFont="1" applyAlignment="1">
      <alignment horizontal="center" vertical="center"/>
    </xf>
    <xf numFmtId="0" fontId="38" fillId="0" borderId="0" xfId="144" applyFont="1" applyAlignment="1">
      <alignment horizontal="center" vertical="center"/>
    </xf>
    <xf numFmtId="0" fontId="1" fillId="0" borderId="0" xfId="144"/>
    <xf numFmtId="0" fontId="38" fillId="34" borderId="0" xfId="144" applyFont="1" applyFill="1" applyAlignment="1">
      <alignment horizontal="center" vertical="center"/>
    </xf>
    <xf numFmtId="0" fontId="38" fillId="0" borderId="0" xfId="144" applyFont="1" applyAlignment="1">
      <alignment horizontal="left" vertical="center"/>
    </xf>
    <xf numFmtId="165" fontId="38" fillId="0" borderId="0" xfId="144" applyNumberFormat="1" applyFont="1" applyAlignment="1">
      <alignment horizontal="center" vertical="center"/>
    </xf>
    <xf numFmtId="0" fontId="38" fillId="0" borderId="0" xfId="144" applyFont="1" applyFill="1" applyAlignment="1">
      <alignment horizontal="center" vertical="center"/>
    </xf>
    <xf numFmtId="2" fontId="38" fillId="0" borderId="0" xfId="144" applyNumberFormat="1" applyFont="1" applyAlignment="1">
      <alignment horizontal="center" vertical="center"/>
    </xf>
  </cellXfs>
  <cellStyles count="145">
    <cellStyle name="20% - Accent1" xfId="1" builtinId="30" customBuiltin="1"/>
    <cellStyle name="20% - Accent1 2" xfId="52"/>
    <cellStyle name="20% - Accent1 2 2" xfId="105"/>
    <cellStyle name="20% - Accent1 3" xfId="67"/>
    <cellStyle name="20% - Accent1 3 2" xfId="120"/>
    <cellStyle name="20% - Accent1 4" xfId="85"/>
    <cellStyle name="20% - Accent2" xfId="2" builtinId="34" customBuiltin="1"/>
    <cellStyle name="20% - Accent2 2" xfId="54"/>
    <cellStyle name="20% - Accent2 2 2" xfId="107"/>
    <cellStyle name="20% - Accent2 3" xfId="68"/>
    <cellStyle name="20% - Accent2 3 2" xfId="121"/>
    <cellStyle name="20% - Accent2 4" xfId="86"/>
    <cellStyle name="20% - Accent3" xfId="3" builtinId="38" customBuiltin="1"/>
    <cellStyle name="20% - Accent3 2" xfId="56"/>
    <cellStyle name="20% - Accent3 2 2" xfId="109"/>
    <cellStyle name="20% - Accent3 3" xfId="69"/>
    <cellStyle name="20% - Accent3 3 2" xfId="122"/>
    <cellStyle name="20% - Accent3 4" xfId="87"/>
    <cellStyle name="20% - Accent4" xfId="4" builtinId="42" customBuiltin="1"/>
    <cellStyle name="20% - Accent4 2" xfId="58"/>
    <cellStyle name="20% - Accent4 2 2" xfId="111"/>
    <cellStyle name="20% - Accent4 3" xfId="70"/>
    <cellStyle name="20% - Accent4 3 2" xfId="123"/>
    <cellStyle name="20% - Accent4 4" xfId="88"/>
    <cellStyle name="20% - Accent5" xfId="5" builtinId="46" customBuiltin="1"/>
    <cellStyle name="20% - Accent5 2" xfId="61"/>
    <cellStyle name="20% - Accent5 2 2" xfId="114"/>
    <cellStyle name="20% - Accent5 3" xfId="71"/>
    <cellStyle name="20% - Accent5 3 2" xfId="124"/>
    <cellStyle name="20% - Accent5 4" xfId="89"/>
    <cellStyle name="20% - Accent6" xfId="6" builtinId="50" customBuiltin="1"/>
    <cellStyle name="20% - Accent6 2" xfId="63"/>
    <cellStyle name="20% - Accent6 2 2" xfId="116"/>
    <cellStyle name="20% - Accent6 3" xfId="72"/>
    <cellStyle name="20% - Accent6 3 2" xfId="125"/>
    <cellStyle name="20% - Accent6 4" xfId="90"/>
    <cellStyle name="40% - Accent1" xfId="7" builtinId="31" customBuiltin="1"/>
    <cellStyle name="40% - Accent1 2" xfId="53"/>
    <cellStyle name="40% - Accent1 2 2" xfId="106"/>
    <cellStyle name="40% - Accent1 3" xfId="73"/>
    <cellStyle name="40% - Accent1 3 2" xfId="126"/>
    <cellStyle name="40% - Accent1 4" xfId="91"/>
    <cellStyle name="40% - Accent2" xfId="8" builtinId="35" customBuiltin="1"/>
    <cellStyle name="40% - Accent2 2" xfId="55"/>
    <cellStyle name="40% - Accent2 2 2" xfId="108"/>
    <cellStyle name="40% - Accent2 3" xfId="74"/>
    <cellStyle name="40% - Accent2 3 2" xfId="127"/>
    <cellStyle name="40% - Accent2 4" xfId="92"/>
    <cellStyle name="40% - Accent3" xfId="9" builtinId="39" customBuiltin="1"/>
    <cellStyle name="40% - Accent3 2" xfId="57"/>
    <cellStyle name="40% - Accent3 2 2" xfId="110"/>
    <cellStyle name="40% - Accent3 3" xfId="75"/>
    <cellStyle name="40% - Accent3 3 2" xfId="128"/>
    <cellStyle name="40% - Accent3 4" xfId="93"/>
    <cellStyle name="40% - Accent4" xfId="10" builtinId="43" customBuiltin="1"/>
    <cellStyle name="40% - Accent4 2" xfId="59"/>
    <cellStyle name="40% - Accent4 2 2" xfId="112"/>
    <cellStyle name="40% - Accent4 3" xfId="76"/>
    <cellStyle name="40% - Accent4 3 2" xfId="129"/>
    <cellStyle name="40% - Accent4 4" xfId="94"/>
    <cellStyle name="40% - Accent5" xfId="11" builtinId="47" customBuiltin="1"/>
    <cellStyle name="40% - Accent5 2" xfId="62"/>
    <cellStyle name="40% - Accent5 2 2" xfId="115"/>
    <cellStyle name="40% - Accent5 3" xfId="77"/>
    <cellStyle name="40% - Accent5 3 2" xfId="130"/>
    <cellStyle name="40% - Accent5 4" xfId="95"/>
    <cellStyle name="40% - Accent6" xfId="12" builtinId="51" customBuiltin="1"/>
    <cellStyle name="40% - Accent6 2" xfId="64"/>
    <cellStyle name="40% - Accent6 2 2" xfId="117"/>
    <cellStyle name="40% - Accent6 3" xfId="78"/>
    <cellStyle name="40% - Accent6 3 2" xfId="131"/>
    <cellStyle name="40% - Accent6 4" xfId="96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139" builtinId="9" hidden="1"/>
    <cellStyle name="Followed Hyperlink" xfId="141" builtinId="9" hidden="1"/>
    <cellStyle name="Followed Hyperlink" xfId="143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138" builtinId="8" hidden="1"/>
    <cellStyle name="Hyperlink" xfId="140" builtinId="8" hidden="1"/>
    <cellStyle name="Hyperlink" xfId="142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60"/>
    <cellStyle name="Normal 2 2 2" xfId="113"/>
    <cellStyle name="Normal 2 3" xfId="66"/>
    <cellStyle name="Normal 2 3 2" xfId="119"/>
    <cellStyle name="Normal 2 4" xfId="79"/>
    <cellStyle name="Normal 2 4 2" xfId="132"/>
    <cellStyle name="Normal 2 5" xfId="83"/>
    <cellStyle name="Normal 2 5 2" xfId="136"/>
    <cellStyle name="Normal 2 6" xfId="84"/>
    <cellStyle name="Normal 2 6 2" xfId="137"/>
    <cellStyle name="Normal 2 7" xfId="97"/>
    <cellStyle name="Normal 3" xfId="38"/>
    <cellStyle name="Normal 3 2" xfId="39"/>
    <cellStyle name="Normal 3 3" xfId="40"/>
    <cellStyle name="Normal 3 3 2" xfId="98"/>
    <cellStyle name="Normal 3 4" xfId="51"/>
    <cellStyle name="Normal 3 4 2" xfId="104"/>
    <cellStyle name="Normal 4" xfId="41"/>
    <cellStyle name="Normal 5" xfId="42"/>
    <cellStyle name="Normal 5 2" xfId="99"/>
    <cellStyle name="Normal 6" xfId="48"/>
    <cellStyle name="Normal 6 2" xfId="101"/>
    <cellStyle name="Normal 7" xfId="49"/>
    <cellStyle name="Normal 7 2" xfId="102"/>
    <cellStyle name="Normal 8" xfId="82"/>
    <cellStyle name="Normal 8 2" xfId="135"/>
    <cellStyle name="Normal 9" xfId="144"/>
    <cellStyle name="Note 2" xfId="43"/>
    <cellStyle name="Note 2 2" xfId="65"/>
    <cellStyle name="Note 2 2 2" xfId="118"/>
    <cellStyle name="Note 2 3" xfId="80"/>
    <cellStyle name="Note 2 3 2" xfId="133"/>
    <cellStyle name="Note 2 4" xfId="100"/>
    <cellStyle name="Note 3" xfId="50"/>
    <cellStyle name="Note 3 2" xfId="103"/>
    <cellStyle name="Output" xfId="44" builtinId="21" customBuiltin="1"/>
    <cellStyle name="Percent" xfId="81" builtinId="5"/>
    <cellStyle name="Percent 2" xfId="134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2</xdr:row>
      <xdr:rowOff>190500</xdr:rowOff>
    </xdr:from>
    <xdr:to>
      <xdr:col>16</xdr:col>
      <xdr:colOff>15875</xdr:colOff>
      <xdr:row>8</xdr:row>
      <xdr:rowOff>107950</xdr:rowOff>
    </xdr:to>
    <xdr:sp macro="" textlink="">
      <xdr:nvSpPr>
        <xdr:cNvPr id="2" name="TextBox 1"/>
        <xdr:cNvSpPr txBox="1"/>
      </xdr:nvSpPr>
      <xdr:spPr>
        <a:xfrm>
          <a:off x="7762875" y="622300"/>
          <a:ext cx="3276600" cy="1212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In terms of "Station Type",</a:t>
          </a:r>
        </a:p>
        <a:p>
          <a:r>
            <a:rPr lang="en-US" sz="1100"/>
            <a:t>B/C</a:t>
          </a:r>
          <a:r>
            <a:rPr lang="en-US" sz="1100" baseline="0"/>
            <a:t> -- Bio/Chem;</a:t>
          </a:r>
        </a:p>
        <a:p>
          <a:r>
            <a:rPr lang="en-US" sz="1100" baseline="0"/>
            <a:t>C -- Chem;</a:t>
          </a:r>
        </a:p>
        <a:p>
          <a:r>
            <a:rPr lang="en-US" sz="1100" baseline="0"/>
            <a:t>P-- Physical;</a:t>
          </a:r>
        </a:p>
        <a:p>
          <a:r>
            <a:rPr lang="en-US" sz="1100" baseline="0"/>
            <a:t>Core -- Off shore statioins for gravity core;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SPER2014_Nuts_Report_jl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ASPER2014 NUTRIENTS"/>
      <sheetName val="QA 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I59"/>
    </sheetView>
  </sheetViews>
  <sheetFormatPr baseColWidth="10" defaultColWidth="8.83203125" defaultRowHeight="15" x14ac:dyDescent="0.2"/>
  <cols>
    <col min="1" max="1" width="11.6640625" style="25" bestFit="1" customWidth="1"/>
    <col min="2" max="2" width="10.83203125" style="25" bestFit="1" customWidth="1"/>
    <col min="3" max="3" width="8" style="25" bestFit="1" customWidth="1"/>
    <col min="4" max="4" width="9" style="25" bestFit="1" customWidth="1"/>
    <col min="5" max="5" width="8.83203125" style="25"/>
    <col min="6" max="6" width="8" style="25" bestFit="1" customWidth="1"/>
    <col min="7" max="16384" width="8.83203125" style="25"/>
  </cols>
  <sheetData>
    <row r="1" spans="1:9" ht="17" x14ac:dyDescent="0.2">
      <c r="A1" s="23" t="s">
        <v>46</v>
      </c>
      <c r="B1" s="23" t="s">
        <v>47</v>
      </c>
      <c r="C1" s="24" t="s">
        <v>48</v>
      </c>
      <c r="D1" s="24"/>
      <c r="E1" s="24"/>
      <c r="F1" s="24" t="s">
        <v>49</v>
      </c>
      <c r="G1" s="24"/>
      <c r="H1" s="24"/>
      <c r="I1" s="25" t="s">
        <v>50</v>
      </c>
    </row>
    <row r="2" spans="1:9" ht="17" x14ac:dyDescent="0.2">
      <c r="A2" s="23" t="s">
        <v>51</v>
      </c>
      <c r="B2" s="23"/>
      <c r="C2" s="23" t="s">
        <v>52</v>
      </c>
      <c r="D2" s="23" t="s">
        <v>53</v>
      </c>
      <c r="E2" s="26" t="s">
        <v>54</v>
      </c>
      <c r="F2" s="23" t="s">
        <v>52</v>
      </c>
      <c r="G2" s="23" t="s">
        <v>53</v>
      </c>
      <c r="H2" s="26" t="s">
        <v>54</v>
      </c>
      <c r="I2" s="27" t="s">
        <v>55</v>
      </c>
    </row>
    <row r="3" spans="1:9" ht="17" x14ac:dyDescent="0.2">
      <c r="A3" s="23" t="s">
        <v>56</v>
      </c>
      <c r="B3" s="23" t="s">
        <v>57</v>
      </c>
      <c r="C3" s="23">
        <v>70</v>
      </c>
      <c r="D3" s="23">
        <v>44.968000000000004</v>
      </c>
      <c r="E3" s="28">
        <f>C3+D3/60</f>
        <v>70.749466666666663</v>
      </c>
      <c r="F3" s="23">
        <v>150</v>
      </c>
      <c r="G3" s="23">
        <v>28.521999999999998</v>
      </c>
      <c r="H3" s="28">
        <f t="shared" ref="H3:H21" si="0">F3+G3/60</f>
        <v>150.47536666666667</v>
      </c>
      <c r="I3" s="23">
        <v>18.899999999999999</v>
      </c>
    </row>
    <row r="4" spans="1:9" ht="17" x14ac:dyDescent="0.2">
      <c r="A4" s="29" t="s">
        <v>58</v>
      </c>
      <c r="B4" s="23" t="s">
        <v>57</v>
      </c>
      <c r="C4" s="23">
        <v>70</v>
      </c>
      <c r="D4" s="23">
        <v>45.067999999999998</v>
      </c>
      <c r="E4" s="28">
        <f t="shared" ref="E4:E21" si="1">C4+D4/60</f>
        <v>70.751133333333328</v>
      </c>
      <c r="F4" s="23">
        <v>150</v>
      </c>
      <c r="G4" s="23">
        <v>28.454999999999998</v>
      </c>
      <c r="H4" s="28">
        <f t="shared" si="0"/>
        <v>150.47425000000001</v>
      </c>
      <c r="I4" s="23">
        <v>18.899999999999999</v>
      </c>
    </row>
    <row r="5" spans="1:9" ht="17" x14ac:dyDescent="0.2">
      <c r="A5" s="29" t="s">
        <v>59</v>
      </c>
      <c r="B5" s="23" t="s">
        <v>60</v>
      </c>
      <c r="C5" s="23">
        <v>70</v>
      </c>
      <c r="D5" s="23">
        <v>40.301000000000002</v>
      </c>
      <c r="E5" s="28">
        <f t="shared" si="1"/>
        <v>70.671683333333334</v>
      </c>
      <c r="F5" s="23">
        <v>150</v>
      </c>
      <c r="G5" s="23">
        <v>9.31</v>
      </c>
      <c r="H5" s="28">
        <f t="shared" si="0"/>
        <v>150.15516666666667</v>
      </c>
      <c r="I5" s="23">
        <v>16.3</v>
      </c>
    </row>
    <row r="6" spans="1:9" ht="17" x14ac:dyDescent="0.2">
      <c r="A6" s="23">
        <v>7</v>
      </c>
      <c r="B6" s="23" t="s">
        <v>57</v>
      </c>
      <c r="C6" s="23">
        <v>70</v>
      </c>
      <c r="D6" s="23">
        <v>50.991999999999997</v>
      </c>
      <c r="E6" s="28">
        <f t="shared" si="1"/>
        <v>70.849866666666671</v>
      </c>
      <c r="F6" s="23">
        <v>150</v>
      </c>
      <c r="G6" s="23">
        <v>3.65</v>
      </c>
      <c r="H6" s="28">
        <f t="shared" si="0"/>
        <v>150.06083333333333</v>
      </c>
      <c r="I6" s="23">
        <v>26.3</v>
      </c>
    </row>
    <row r="7" spans="1:9" ht="17" x14ac:dyDescent="0.2">
      <c r="A7" s="23">
        <v>8</v>
      </c>
      <c r="B7" s="23" t="s">
        <v>57</v>
      </c>
      <c r="C7" s="23">
        <v>70</v>
      </c>
      <c r="D7" s="23">
        <v>45.444000000000003</v>
      </c>
      <c r="E7" s="28">
        <f t="shared" si="1"/>
        <v>70.757400000000004</v>
      </c>
      <c r="F7" s="23">
        <v>149</v>
      </c>
      <c r="G7" s="23">
        <v>26.401</v>
      </c>
      <c r="H7" s="28">
        <f t="shared" si="0"/>
        <v>149.44001666666668</v>
      </c>
      <c r="I7" s="23">
        <v>18.600000000000001</v>
      </c>
    </row>
    <row r="8" spans="1:9" ht="17" x14ac:dyDescent="0.2">
      <c r="A8" s="23">
        <v>10</v>
      </c>
      <c r="B8" s="23" t="s">
        <v>57</v>
      </c>
      <c r="C8" s="23">
        <v>70</v>
      </c>
      <c r="D8" s="23">
        <v>42.758000000000003</v>
      </c>
      <c r="E8" s="28">
        <f t="shared" si="1"/>
        <v>70.712633333333329</v>
      </c>
      <c r="F8" s="23">
        <v>148</v>
      </c>
      <c r="G8" s="23">
        <v>45.927</v>
      </c>
      <c r="H8" s="28">
        <f t="shared" si="0"/>
        <v>148.76544999999999</v>
      </c>
      <c r="I8" s="23">
        <v>24.6</v>
      </c>
    </row>
    <row r="9" spans="1:9" ht="17" x14ac:dyDescent="0.2">
      <c r="A9" s="23" t="s">
        <v>61</v>
      </c>
      <c r="B9" s="23" t="s">
        <v>60</v>
      </c>
      <c r="C9" s="23">
        <v>70</v>
      </c>
      <c r="D9" s="23">
        <v>38.298000000000002</v>
      </c>
      <c r="E9" s="28">
        <f t="shared" si="1"/>
        <v>70.638300000000001</v>
      </c>
      <c r="F9" s="23">
        <v>149</v>
      </c>
      <c r="G9" s="23">
        <v>16.32</v>
      </c>
      <c r="H9" s="28">
        <f t="shared" si="0"/>
        <v>149.27199999999999</v>
      </c>
      <c r="I9" s="23">
        <v>18.3</v>
      </c>
    </row>
    <row r="10" spans="1:9" ht="17" x14ac:dyDescent="0.2">
      <c r="A10" s="23" t="s">
        <v>11</v>
      </c>
      <c r="B10" s="23" t="s">
        <v>57</v>
      </c>
      <c r="C10" s="23">
        <v>70</v>
      </c>
      <c r="D10" s="23">
        <v>26.193000000000001</v>
      </c>
      <c r="E10" s="28">
        <f t="shared" si="1"/>
        <v>70.436549999999997</v>
      </c>
      <c r="F10" s="23">
        <v>147</v>
      </c>
      <c r="G10" s="23">
        <v>20.65</v>
      </c>
      <c r="H10" s="28">
        <f t="shared" si="0"/>
        <v>147.34416666666667</v>
      </c>
      <c r="I10" s="23">
        <v>19.600000000000001</v>
      </c>
    </row>
    <row r="11" spans="1:9" ht="17" x14ac:dyDescent="0.2">
      <c r="A11" s="23" t="s">
        <v>62</v>
      </c>
      <c r="B11" s="23" t="s">
        <v>60</v>
      </c>
      <c r="C11" s="23">
        <v>70</v>
      </c>
      <c r="D11" s="23">
        <v>25.33</v>
      </c>
      <c r="E11" s="28">
        <f t="shared" si="1"/>
        <v>70.422166666666669</v>
      </c>
      <c r="F11" s="23">
        <v>146</v>
      </c>
      <c r="G11" s="23">
        <v>10.933999999999999</v>
      </c>
      <c r="H11" s="28">
        <f t="shared" si="0"/>
        <v>146.18223333333333</v>
      </c>
      <c r="I11" s="23">
        <v>35.6</v>
      </c>
    </row>
    <row r="12" spans="1:9" ht="17" x14ac:dyDescent="0.2">
      <c r="A12" s="23" t="s">
        <v>12</v>
      </c>
      <c r="B12" s="23" t="s">
        <v>57</v>
      </c>
      <c r="C12" s="23">
        <v>70</v>
      </c>
      <c r="D12" s="23">
        <v>21.887</v>
      </c>
      <c r="E12" s="28">
        <f t="shared" si="1"/>
        <v>70.364783333333335</v>
      </c>
      <c r="F12" s="23">
        <v>146</v>
      </c>
      <c r="G12" s="23">
        <v>7.093</v>
      </c>
      <c r="H12" s="28">
        <f t="shared" si="0"/>
        <v>146.11821666666665</v>
      </c>
      <c r="I12" s="23">
        <v>31.5</v>
      </c>
    </row>
    <row r="13" spans="1:9" ht="17" x14ac:dyDescent="0.2">
      <c r="A13" s="23" t="s">
        <v>63</v>
      </c>
      <c r="B13" s="23" t="s">
        <v>60</v>
      </c>
      <c r="C13" s="23">
        <v>70</v>
      </c>
      <c r="D13" s="23">
        <v>18.975000000000001</v>
      </c>
      <c r="E13" s="28">
        <f t="shared" si="1"/>
        <v>70.316249999999997</v>
      </c>
      <c r="F13" s="23">
        <v>146</v>
      </c>
      <c r="G13" s="23">
        <v>4.8710000000000004</v>
      </c>
      <c r="H13" s="28">
        <f t="shared" si="0"/>
        <v>146.08118333333334</v>
      </c>
      <c r="I13" s="23">
        <v>29.2</v>
      </c>
    </row>
    <row r="14" spans="1:9" ht="17" x14ac:dyDescent="0.2">
      <c r="A14" s="23" t="s">
        <v>64</v>
      </c>
      <c r="B14" s="23" t="s">
        <v>60</v>
      </c>
      <c r="C14" s="23">
        <v>70</v>
      </c>
      <c r="D14" s="23">
        <v>21.591999999999999</v>
      </c>
      <c r="E14" s="28">
        <f t="shared" si="1"/>
        <v>70.359866666666662</v>
      </c>
      <c r="F14" s="23">
        <v>145</v>
      </c>
      <c r="G14" s="23">
        <v>54.334000000000003</v>
      </c>
      <c r="H14" s="28">
        <f t="shared" si="0"/>
        <v>145.90556666666666</v>
      </c>
      <c r="I14" s="23">
        <v>32.1</v>
      </c>
    </row>
    <row r="15" spans="1:9" ht="17" x14ac:dyDescent="0.2">
      <c r="A15" s="23" t="s">
        <v>65</v>
      </c>
      <c r="B15" s="23" t="s">
        <v>60</v>
      </c>
      <c r="C15" s="23">
        <v>70</v>
      </c>
      <c r="D15" s="23">
        <v>21.797000000000001</v>
      </c>
      <c r="E15" s="28">
        <f t="shared" si="1"/>
        <v>70.363283333333328</v>
      </c>
      <c r="F15" s="23">
        <v>146</v>
      </c>
      <c r="G15" s="23">
        <v>1.0589999999999999</v>
      </c>
      <c r="H15" s="28">
        <f t="shared" si="0"/>
        <v>146.01765</v>
      </c>
      <c r="I15" s="23">
        <v>32.6</v>
      </c>
    </row>
    <row r="16" spans="1:9" ht="17" x14ac:dyDescent="0.2">
      <c r="A16" s="23" t="s">
        <v>66</v>
      </c>
      <c r="B16" s="23" t="s">
        <v>60</v>
      </c>
      <c r="C16" s="23">
        <v>70</v>
      </c>
      <c r="D16" s="23">
        <v>22.911999999999999</v>
      </c>
      <c r="E16" s="28">
        <f t="shared" si="1"/>
        <v>70.381866666666667</v>
      </c>
      <c r="F16" s="23">
        <v>145</v>
      </c>
      <c r="G16" s="23">
        <v>59.12</v>
      </c>
      <c r="H16" s="28">
        <f t="shared" si="0"/>
        <v>145.98533333333333</v>
      </c>
      <c r="I16" s="23">
        <v>34</v>
      </c>
    </row>
    <row r="17" spans="1:9" ht="17" x14ac:dyDescent="0.2">
      <c r="A17" s="23" t="s">
        <v>13</v>
      </c>
      <c r="B17" s="23" t="s">
        <v>57</v>
      </c>
      <c r="C17" s="23">
        <v>70</v>
      </c>
      <c r="D17" s="23">
        <v>27.074999999999999</v>
      </c>
      <c r="E17" s="28">
        <f t="shared" si="1"/>
        <v>70.451250000000002</v>
      </c>
      <c r="F17" s="23">
        <v>145</v>
      </c>
      <c r="G17" s="23">
        <v>50.23</v>
      </c>
      <c r="H17" s="28">
        <f t="shared" si="0"/>
        <v>145.83716666666666</v>
      </c>
      <c r="I17" s="23">
        <v>38.5</v>
      </c>
    </row>
    <row r="18" spans="1:9" ht="17" x14ac:dyDescent="0.2">
      <c r="A18" s="23" t="s">
        <v>67</v>
      </c>
      <c r="B18" s="23" t="s">
        <v>60</v>
      </c>
      <c r="C18" s="23">
        <v>70</v>
      </c>
      <c r="D18" s="23">
        <v>27.373000000000001</v>
      </c>
      <c r="E18" s="28">
        <f t="shared" si="1"/>
        <v>70.456216666666663</v>
      </c>
      <c r="F18" s="23">
        <v>145</v>
      </c>
      <c r="G18" s="23">
        <v>48.584000000000003</v>
      </c>
      <c r="H18" s="28">
        <f t="shared" si="0"/>
        <v>145.80973333333333</v>
      </c>
      <c r="I18" s="23">
        <v>38.9</v>
      </c>
    </row>
    <row r="19" spans="1:9" ht="17" x14ac:dyDescent="0.2">
      <c r="A19" s="23" t="s">
        <v>68</v>
      </c>
      <c r="B19" s="23" t="s">
        <v>60</v>
      </c>
      <c r="C19" s="23">
        <v>70</v>
      </c>
      <c r="D19" s="23">
        <v>32.191000000000003</v>
      </c>
      <c r="E19" s="28">
        <f t="shared" si="1"/>
        <v>70.536516666666671</v>
      </c>
      <c r="F19" s="23">
        <v>145</v>
      </c>
      <c r="G19" s="23">
        <v>42.628</v>
      </c>
      <c r="H19" s="28">
        <f t="shared" si="0"/>
        <v>145.71046666666666</v>
      </c>
      <c r="I19" s="23">
        <v>43.9</v>
      </c>
    </row>
    <row r="20" spans="1:9" ht="17" x14ac:dyDescent="0.2">
      <c r="A20" s="23">
        <v>18</v>
      </c>
      <c r="B20" s="23" t="s">
        <v>60</v>
      </c>
      <c r="C20" s="23">
        <v>70</v>
      </c>
      <c r="D20" s="23">
        <v>19.905000000000001</v>
      </c>
      <c r="E20" s="28">
        <f t="shared" si="1"/>
        <v>70.33175</v>
      </c>
      <c r="F20" s="23">
        <v>145</v>
      </c>
      <c r="G20" s="23">
        <v>20.149999999999999</v>
      </c>
      <c r="H20" s="28">
        <f t="shared" si="0"/>
        <v>145.33583333333334</v>
      </c>
      <c r="I20" s="23">
        <v>31.2</v>
      </c>
    </row>
    <row r="21" spans="1:9" ht="17" x14ac:dyDescent="0.2">
      <c r="A21" s="23">
        <v>20</v>
      </c>
      <c r="B21" s="23" t="s">
        <v>57</v>
      </c>
      <c r="C21" s="23">
        <v>70</v>
      </c>
      <c r="D21" s="23">
        <v>21.474</v>
      </c>
      <c r="E21" s="28">
        <f t="shared" si="1"/>
        <v>70.357900000000001</v>
      </c>
      <c r="F21" s="23">
        <v>144</v>
      </c>
      <c r="G21" s="23">
        <v>29.713000000000001</v>
      </c>
      <c r="H21" s="28">
        <f t="shared" si="0"/>
        <v>144.49521666666666</v>
      </c>
      <c r="I21" s="23">
        <v>39.799999999999997</v>
      </c>
    </row>
    <row r="22" spans="1:9" ht="17" x14ac:dyDescent="0.2">
      <c r="A22" s="23">
        <v>21</v>
      </c>
      <c r="B22" s="23" t="s">
        <v>57</v>
      </c>
      <c r="C22" s="23">
        <v>70</v>
      </c>
      <c r="D22" s="23">
        <v>16.513999999999999</v>
      </c>
      <c r="E22" s="28">
        <f>C22+D22/60</f>
        <v>70.275233333333333</v>
      </c>
      <c r="F22" s="23">
        <v>143</v>
      </c>
      <c r="G22" s="23">
        <v>54.624000000000002</v>
      </c>
      <c r="H22" s="28">
        <f>F22+G22/60</f>
        <v>143.91040000000001</v>
      </c>
      <c r="I22" s="23">
        <v>36</v>
      </c>
    </row>
    <row r="23" spans="1:9" ht="17" x14ac:dyDescent="0.2">
      <c r="A23" s="23">
        <v>22</v>
      </c>
      <c r="B23" s="23" t="s">
        <v>57</v>
      </c>
      <c r="C23" s="23">
        <v>70</v>
      </c>
      <c r="D23" s="23">
        <v>11.491</v>
      </c>
      <c r="E23" s="28">
        <f t="shared" ref="E23:E59" si="2">C23+D23/60</f>
        <v>70.191516666666672</v>
      </c>
      <c r="F23" s="23">
        <v>142</v>
      </c>
      <c r="G23" s="23">
        <v>54.283999999999999</v>
      </c>
      <c r="H23" s="28">
        <f t="shared" ref="H23:H59" si="3">F23+G23/60</f>
        <v>142.90473333333333</v>
      </c>
      <c r="I23" s="23">
        <v>36</v>
      </c>
    </row>
    <row r="24" spans="1:9" ht="17" x14ac:dyDescent="0.2">
      <c r="A24" s="23">
        <v>23</v>
      </c>
      <c r="B24" s="23" t="s">
        <v>57</v>
      </c>
      <c r="C24" s="23">
        <v>70</v>
      </c>
      <c r="D24" s="23">
        <v>0.22600000000000001</v>
      </c>
      <c r="E24" s="28">
        <f t="shared" si="2"/>
        <v>70.003766666666664</v>
      </c>
      <c r="F24" s="23">
        <v>141</v>
      </c>
      <c r="G24" s="23">
        <v>57.781999999999996</v>
      </c>
      <c r="H24" s="28">
        <f t="shared" si="3"/>
        <v>141.96303333333333</v>
      </c>
      <c r="I24" s="23">
        <v>35.799999999999997</v>
      </c>
    </row>
    <row r="25" spans="1:9" ht="17" x14ac:dyDescent="0.2">
      <c r="A25" s="23">
        <v>24</v>
      </c>
      <c r="B25" s="23" t="s">
        <v>57</v>
      </c>
      <c r="C25" s="23">
        <v>70</v>
      </c>
      <c r="D25" s="23">
        <v>15.602</v>
      </c>
      <c r="E25" s="28">
        <f t="shared" si="2"/>
        <v>70.26003333333334</v>
      </c>
      <c r="F25" s="23">
        <v>141</v>
      </c>
      <c r="G25" s="23">
        <v>45.784999999999997</v>
      </c>
      <c r="H25" s="28">
        <f t="shared" si="3"/>
        <v>141.76308333333333</v>
      </c>
      <c r="I25" s="23">
        <v>53.5</v>
      </c>
    </row>
    <row r="26" spans="1:9" ht="17" x14ac:dyDescent="0.2">
      <c r="A26" s="23">
        <v>25</v>
      </c>
      <c r="B26" s="23" t="s">
        <v>57</v>
      </c>
      <c r="C26" s="23">
        <v>69</v>
      </c>
      <c r="D26" s="23">
        <v>51.058999999999997</v>
      </c>
      <c r="E26" s="28">
        <f t="shared" si="2"/>
        <v>69.850983333333332</v>
      </c>
      <c r="F26" s="23">
        <v>141</v>
      </c>
      <c r="G26" s="23">
        <v>43.085000000000001</v>
      </c>
      <c r="H26" s="28">
        <f t="shared" si="3"/>
        <v>141.71808333333334</v>
      </c>
      <c r="I26" s="23">
        <v>22.5</v>
      </c>
    </row>
    <row r="27" spans="1:9" ht="17" x14ac:dyDescent="0.2">
      <c r="A27" s="23" t="s">
        <v>69</v>
      </c>
      <c r="B27" s="23" t="s">
        <v>60</v>
      </c>
      <c r="C27" s="23">
        <v>70</v>
      </c>
      <c r="D27" s="23">
        <v>3.8940000000000001</v>
      </c>
      <c r="E27" s="28">
        <f t="shared" si="2"/>
        <v>70.064899999999994</v>
      </c>
      <c r="F27" s="23">
        <v>144</v>
      </c>
      <c r="G27" s="23">
        <v>46.701000000000001</v>
      </c>
      <c r="H27" s="28">
        <f t="shared" si="3"/>
        <v>144.77834999999999</v>
      </c>
      <c r="I27" s="23">
        <v>13.9</v>
      </c>
    </row>
    <row r="28" spans="1:9" ht="17" x14ac:dyDescent="0.2">
      <c r="A28" s="23" t="s">
        <v>16</v>
      </c>
      <c r="B28" s="23" t="s">
        <v>57</v>
      </c>
      <c r="C28" s="23">
        <v>70</v>
      </c>
      <c r="D28" s="23">
        <v>9.4770000000000003</v>
      </c>
      <c r="E28" s="28">
        <f t="shared" si="2"/>
        <v>70.15795</v>
      </c>
      <c r="F28" s="23">
        <v>144</v>
      </c>
      <c r="G28" s="23">
        <v>48.319000000000003</v>
      </c>
      <c r="H28" s="28">
        <f t="shared" si="3"/>
        <v>144.80531666666667</v>
      </c>
      <c r="I28" s="23">
        <v>24.7</v>
      </c>
    </row>
    <row r="29" spans="1:9" ht="17" x14ac:dyDescent="0.2">
      <c r="A29" s="23" t="s">
        <v>70</v>
      </c>
      <c r="B29" s="23" t="s">
        <v>60</v>
      </c>
      <c r="C29" s="23">
        <v>70</v>
      </c>
      <c r="D29" s="23">
        <v>9.5150000000000006</v>
      </c>
      <c r="E29" s="28">
        <f t="shared" si="2"/>
        <v>70.15858333333334</v>
      </c>
      <c r="F29" s="23">
        <v>145</v>
      </c>
      <c r="G29" s="23">
        <v>19.3</v>
      </c>
      <c r="H29" s="28">
        <f t="shared" si="3"/>
        <v>145.32166666666666</v>
      </c>
      <c r="I29" s="23">
        <v>22.5</v>
      </c>
    </row>
    <row r="30" spans="1:9" ht="17" x14ac:dyDescent="0.2">
      <c r="A30" s="23">
        <v>16</v>
      </c>
      <c r="B30" s="23" t="s">
        <v>57</v>
      </c>
      <c r="C30" s="23">
        <v>70</v>
      </c>
      <c r="D30" s="23">
        <v>44.05</v>
      </c>
      <c r="E30" s="28">
        <f t="shared" si="2"/>
        <v>70.734166666666667</v>
      </c>
      <c r="F30" s="23">
        <v>145</v>
      </c>
      <c r="G30" s="23">
        <v>59.497999999999998</v>
      </c>
      <c r="H30" s="28">
        <f t="shared" si="3"/>
        <v>145.99163333333334</v>
      </c>
      <c r="I30" s="23">
        <v>61</v>
      </c>
    </row>
    <row r="31" spans="1:9" ht="17" x14ac:dyDescent="0.2">
      <c r="A31" s="23">
        <v>15</v>
      </c>
      <c r="B31" s="23" t="s">
        <v>57</v>
      </c>
      <c r="C31" s="23">
        <v>70</v>
      </c>
      <c r="D31" s="23">
        <v>38.761000000000003</v>
      </c>
      <c r="E31" s="28">
        <f t="shared" si="2"/>
        <v>70.646016666666668</v>
      </c>
      <c r="F31" s="23">
        <v>146</v>
      </c>
      <c r="G31" s="23">
        <v>39.643000000000001</v>
      </c>
      <c r="H31" s="28">
        <f t="shared" si="3"/>
        <v>146.66071666666667</v>
      </c>
      <c r="I31" s="23">
        <v>36</v>
      </c>
    </row>
    <row r="32" spans="1:9" ht="17" x14ac:dyDescent="0.2">
      <c r="A32" s="23">
        <v>12</v>
      </c>
      <c r="B32" s="23" t="s">
        <v>57</v>
      </c>
      <c r="C32" s="23">
        <v>70</v>
      </c>
      <c r="D32" s="23">
        <v>40.302999999999997</v>
      </c>
      <c r="E32" s="28">
        <f t="shared" si="2"/>
        <v>70.671716666666669</v>
      </c>
      <c r="F32" s="23">
        <v>147</v>
      </c>
      <c r="G32" s="23">
        <v>35.430999999999997</v>
      </c>
      <c r="H32" s="28">
        <f t="shared" si="3"/>
        <v>147.59051666666667</v>
      </c>
      <c r="I32" s="23">
        <v>38.4</v>
      </c>
    </row>
    <row r="33" spans="1:9" ht="17" x14ac:dyDescent="0.2">
      <c r="A33" s="23">
        <v>11</v>
      </c>
      <c r="B33" s="23" t="s">
        <v>57</v>
      </c>
      <c r="C33" s="23">
        <v>70</v>
      </c>
      <c r="D33" s="23">
        <v>53.069000000000003</v>
      </c>
      <c r="E33" s="28">
        <f t="shared" si="2"/>
        <v>70.884483333333336</v>
      </c>
      <c r="F33" s="23">
        <v>148</v>
      </c>
      <c r="G33" s="23">
        <v>8.1280000000000001</v>
      </c>
      <c r="H33" s="28">
        <f t="shared" si="3"/>
        <v>148.13546666666667</v>
      </c>
      <c r="I33" s="23">
        <v>43.7</v>
      </c>
    </row>
    <row r="34" spans="1:9" ht="17" x14ac:dyDescent="0.2">
      <c r="A34" s="23" t="s">
        <v>17</v>
      </c>
      <c r="B34" s="23" t="s">
        <v>71</v>
      </c>
      <c r="C34" s="23">
        <v>71</v>
      </c>
      <c r="D34" s="23">
        <v>7.0410000000000004</v>
      </c>
      <c r="E34" s="28">
        <f t="shared" si="2"/>
        <v>71.117350000000002</v>
      </c>
      <c r="F34" s="23">
        <v>148</v>
      </c>
      <c r="G34" s="23">
        <v>6.4130000000000003</v>
      </c>
      <c r="H34" s="28">
        <f t="shared" si="3"/>
        <v>148.10688333333334</v>
      </c>
      <c r="I34" s="23">
        <v>199</v>
      </c>
    </row>
    <row r="35" spans="1:9" ht="17" x14ac:dyDescent="0.2">
      <c r="A35" s="23" t="s">
        <v>18</v>
      </c>
      <c r="B35" s="23" t="s">
        <v>71</v>
      </c>
      <c r="C35" s="23">
        <v>71</v>
      </c>
      <c r="D35" s="23">
        <v>12.34</v>
      </c>
      <c r="E35" s="28">
        <f t="shared" si="2"/>
        <v>71.205666666666673</v>
      </c>
      <c r="F35" s="23">
        <v>149</v>
      </c>
      <c r="G35" s="23">
        <v>1.8480000000000001</v>
      </c>
      <c r="H35" s="28">
        <f t="shared" si="3"/>
        <v>149.0308</v>
      </c>
      <c r="I35" s="23">
        <v>207</v>
      </c>
    </row>
    <row r="36" spans="1:9" ht="17" x14ac:dyDescent="0.2">
      <c r="A36" s="23">
        <v>9</v>
      </c>
      <c r="B36" s="23" t="s">
        <v>57</v>
      </c>
      <c r="C36" s="23">
        <v>70</v>
      </c>
      <c r="D36" s="23">
        <v>57.8</v>
      </c>
      <c r="E36" s="28">
        <f t="shared" si="2"/>
        <v>70.963333333333338</v>
      </c>
      <c r="F36" s="23">
        <v>148</v>
      </c>
      <c r="G36" s="23">
        <v>59.72</v>
      </c>
      <c r="H36" s="28">
        <f t="shared" si="3"/>
        <v>148.99533333333332</v>
      </c>
      <c r="I36" s="23">
        <v>37</v>
      </c>
    </row>
    <row r="37" spans="1:9" ht="17" x14ac:dyDescent="0.2">
      <c r="A37" s="23" t="s">
        <v>19</v>
      </c>
      <c r="B37" s="23" t="s">
        <v>57</v>
      </c>
      <c r="C37" s="23">
        <v>70</v>
      </c>
      <c r="D37" s="23">
        <v>40.334000000000003</v>
      </c>
      <c r="E37" s="28">
        <f t="shared" si="2"/>
        <v>70.672233333333338</v>
      </c>
      <c r="F37" s="23">
        <v>151</v>
      </c>
      <c r="G37" s="23">
        <v>11.255000000000001</v>
      </c>
      <c r="H37" s="28">
        <f t="shared" si="3"/>
        <v>151.18758333333332</v>
      </c>
      <c r="I37" s="23">
        <v>13.5</v>
      </c>
    </row>
    <row r="38" spans="1:9" ht="17" x14ac:dyDescent="0.2">
      <c r="A38" s="23">
        <v>6.1</v>
      </c>
      <c r="B38" s="23" t="s">
        <v>71</v>
      </c>
      <c r="C38" s="23">
        <v>71</v>
      </c>
      <c r="D38" s="23">
        <v>24.463999999999999</v>
      </c>
      <c r="E38" s="28">
        <f t="shared" si="2"/>
        <v>71.40773333333334</v>
      </c>
      <c r="F38" s="23">
        <v>151</v>
      </c>
      <c r="G38" s="23">
        <v>34.042999999999999</v>
      </c>
      <c r="H38" s="28">
        <f t="shared" si="3"/>
        <v>151.56738333333334</v>
      </c>
      <c r="I38" s="23">
        <v>203</v>
      </c>
    </row>
    <row r="39" spans="1:9" ht="17" x14ac:dyDescent="0.2">
      <c r="A39" s="23">
        <v>6</v>
      </c>
      <c r="B39" s="23" t="s">
        <v>57</v>
      </c>
      <c r="C39" s="23">
        <v>71</v>
      </c>
      <c r="D39" s="23">
        <v>16.954000000000001</v>
      </c>
      <c r="E39" s="28">
        <f t="shared" si="2"/>
        <v>71.282566666666668</v>
      </c>
      <c r="F39" s="23">
        <v>151</v>
      </c>
      <c r="G39" s="23">
        <v>33.58</v>
      </c>
      <c r="H39" s="28">
        <f t="shared" si="3"/>
        <v>151.55966666666666</v>
      </c>
      <c r="I39" s="23">
        <v>55</v>
      </c>
    </row>
    <row r="40" spans="1:9" ht="17" x14ac:dyDescent="0.2">
      <c r="A40" s="23">
        <v>1.2</v>
      </c>
      <c r="B40" s="23" t="s">
        <v>71</v>
      </c>
      <c r="C40" s="23">
        <v>71</v>
      </c>
      <c r="D40" s="23">
        <v>29.286000000000001</v>
      </c>
      <c r="E40" s="28">
        <f t="shared" si="2"/>
        <v>71.488100000000003</v>
      </c>
      <c r="F40" s="23">
        <v>152</v>
      </c>
      <c r="G40" s="23">
        <v>5.9219999999999997</v>
      </c>
      <c r="H40" s="28">
        <f t="shared" si="3"/>
        <v>152.09870000000001</v>
      </c>
      <c r="I40" s="23">
        <v>203</v>
      </c>
    </row>
    <row r="41" spans="1:9" ht="17" x14ac:dyDescent="0.2">
      <c r="A41" s="23">
        <v>1</v>
      </c>
      <c r="B41" s="23" t="s">
        <v>57</v>
      </c>
      <c r="C41" s="23">
        <v>71</v>
      </c>
      <c r="D41" s="23">
        <v>19.190999999999999</v>
      </c>
      <c r="E41" s="28">
        <f t="shared" si="2"/>
        <v>71.319850000000002</v>
      </c>
      <c r="F41" s="23">
        <v>152</v>
      </c>
      <c r="G41" s="23">
        <v>5.3979999999999997</v>
      </c>
      <c r="H41" s="28">
        <f t="shared" si="3"/>
        <v>152.08996666666667</v>
      </c>
      <c r="I41" s="23">
        <v>63.5</v>
      </c>
    </row>
    <row r="42" spans="1:9" ht="17" x14ac:dyDescent="0.2">
      <c r="A42" s="23">
        <v>1.01</v>
      </c>
      <c r="B42" s="23" t="s">
        <v>72</v>
      </c>
      <c r="C42" s="23">
        <v>71</v>
      </c>
      <c r="D42" s="23">
        <v>16.350999999999999</v>
      </c>
      <c r="E42" s="28">
        <f t="shared" si="2"/>
        <v>71.272516666666661</v>
      </c>
      <c r="F42" s="23">
        <v>152</v>
      </c>
      <c r="G42" s="23">
        <v>11.218</v>
      </c>
      <c r="H42" s="28">
        <f t="shared" si="3"/>
        <v>152.18696666666668</v>
      </c>
      <c r="I42" s="23">
        <v>52</v>
      </c>
    </row>
    <row r="43" spans="1:9" ht="17" x14ac:dyDescent="0.2">
      <c r="A43" s="23">
        <v>1.02</v>
      </c>
      <c r="B43" s="23" t="s">
        <v>72</v>
      </c>
      <c r="C43" s="23">
        <v>71</v>
      </c>
      <c r="D43" s="23">
        <v>13.574</v>
      </c>
      <c r="E43" s="28">
        <f t="shared" si="2"/>
        <v>71.22623333333334</v>
      </c>
      <c r="F43" s="23">
        <v>152</v>
      </c>
      <c r="G43" s="23">
        <v>15.935</v>
      </c>
      <c r="H43" s="28">
        <f t="shared" si="3"/>
        <v>152.26558333333332</v>
      </c>
      <c r="I43" s="23">
        <v>43</v>
      </c>
    </row>
    <row r="44" spans="1:9" ht="17" x14ac:dyDescent="0.2">
      <c r="A44" s="23">
        <v>1.03</v>
      </c>
      <c r="B44" s="23" t="s">
        <v>72</v>
      </c>
      <c r="C44" s="23">
        <v>71</v>
      </c>
      <c r="D44" s="23">
        <v>10.965</v>
      </c>
      <c r="E44" s="28">
        <f t="shared" si="2"/>
        <v>71.182749999999999</v>
      </c>
      <c r="F44" s="23">
        <v>152</v>
      </c>
      <c r="G44" s="23">
        <v>22.184000000000001</v>
      </c>
      <c r="H44" s="28">
        <f t="shared" si="3"/>
        <v>152.36973333333333</v>
      </c>
      <c r="I44" s="23">
        <v>34</v>
      </c>
    </row>
    <row r="45" spans="1:9" ht="17" x14ac:dyDescent="0.2">
      <c r="A45" s="23">
        <v>1.04</v>
      </c>
      <c r="B45" s="23" t="s">
        <v>72</v>
      </c>
      <c r="C45" s="23">
        <v>71</v>
      </c>
      <c r="D45" s="23">
        <v>7.2060000000000004</v>
      </c>
      <c r="E45" s="28">
        <f t="shared" si="2"/>
        <v>71.120099999999994</v>
      </c>
      <c r="F45" s="23">
        <v>152</v>
      </c>
      <c r="G45" s="23">
        <v>28.216999999999999</v>
      </c>
      <c r="H45" s="28">
        <f t="shared" si="3"/>
        <v>152.47028333333333</v>
      </c>
      <c r="I45" s="23">
        <v>21</v>
      </c>
    </row>
    <row r="46" spans="1:9" ht="17" x14ac:dyDescent="0.2">
      <c r="A46" s="23">
        <v>1.05</v>
      </c>
      <c r="B46" s="23" t="s">
        <v>57</v>
      </c>
      <c r="C46" s="23">
        <v>71</v>
      </c>
      <c r="D46" s="23">
        <v>4.3099999999999996</v>
      </c>
      <c r="E46" s="28">
        <f t="shared" si="2"/>
        <v>71.071833333333331</v>
      </c>
      <c r="F46" s="23">
        <v>152</v>
      </c>
      <c r="G46" s="23">
        <v>34.930999999999997</v>
      </c>
      <c r="H46" s="28">
        <f t="shared" si="3"/>
        <v>152.58218333333335</v>
      </c>
      <c r="I46" s="23">
        <v>16.399999999999999</v>
      </c>
    </row>
    <row r="47" spans="1:9" ht="17" x14ac:dyDescent="0.2">
      <c r="A47" s="23">
        <v>1.06</v>
      </c>
      <c r="B47" s="23" t="s">
        <v>72</v>
      </c>
      <c r="C47" s="23">
        <v>71</v>
      </c>
      <c r="D47" s="23">
        <v>1.1399999999999999</v>
      </c>
      <c r="E47" s="28">
        <f t="shared" si="2"/>
        <v>71.019000000000005</v>
      </c>
      <c r="F47" s="23">
        <v>152</v>
      </c>
      <c r="G47" s="23">
        <v>17.231000000000002</v>
      </c>
      <c r="H47" s="28">
        <f t="shared" si="3"/>
        <v>152.28718333333333</v>
      </c>
      <c r="I47" s="23">
        <v>17.8</v>
      </c>
    </row>
    <row r="48" spans="1:9" ht="17" x14ac:dyDescent="0.2">
      <c r="A48" s="23">
        <v>1.07</v>
      </c>
      <c r="B48" s="23" t="s">
        <v>72</v>
      </c>
      <c r="C48" s="23">
        <v>70</v>
      </c>
      <c r="D48" s="23">
        <v>57.31</v>
      </c>
      <c r="E48" s="28">
        <f t="shared" si="2"/>
        <v>70.95516666666667</v>
      </c>
      <c r="F48" s="23">
        <v>151</v>
      </c>
      <c r="G48" s="23">
        <v>55.427999999999997</v>
      </c>
      <c r="H48" s="28">
        <f t="shared" si="3"/>
        <v>151.9238</v>
      </c>
      <c r="I48" s="23">
        <v>17.899999999999999</v>
      </c>
    </row>
    <row r="49" spans="1:9" ht="17" x14ac:dyDescent="0.2">
      <c r="A49" s="23">
        <v>1.08</v>
      </c>
      <c r="B49" s="23" t="s">
        <v>72</v>
      </c>
      <c r="C49" s="23">
        <v>70</v>
      </c>
      <c r="D49" s="23">
        <v>54.48</v>
      </c>
      <c r="E49" s="28">
        <f t="shared" si="2"/>
        <v>70.908000000000001</v>
      </c>
      <c r="F49" s="23">
        <v>151</v>
      </c>
      <c r="G49" s="23">
        <v>40.356000000000002</v>
      </c>
      <c r="H49" s="28">
        <f t="shared" si="3"/>
        <v>151.67259999999999</v>
      </c>
      <c r="I49" s="23">
        <v>18.399999999999999</v>
      </c>
    </row>
    <row r="50" spans="1:9" ht="17" x14ac:dyDescent="0.2">
      <c r="A50" s="23">
        <v>1.0900000000000001</v>
      </c>
      <c r="B50" s="23" t="s">
        <v>72</v>
      </c>
      <c r="C50" s="23">
        <v>70</v>
      </c>
      <c r="D50" s="23">
        <v>51.454999999999998</v>
      </c>
      <c r="E50" s="28">
        <f t="shared" si="2"/>
        <v>70.857583333333338</v>
      </c>
      <c r="F50" s="23">
        <v>151</v>
      </c>
      <c r="G50" s="23">
        <v>24.870999999999999</v>
      </c>
      <c r="H50" s="28">
        <f t="shared" si="3"/>
        <v>151.41451666666666</v>
      </c>
      <c r="I50" s="23">
        <v>18.2</v>
      </c>
    </row>
    <row r="51" spans="1:9" ht="17" x14ac:dyDescent="0.2">
      <c r="A51" s="30">
        <v>1.1000000000000001</v>
      </c>
      <c r="B51" s="23" t="s">
        <v>72</v>
      </c>
      <c r="C51" s="23">
        <v>70</v>
      </c>
      <c r="D51" s="23">
        <v>48.780999999999999</v>
      </c>
      <c r="E51" s="28">
        <f t="shared" si="2"/>
        <v>70.81301666666667</v>
      </c>
      <c r="F51" s="23">
        <v>151</v>
      </c>
      <c r="G51" s="23">
        <v>11.635999999999999</v>
      </c>
      <c r="H51" s="28">
        <f t="shared" si="3"/>
        <v>151.19393333333332</v>
      </c>
      <c r="I51" s="23">
        <v>17.7</v>
      </c>
    </row>
    <row r="52" spans="1:9" ht="17" x14ac:dyDescent="0.2">
      <c r="A52" s="23">
        <v>1.1100000000000001</v>
      </c>
      <c r="B52" s="23" t="s">
        <v>72</v>
      </c>
      <c r="C52" s="23">
        <v>70</v>
      </c>
      <c r="D52" s="23">
        <v>46.396999999999998</v>
      </c>
      <c r="E52" s="28">
        <f t="shared" si="2"/>
        <v>70.773283333333339</v>
      </c>
      <c r="F52" s="23">
        <v>150</v>
      </c>
      <c r="G52" s="23">
        <v>57.904000000000003</v>
      </c>
      <c r="H52" s="28">
        <f t="shared" si="3"/>
        <v>150.96506666666667</v>
      </c>
      <c r="I52" s="23">
        <v>17.5</v>
      </c>
    </row>
    <row r="53" spans="1:9" ht="17" x14ac:dyDescent="0.2">
      <c r="A53" s="23">
        <v>1.1200000000000001</v>
      </c>
      <c r="B53" s="23" t="s">
        <v>72</v>
      </c>
      <c r="C53" s="23">
        <v>70</v>
      </c>
      <c r="D53" s="23">
        <v>43.743000000000002</v>
      </c>
      <c r="E53" s="28">
        <f t="shared" si="2"/>
        <v>70.729050000000001</v>
      </c>
      <c r="F53" s="23">
        <v>150</v>
      </c>
      <c r="G53" s="23">
        <v>45.042000000000002</v>
      </c>
      <c r="H53" s="28">
        <f t="shared" si="3"/>
        <v>150.75069999999999</v>
      </c>
      <c r="I53" s="23">
        <v>18.3</v>
      </c>
    </row>
    <row r="54" spans="1:9" ht="17" x14ac:dyDescent="0.2">
      <c r="A54" s="23">
        <v>1.1299999999999999</v>
      </c>
      <c r="B54" s="23" t="s">
        <v>72</v>
      </c>
      <c r="C54" s="23">
        <v>70</v>
      </c>
      <c r="D54" s="23">
        <v>40.438000000000002</v>
      </c>
      <c r="E54" s="28">
        <f t="shared" si="2"/>
        <v>70.673966666666672</v>
      </c>
      <c r="F54" s="23">
        <v>150</v>
      </c>
      <c r="G54" s="23">
        <v>29.023</v>
      </c>
      <c r="H54" s="28">
        <f t="shared" si="3"/>
        <v>150.48371666666668</v>
      </c>
      <c r="I54" s="23">
        <v>16.7</v>
      </c>
    </row>
    <row r="55" spans="1:9" ht="17" x14ac:dyDescent="0.2">
      <c r="A55" s="23">
        <v>1.1399999999999999</v>
      </c>
      <c r="B55" s="23" t="s">
        <v>72</v>
      </c>
      <c r="C55" s="23">
        <v>70</v>
      </c>
      <c r="D55" s="23">
        <v>37.892000000000003</v>
      </c>
      <c r="E55" s="28">
        <f t="shared" si="2"/>
        <v>70.631533333333337</v>
      </c>
      <c r="F55" s="23">
        <v>150</v>
      </c>
      <c r="G55" s="23">
        <v>13.346</v>
      </c>
      <c r="H55" s="28">
        <f t="shared" si="3"/>
        <v>150.22243333333333</v>
      </c>
      <c r="I55" s="23">
        <v>13.7</v>
      </c>
    </row>
    <row r="56" spans="1:9" ht="17" x14ac:dyDescent="0.2">
      <c r="A56" s="23">
        <v>5</v>
      </c>
      <c r="B56" s="23" t="s">
        <v>57</v>
      </c>
      <c r="C56" s="23">
        <v>70</v>
      </c>
      <c r="D56" s="23">
        <v>57.174999999999997</v>
      </c>
      <c r="E56" s="28">
        <f t="shared" si="2"/>
        <v>70.952916666666667</v>
      </c>
      <c r="F56" s="23">
        <v>151</v>
      </c>
      <c r="G56" s="23">
        <v>21.251000000000001</v>
      </c>
      <c r="H56" s="28">
        <f t="shared" si="3"/>
        <v>151.35418333333334</v>
      </c>
      <c r="I56" s="23">
        <v>19.3</v>
      </c>
    </row>
    <row r="57" spans="1:9" ht="17" x14ac:dyDescent="0.2">
      <c r="A57" s="23" t="s">
        <v>20</v>
      </c>
      <c r="B57" s="23" t="s">
        <v>57</v>
      </c>
      <c r="C57" s="23">
        <v>70</v>
      </c>
      <c r="D57" s="23">
        <v>54.774999999999999</v>
      </c>
      <c r="E57" s="28">
        <f t="shared" si="2"/>
        <v>70.912916666666661</v>
      </c>
      <c r="F57" s="23">
        <v>151</v>
      </c>
      <c r="G57" s="23">
        <v>59.686999999999998</v>
      </c>
      <c r="H57" s="28">
        <f t="shared" si="3"/>
        <v>151.99478333333334</v>
      </c>
      <c r="I57" s="23">
        <v>14.4</v>
      </c>
    </row>
    <row r="58" spans="1:9" ht="17" x14ac:dyDescent="0.2">
      <c r="A58" s="23" t="s">
        <v>21</v>
      </c>
      <c r="B58" s="23" t="s">
        <v>57</v>
      </c>
      <c r="C58" s="23">
        <v>70</v>
      </c>
      <c r="D58" s="23">
        <v>34.816000000000003</v>
      </c>
      <c r="E58" s="28">
        <f t="shared" si="2"/>
        <v>70.58026666666666</v>
      </c>
      <c r="F58" s="23">
        <v>148</v>
      </c>
      <c r="G58" s="23">
        <v>55.96</v>
      </c>
      <c r="H58" s="28">
        <f t="shared" si="3"/>
        <v>148.93266666666668</v>
      </c>
      <c r="I58" s="23">
        <v>17.399999999999999</v>
      </c>
    </row>
    <row r="59" spans="1:9" ht="17" x14ac:dyDescent="0.2">
      <c r="A59" s="23" t="s">
        <v>73</v>
      </c>
      <c r="B59" s="23" t="s">
        <v>57</v>
      </c>
      <c r="C59" s="23">
        <v>70</v>
      </c>
      <c r="D59" s="23">
        <v>30.332999999999998</v>
      </c>
      <c r="E59" s="28">
        <f t="shared" si="2"/>
        <v>70.505549999999999</v>
      </c>
      <c r="F59" s="23">
        <v>148</v>
      </c>
      <c r="G59" s="23">
        <v>42.667000000000002</v>
      </c>
      <c r="H59" s="28">
        <f t="shared" si="3"/>
        <v>148.71111666666667</v>
      </c>
      <c r="I59" s="23">
        <v>13.8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08"/>
  <sheetViews>
    <sheetView tabSelected="1" workbookViewId="0">
      <selection activeCell="A3" sqref="A3"/>
    </sheetView>
  </sheetViews>
  <sheetFormatPr baseColWidth="10" defaultColWidth="8.83203125" defaultRowHeight="13" x14ac:dyDescent="0.15"/>
  <cols>
    <col min="1" max="1" width="10" style="1" customWidth="1"/>
    <col min="2" max="2" width="6" style="3" bestFit="1" customWidth="1"/>
    <col min="3" max="3" width="4" style="1" bestFit="1" customWidth="1"/>
    <col min="4" max="4" width="9.5" style="1" bestFit="1" customWidth="1"/>
    <col min="5" max="7" width="8.83203125" style="7"/>
    <col min="8" max="8" width="8.83203125" style="2"/>
    <col min="9" max="9" width="8.83203125" style="7"/>
    <col min="10" max="10" width="7.6640625" style="2" customWidth="1"/>
    <col min="11" max="16384" width="8.83203125" style="1"/>
  </cols>
  <sheetData>
    <row r="1" spans="1:10" x14ac:dyDescent="0.15">
      <c r="A1" s="22" t="s">
        <v>38</v>
      </c>
    </row>
    <row r="2" spans="1:10" x14ac:dyDescent="0.15">
      <c r="A2" s="1" t="s">
        <v>30</v>
      </c>
      <c r="H2" s="7"/>
      <c r="J2" s="7"/>
    </row>
    <row r="3" spans="1:10" x14ac:dyDescent="0.15">
      <c r="A3" s="1" t="s">
        <v>31</v>
      </c>
    </row>
    <row r="4" spans="1:10" x14ac:dyDescent="0.15">
      <c r="A4" s="1" t="s">
        <v>15</v>
      </c>
      <c r="H4" s="7"/>
      <c r="J4" s="7"/>
    </row>
    <row r="5" spans="1:10" x14ac:dyDescent="0.15">
      <c r="E5" s="7" t="s">
        <v>40</v>
      </c>
      <c r="F5" s="7" t="s">
        <v>41</v>
      </c>
      <c r="G5" s="7" t="s">
        <v>42</v>
      </c>
      <c r="H5" s="2" t="s">
        <v>43</v>
      </c>
      <c r="I5" s="7" t="s">
        <v>44</v>
      </c>
      <c r="J5" s="2" t="s">
        <v>45</v>
      </c>
    </row>
    <row r="6" spans="1:10" x14ac:dyDescent="0.15">
      <c r="E6" s="7" t="s">
        <v>39</v>
      </c>
      <c r="F6" s="7" t="s">
        <v>39</v>
      </c>
      <c r="G6" s="7" t="s">
        <v>39</v>
      </c>
      <c r="H6" s="7" t="s">
        <v>39</v>
      </c>
      <c r="I6" s="7" t="s">
        <v>39</v>
      </c>
      <c r="J6" s="7" t="s">
        <v>39</v>
      </c>
    </row>
    <row r="7" spans="1:10" x14ac:dyDescent="0.15">
      <c r="A7" s="1" t="s">
        <v>7</v>
      </c>
      <c r="B7" s="3" t="s">
        <v>9</v>
      </c>
      <c r="C7" s="1" t="s">
        <v>6</v>
      </c>
      <c r="D7" s="1" t="s">
        <v>22</v>
      </c>
      <c r="E7" s="7" t="s">
        <v>0</v>
      </c>
      <c r="F7" s="7" t="s">
        <v>1</v>
      </c>
      <c r="G7" s="7" t="s">
        <v>2</v>
      </c>
      <c r="H7" s="2" t="s">
        <v>3</v>
      </c>
      <c r="I7" s="7" t="s">
        <v>4</v>
      </c>
      <c r="J7" s="2" t="s">
        <v>5</v>
      </c>
    </row>
    <row r="8" spans="1:10" x14ac:dyDescent="0.15">
      <c r="A8" s="1">
        <v>1</v>
      </c>
      <c r="B8" s="3">
        <v>7</v>
      </c>
      <c r="C8" s="1">
        <v>1</v>
      </c>
      <c r="D8" s="1">
        <v>22</v>
      </c>
      <c r="E8" s="7">
        <v>1.368415492</v>
      </c>
      <c r="F8" s="7">
        <v>18.236397713999995</v>
      </c>
      <c r="G8" s="7">
        <v>5.8969958693333346</v>
      </c>
      <c r="H8" s="2">
        <v>0</v>
      </c>
      <c r="I8" s="7">
        <v>1.5182247416666672</v>
      </c>
      <c r="J8" s="7">
        <f t="shared" ref="J8:J39" si="0">G8-H8</f>
        <v>5.8969958693333346</v>
      </c>
    </row>
    <row r="9" spans="1:10" x14ac:dyDescent="0.15">
      <c r="A9" s="1">
        <v>2</v>
      </c>
      <c r="B9" s="3">
        <v>7</v>
      </c>
      <c r="C9" s="1">
        <v>1</v>
      </c>
      <c r="D9" s="1">
        <v>7</v>
      </c>
      <c r="E9" s="7">
        <v>0.5756388579999997</v>
      </c>
      <c r="F9" s="7">
        <v>7.8223524209999997</v>
      </c>
      <c r="G9" s="7">
        <v>0.77801158900000134</v>
      </c>
      <c r="H9" s="2">
        <v>0</v>
      </c>
      <c r="I9" s="7">
        <v>0.45312428750000039</v>
      </c>
      <c r="J9" s="7">
        <f t="shared" si="0"/>
        <v>0.77801158900000134</v>
      </c>
    </row>
    <row r="10" spans="1:10" x14ac:dyDescent="0.15">
      <c r="A10" s="1">
        <v>3</v>
      </c>
      <c r="B10" s="3">
        <v>7</v>
      </c>
      <c r="C10" s="1">
        <v>1</v>
      </c>
      <c r="D10" s="1">
        <v>4.5</v>
      </c>
      <c r="E10" s="7">
        <v>0.15359060400000007</v>
      </c>
      <c r="F10" s="7">
        <v>5.4255001980000035</v>
      </c>
      <c r="G10" s="7">
        <v>0.74572278866666686</v>
      </c>
      <c r="H10" s="2">
        <v>0</v>
      </c>
      <c r="I10" s="7">
        <v>0.55417020833333286</v>
      </c>
      <c r="J10" s="7">
        <f t="shared" si="0"/>
        <v>0.74572278866666686</v>
      </c>
    </row>
    <row r="11" spans="1:10" x14ac:dyDescent="0.15">
      <c r="A11" s="1">
        <v>4</v>
      </c>
      <c r="B11" s="3">
        <v>8</v>
      </c>
      <c r="C11" s="1">
        <v>1</v>
      </c>
      <c r="D11" s="1">
        <v>13.7</v>
      </c>
      <c r="E11" s="7">
        <v>0.84570311000000131</v>
      </c>
      <c r="F11" s="7">
        <v>12.676647524999995</v>
      </c>
      <c r="G11" s="7">
        <v>4.3597839883333345</v>
      </c>
      <c r="H11" s="2">
        <v>0</v>
      </c>
      <c r="I11" s="7">
        <v>1.0500104291666661</v>
      </c>
      <c r="J11" s="7">
        <f t="shared" si="0"/>
        <v>4.3597839883333345</v>
      </c>
    </row>
    <row r="12" spans="1:10" x14ac:dyDescent="0.15">
      <c r="A12" s="1">
        <v>5</v>
      </c>
      <c r="B12" s="3">
        <v>8</v>
      </c>
      <c r="C12" s="1">
        <v>1</v>
      </c>
      <c r="D12" s="1">
        <v>9.5</v>
      </c>
      <c r="E12" s="7">
        <v>0.74407009600000074</v>
      </c>
      <c r="F12" s="7">
        <v>8.8371007919999887</v>
      </c>
      <c r="G12" s="7">
        <v>2.1186845480000009</v>
      </c>
      <c r="H12" s="2">
        <v>0</v>
      </c>
      <c r="I12" s="7">
        <v>0.39178497500000015</v>
      </c>
      <c r="J12" s="7">
        <f t="shared" si="0"/>
        <v>2.1186845480000009</v>
      </c>
    </row>
    <row r="13" spans="1:10" x14ac:dyDescent="0.15">
      <c r="A13" s="1">
        <v>6</v>
      </c>
      <c r="B13" s="3">
        <v>8</v>
      </c>
      <c r="C13" s="1">
        <v>1</v>
      </c>
      <c r="D13" s="1">
        <v>6.1</v>
      </c>
      <c r="E13" s="7">
        <v>0.5538218419999994</v>
      </c>
      <c r="F13" s="7">
        <v>8.1786054989999943</v>
      </c>
      <c r="G13" s="7">
        <v>1.3791381676666676</v>
      </c>
      <c r="H13" s="2">
        <v>0</v>
      </c>
      <c r="I13" s="7">
        <v>0.23115524583333286</v>
      </c>
      <c r="J13" s="7">
        <f t="shared" si="0"/>
        <v>1.3791381676666676</v>
      </c>
    </row>
    <row r="14" spans="1:10" x14ac:dyDescent="0.15">
      <c r="A14" s="1">
        <v>7</v>
      </c>
      <c r="B14" s="3">
        <v>10</v>
      </c>
      <c r="C14" s="1">
        <v>1</v>
      </c>
      <c r="D14" s="1">
        <v>21</v>
      </c>
      <c r="E14" s="7">
        <v>0.83492558799999961</v>
      </c>
      <c r="F14" s="7">
        <v>10.407303275999983</v>
      </c>
      <c r="G14" s="7">
        <v>3.6699342073333336</v>
      </c>
      <c r="H14" s="2">
        <v>0</v>
      </c>
      <c r="I14" s="7">
        <v>1.3941790166666663</v>
      </c>
      <c r="J14" s="7">
        <f t="shared" si="0"/>
        <v>3.6699342073333336</v>
      </c>
    </row>
    <row r="15" spans="1:10" x14ac:dyDescent="0.15">
      <c r="A15" s="1">
        <v>8</v>
      </c>
      <c r="B15" s="3">
        <v>10</v>
      </c>
      <c r="C15" s="1">
        <v>1</v>
      </c>
      <c r="D15" s="1">
        <v>12</v>
      </c>
      <c r="E15" s="7">
        <v>1.0707337140000004</v>
      </c>
      <c r="F15" s="7">
        <v>11.452954652999999</v>
      </c>
      <c r="G15" s="7">
        <v>3.3652999270000001</v>
      </c>
      <c r="H15" s="2">
        <v>0</v>
      </c>
      <c r="I15" s="7">
        <v>1.0423064125000006</v>
      </c>
      <c r="J15" s="7">
        <f t="shared" si="0"/>
        <v>3.3652999270000001</v>
      </c>
    </row>
    <row r="16" spans="1:10" x14ac:dyDescent="0.15">
      <c r="A16" s="1">
        <v>9</v>
      </c>
      <c r="B16" s="3">
        <v>10</v>
      </c>
      <c r="C16" s="1">
        <v>1</v>
      </c>
      <c r="D16" s="1">
        <v>1.5</v>
      </c>
      <c r="E16" s="7">
        <v>0.29589307999999936</v>
      </c>
      <c r="F16" s="7">
        <v>5.0754019800000068</v>
      </c>
      <c r="G16" s="7">
        <v>0.7914883866666671</v>
      </c>
      <c r="H16" s="2">
        <v>0</v>
      </c>
      <c r="I16" s="7">
        <v>1.1859781083333336</v>
      </c>
      <c r="J16" s="7">
        <f t="shared" si="0"/>
        <v>0.7914883866666671</v>
      </c>
    </row>
    <row r="17" spans="1:10" x14ac:dyDescent="0.15">
      <c r="A17" s="1">
        <v>10</v>
      </c>
      <c r="B17" s="3" t="s">
        <v>11</v>
      </c>
      <c r="C17" s="1">
        <v>1</v>
      </c>
      <c r="D17" s="1">
        <v>16</v>
      </c>
      <c r="E17" s="7">
        <v>0.76730120600000007</v>
      </c>
      <c r="F17" s="7">
        <v>7.424702636999986</v>
      </c>
      <c r="G17" s="7">
        <v>2.5715647463333342</v>
      </c>
      <c r="H17" s="2">
        <v>0</v>
      </c>
      <c r="I17" s="7">
        <v>2.1864797291666673</v>
      </c>
      <c r="J17" s="7">
        <f t="shared" si="0"/>
        <v>2.5715647463333342</v>
      </c>
    </row>
    <row r="18" spans="1:10" x14ac:dyDescent="0.15">
      <c r="A18" s="1">
        <v>11</v>
      </c>
      <c r="B18" s="3" t="s">
        <v>11</v>
      </c>
      <c r="C18" s="1">
        <v>1</v>
      </c>
      <c r="D18" s="1">
        <v>13</v>
      </c>
      <c r="E18" s="7">
        <v>0.92026933200000016</v>
      </c>
      <c r="F18" s="7">
        <v>8.5338018540000018</v>
      </c>
      <c r="G18" s="7">
        <v>2.8826577260000001</v>
      </c>
      <c r="H18" s="2">
        <v>0</v>
      </c>
      <c r="I18" s="7">
        <v>0.54377564999999961</v>
      </c>
      <c r="J18" s="7">
        <f t="shared" si="0"/>
        <v>2.8826577260000001</v>
      </c>
    </row>
    <row r="19" spans="1:10" x14ac:dyDescent="0.15">
      <c r="A19" s="1">
        <v>12</v>
      </c>
      <c r="B19" s="3" t="s">
        <v>11</v>
      </c>
      <c r="C19" s="1">
        <v>1</v>
      </c>
      <c r="D19" s="1">
        <v>4</v>
      </c>
      <c r="E19" s="7">
        <v>0.78078831799999948</v>
      </c>
      <c r="F19" s="7">
        <v>6.6665999009999988</v>
      </c>
      <c r="G19" s="7">
        <v>1.9844765056666667</v>
      </c>
      <c r="H19" s="2">
        <v>0</v>
      </c>
      <c r="I19" s="7">
        <v>0.87025589583333296</v>
      </c>
      <c r="J19" s="7">
        <f t="shared" si="0"/>
        <v>1.9844765056666667</v>
      </c>
    </row>
    <row r="20" spans="1:10" x14ac:dyDescent="0.15">
      <c r="A20" s="1">
        <v>13</v>
      </c>
      <c r="B20" s="3" t="s">
        <v>12</v>
      </c>
      <c r="C20" s="1">
        <v>1</v>
      </c>
      <c r="D20" s="1">
        <v>30</v>
      </c>
      <c r="E20" s="7">
        <v>0.33062044400000024</v>
      </c>
      <c r="F20" s="7">
        <v>3.0295462379999916</v>
      </c>
      <c r="G20" s="7">
        <v>0.73308843533333368</v>
      </c>
      <c r="H20" s="2">
        <v>0</v>
      </c>
      <c r="I20" s="7">
        <v>0.59770686666666673</v>
      </c>
      <c r="J20" s="7">
        <f t="shared" si="0"/>
        <v>0.73308843533333368</v>
      </c>
    </row>
    <row r="21" spans="1:10" x14ac:dyDescent="0.15">
      <c r="A21" s="1">
        <v>14</v>
      </c>
      <c r="B21" s="3" t="s">
        <v>12</v>
      </c>
      <c r="C21" s="1">
        <v>1</v>
      </c>
      <c r="D21" s="1">
        <v>20</v>
      </c>
      <c r="E21" s="7">
        <v>0.61993218999999822</v>
      </c>
      <c r="F21" s="7">
        <v>4.2812987849999953</v>
      </c>
      <c r="G21" s="7">
        <v>1.2115185850000019</v>
      </c>
      <c r="H21" s="2">
        <v>0</v>
      </c>
      <c r="I21" s="7">
        <v>0.71334138749999976</v>
      </c>
      <c r="J21" s="7">
        <f t="shared" si="0"/>
        <v>1.2115185850000019</v>
      </c>
    </row>
    <row r="22" spans="1:10" x14ac:dyDescent="0.15">
      <c r="A22" s="1">
        <v>15</v>
      </c>
      <c r="B22" s="3" t="s">
        <v>12</v>
      </c>
      <c r="C22" s="1">
        <v>1</v>
      </c>
      <c r="D22" s="1">
        <v>4</v>
      </c>
      <c r="E22" s="7">
        <v>0.49200431599999966</v>
      </c>
      <c r="F22" s="7">
        <v>3.7857049319999962</v>
      </c>
      <c r="G22" s="7">
        <v>0.66795019466666616</v>
      </c>
      <c r="H22" s="2">
        <v>0</v>
      </c>
      <c r="I22" s="7">
        <v>0.30927020833333357</v>
      </c>
      <c r="J22" s="7">
        <f t="shared" si="0"/>
        <v>0.66795019466666616</v>
      </c>
    </row>
    <row r="23" spans="1:10" x14ac:dyDescent="0.15">
      <c r="A23" s="1">
        <v>16</v>
      </c>
      <c r="B23" s="3" t="s">
        <v>13</v>
      </c>
      <c r="C23" s="1">
        <v>1</v>
      </c>
      <c r="D23" s="1">
        <v>33</v>
      </c>
      <c r="E23" s="7">
        <v>1.1429794279999999</v>
      </c>
      <c r="F23" s="7">
        <v>10.937253365999997</v>
      </c>
      <c r="G23" s="7">
        <v>4.2115384840000001</v>
      </c>
      <c r="H23" s="2">
        <v>0</v>
      </c>
      <c r="I23" s="7">
        <v>0.72973070000000029</v>
      </c>
      <c r="J23" s="7">
        <f t="shared" si="0"/>
        <v>4.2115384840000001</v>
      </c>
    </row>
    <row r="24" spans="1:10" x14ac:dyDescent="0.15">
      <c r="A24" s="1">
        <v>17</v>
      </c>
      <c r="B24" s="3" t="s">
        <v>13</v>
      </c>
      <c r="C24" s="1">
        <v>1</v>
      </c>
      <c r="D24" s="1">
        <v>29</v>
      </c>
      <c r="E24" s="7">
        <v>1.3392671739999995</v>
      </c>
      <c r="F24" s="7">
        <v>12.173249972999997</v>
      </c>
      <c r="G24" s="7">
        <v>4.3426572636666663</v>
      </c>
      <c r="H24" s="2">
        <v>0</v>
      </c>
      <c r="I24" s="7">
        <v>0.48065952083333324</v>
      </c>
      <c r="J24" s="7">
        <f t="shared" si="0"/>
        <v>4.3426572636666663</v>
      </c>
    </row>
    <row r="25" spans="1:10" x14ac:dyDescent="0.15">
      <c r="A25" s="1">
        <v>18</v>
      </c>
      <c r="B25" s="3" t="s">
        <v>13</v>
      </c>
      <c r="C25" s="1">
        <v>1</v>
      </c>
      <c r="D25" s="1">
        <v>4</v>
      </c>
      <c r="E25" s="7">
        <v>0.44769053999999925</v>
      </c>
      <c r="F25" s="7">
        <v>4.4767520699999883</v>
      </c>
      <c r="G25" s="7">
        <v>0.96612677333333419</v>
      </c>
      <c r="H25" s="2">
        <v>0</v>
      </c>
      <c r="I25" s="7">
        <v>1.2887790166666662</v>
      </c>
      <c r="J25" s="7">
        <f t="shared" si="0"/>
        <v>0.96612677333333419</v>
      </c>
    </row>
    <row r="26" spans="1:10" x14ac:dyDescent="0.15">
      <c r="A26" s="1">
        <v>21</v>
      </c>
      <c r="B26" s="3">
        <v>21</v>
      </c>
      <c r="C26" s="1">
        <v>1</v>
      </c>
      <c r="D26" s="1">
        <v>32</v>
      </c>
      <c r="E26" s="7">
        <v>0.95041066599999913</v>
      </c>
      <c r="F26" s="7">
        <v>5.1934524569999914</v>
      </c>
      <c r="G26" s="7">
        <v>1.1008962830000004</v>
      </c>
      <c r="H26" s="2">
        <v>0</v>
      </c>
      <c r="I26" s="7">
        <v>1.1673549874999998</v>
      </c>
      <c r="J26" s="7">
        <f t="shared" si="0"/>
        <v>1.1008962830000004</v>
      </c>
    </row>
    <row r="27" spans="1:10" x14ac:dyDescent="0.15">
      <c r="A27" s="1">
        <v>22</v>
      </c>
      <c r="B27" s="3">
        <v>21</v>
      </c>
      <c r="C27" s="1">
        <v>1</v>
      </c>
      <c r="D27" s="1">
        <v>19</v>
      </c>
      <c r="E27" s="7">
        <v>0.96597003199999987</v>
      </c>
      <c r="F27" s="7">
        <v>5.5978538340000075</v>
      </c>
      <c r="G27" s="7">
        <v>1.0902264326666669</v>
      </c>
      <c r="H27" s="2">
        <v>0</v>
      </c>
      <c r="I27" s="7">
        <v>0.53215168333333296</v>
      </c>
      <c r="J27" s="7">
        <f t="shared" si="0"/>
        <v>1.0902264326666669</v>
      </c>
    </row>
    <row r="28" spans="1:10" x14ac:dyDescent="0.15">
      <c r="A28" s="1">
        <v>23</v>
      </c>
      <c r="B28" s="3">
        <v>21</v>
      </c>
      <c r="C28" s="1">
        <v>1</v>
      </c>
      <c r="D28" s="1">
        <v>8</v>
      </c>
      <c r="E28" s="7">
        <v>0.55349777800000022</v>
      </c>
      <c r="F28" s="7">
        <v>5.3182552109999932</v>
      </c>
      <c r="G28" s="7">
        <v>0.58315804233333279</v>
      </c>
      <c r="H28" s="2">
        <v>0</v>
      </c>
      <c r="I28" s="7">
        <v>0.60288115416666654</v>
      </c>
      <c r="J28" s="7">
        <f t="shared" si="0"/>
        <v>0.58315804233333279</v>
      </c>
    </row>
    <row r="29" spans="1:10" x14ac:dyDescent="0.15">
      <c r="A29" s="1">
        <v>24</v>
      </c>
      <c r="B29" s="3">
        <v>22</v>
      </c>
      <c r="C29" s="1">
        <v>1</v>
      </c>
      <c r="D29" s="1">
        <v>30</v>
      </c>
      <c r="E29" s="7">
        <v>0.78945828399999984</v>
      </c>
      <c r="F29" s="7">
        <v>3.3390003779999988</v>
      </c>
      <c r="G29" s="7">
        <v>0.59747682200000074</v>
      </c>
      <c r="H29" s="2">
        <v>0</v>
      </c>
      <c r="I29" s="7">
        <v>0.51861139999999994</v>
      </c>
      <c r="J29" s="7">
        <f t="shared" si="0"/>
        <v>0.59747682200000074</v>
      </c>
    </row>
    <row r="30" spans="1:10" x14ac:dyDescent="0.15">
      <c r="A30" s="1">
        <v>25</v>
      </c>
      <c r="B30" s="3" t="s">
        <v>14</v>
      </c>
      <c r="C30" s="1">
        <v>1</v>
      </c>
      <c r="D30" s="1">
        <v>2</v>
      </c>
      <c r="E30" s="7">
        <v>1.0872816500000013</v>
      </c>
      <c r="F30" s="7">
        <v>14.78774626500001</v>
      </c>
      <c r="G30" s="7">
        <v>4.3979690716666671</v>
      </c>
      <c r="H30" s="2">
        <v>0.28915982499999904</v>
      </c>
      <c r="I30" s="7">
        <v>1.8895180708333339</v>
      </c>
      <c r="J30" s="7">
        <f t="shared" si="0"/>
        <v>4.1088092466666684</v>
      </c>
    </row>
    <row r="31" spans="1:10" x14ac:dyDescent="0.15">
      <c r="A31" s="1">
        <v>26</v>
      </c>
      <c r="B31" s="3" t="s">
        <v>14</v>
      </c>
      <c r="C31" s="1">
        <v>1</v>
      </c>
      <c r="D31" s="1">
        <v>7</v>
      </c>
      <c r="E31" s="7">
        <v>0.96558539599999982</v>
      </c>
      <c r="F31" s="7">
        <v>9.990148091999993</v>
      </c>
      <c r="G31" s="7">
        <v>1.9260764813333333</v>
      </c>
      <c r="H31" s="2">
        <v>0</v>
      </c>
      <c r="I31" s="7">
        <v>0.7498804416666669</v>
      </c>
      <c r="J31" s="7">
        <f t="shared" si="0"/>
        <v>1.9260764813333333</v>
      </c>
    </row>
    <row r="32" spans="1:10" x14ac:dyDescent="0.15">
      <c r="A32" s="1">
        <v>27</v>
      </c>
      <c r="B32" s="3" t="s">
        <v>14</v>
      </c>
      <c r="C32" s="1">
        <v>2</v>
      </c>
      <c r="D32" s="1">
        <v>14</v>
      </c>
      <c r="E32" s="7">
        <v>0.51845676199999979</v>
      </c>
      <c r="F32" s="7">
        <v>7.6423523490000003</v>
      </c>
      <c r="G32" s="7">
        <v>0.68507704100000189</v>
      </c>
      <c r="H32" s="2">
        <v>0.55732375500000142</v>
      </c>
      <c r="I32" s="7">
        <v>1.1679935874999998</v>
      </c>
      <c r="J32" s="7">
        <f t="shared" si="0"/>
        <v>0.12775328600000047</v>
      </c>
    </row>
    <row r="33" spans="1:10" x14ac:dyDescent="0.15">
      <c r="A33" s="1">
        <v>28</v>
      </c>
      <c r="B33" s="3">
        <v>22</v>
      </c>
      <c r="C33" s="1">
        <v>1</v>
      </c>
      <c r="D33" s="1">
        <v>16</v>
      </c>
      <c r="E33" s="7">
        <v>0.71763250799999856</v>
      </c>
      <c r="F33" s="7">
        <v>3.2402994059999992</v>
      </c>
      <c r="G33" s="7">
        <v>0.54053979066666691</v>
      </c>
      <c r="H33" s="2">
        <v>0</v>
      </c>
      <c r="I33" s="7">
        <v>0.42018665833333313</v>
      </c>
      <c r="J33" s="7">
        <f t="shared" si="0"/>
        <v>0.54053979066666691</v>
      </c>
    </row>
    <row r="34" spans="1:10" x14ac:dyDescent="0.15">
      <c r="A34" s="1">
        <v>29</v>
      </c>
      <c r="B34" s="3">
        <v>22</v>
      </c>
      <c r="C34" s="1">
        <v>1</v>
      </c>
      <c r="D34" s="1">
        <v>3</v>
      </c>
      <c r="E34" s="7">
        <v>1.3551766340000002</v>
      </c>
      <c r="F34" s="7">
        <v>23.109902672999993</v>
      </c>
      <c r="G34" s="7">
        <v>6.395641860333332</v>
      </c>
      <c r="H34" s="2">
        <v>0.25877877499999691</v>
      </c>
      <c r="I34" s="7">
        <v>0.46128477916666677</v>
      </c>
      <c r="J34" s="7">
        <f t="shared" si="0"/>
        <v>6.136863085333335</v>
      </c>
    </row>
    <row r="35" spans="1:10" x14ac:dyDescent="0.15">
      <c r="A35" s="1">
        <v>30</v>
      </c>
      <c r="B35" s="3">
        <v>24</v>
      </c>
      <c r="C35" s="1">
        <v>2</v>
      </c>
      <c r="D35" s="1">
        <v>49</v>
      </c>
      <c r="E35" s="7">
        <v>1.97350056</v>
      </c>
      <c r="F35" s="7">
        <v>9.8407849782666634</v>
      </c>
      <c r="G35" s="7">
        <v>3.3600061404000003</v>
      </c>
      <c r="H35" s="2">
        <v>0</v>
      </c>
      <c r="I35" s="7">
        <v>1.5901039250000002</v>
      </c>
      <c r="J35" s="7">
        <f t="shared" si="0"/>
        <v>3.3600061404000003</v>
      </c>
    </row>
    <row r="36" spans="1:10" x14ac:dyDescent="0.15">
      <c r="A36" s="1">
        <v>31</v>
      </c>
      <c r="B36" s="3">
        <v>24</v>
      </c>
      <c r="C36" s="1">
        <v>2</v>
      </c>
      <c r="D36" s="1">
        <v>18</v>
      </c>
      <c r="E36" s="7">
        <v>1.1037380400000001</v>
      </c>
      <c r="F36" s="7">
        <v>4.9911652154000006</v>
      </c>
      <c r="G36" s="7">
        <v>0.66398445359999958</v>
      </c>
      <c r="H36" s="2">
        <v>0</v>
      </c>
      <c r="I36" s="7">
        <v>0.76983733749999983</v>
      </c>
      <c r="J36" s="7">
        <f t="shared" si="0"/>
        <v>0.66398445359999958</v>
      </c>
    </row>
    <row r="37" spans="1:10" x14ac:dyDescent="0.15">
      <c r="A37" s="1">
        <v>32</v>
      </c>
      <c r="B37" s="3">
        <v>24</v>
      </c>
      <c r="C37" s="1">
        <v>2</v>
      </c>
      <c r="D37" s="1">
        <v>7</v>
      </c>
      <c r="E37" s="7">
        <v>0.53596512000000018</v>
      </c>
      <c r="F37" s="7">
        <v>8.3177654525333296</v>
      </c>
      <c r="G37" s="7">
        <v>0.59371163279999983</v>
      </c>
      <c r="H37" s="2">
        <v>0</v>
      </c>
      <c r="I37" s="7">
        <v>0.42391724999999875</v>
      </c>
      <c r="J37" s="7">
        <f t="shared" si="0"/>
        <v>0.59371163279999983</v>
      </c>
    </row>
    <row r="38" spans="1:10" x14ac:dyDescent="0.15">
      <c r="A38" s="1">
        <v>33</v>
      </c>
      <c r="B38" s="3">
        <v>23</v>
      </c>
      <c r="C38" s="1">
        <v>1</v>
      </c>
      <c r="D38" s="1">
        <v>31</v>
      </c>
      <c r="E38" s="7">
        <v>1.0622034</v>
      </c>
      <c r="F38" s="7">
        <v>2.83678657166667</v>
      </c>
      <c r="G38" s="7">
        <v>0.67842005399999994</v>
      </c>
      <c r="H38" s="2">
        <v>0</v>
      </c>
      <c r="I38" s="7">
        <v>0.61935713749999832</v>
      </c>
      <c r="J38" s="7">
        <f t="shared" si="0"/>
        <v>0.67842005399999994</v>
      </c>
    </row>
    <row r="39" spans="1:10" x14ac:dyDescent="0.15">
      <c r="A39" s="1">
        <v>34</v>
      </c>
      <c r="B39" s="3">
        <v>23</v>
      </c>
      <c r="C39" s="1">
        <v>1</v>
      </c>
      <c r="D39" s="1">
        <v>20</v>
      </c>
      <c r="E39" s="7">
        <v>1.0254952799999999</v>
      </c>
      <c r="F39" s="7">
        <v>3.3291193207999941</v>
      </c>
      <c r="G39" s="7">
        <v>0.5152684211999996</v>
      </c>
      <c r="H39" s="2">
        <v>0</v>
      </c>
      <c r="I39" s="7">
        <v>0.56793627499999921</v>
      </c>
      <c r="J39" s="7">
        <f t="shared" si="0"/>
        <v>0.5152684211999996</v>
      </c>
    </row>
    <row r="40" spans="1:10" x14ac:dyDescent="0.15">
      <c r="A40" s="1">
        <v>35</v>
      </c>
      <c r="B40" s="3">
        <v>23</v>
      </c>
      <c r="C40" s="1">
        <v>1</v>
      </c>
      <c r="D40" s="1">
        <v>5</v>
      </c>
      <c r="E40" s="7">
        <v>0.57344075999999999</v>
      </c>
      <c r="F40" s="7">
        <v>4.9255286279333328</v>
      </c>
      <c r="G40" s="7">
        <v>0.73605603239999895</v>
      </c>
      <c r="H40" s="2">
        <v>0</v>
      </c>
      <c r="I40" s="7">
        <v>1.1579418374999997</v>
      </c>
      <c r="J40" s="7">
        <f t="shared" ref="J40:J71" si="1">G40-H40</f>
        <v>0.73605603239999895</v>
      </c>
    </row>
    <row r="41" spans="1:10" x14ac:dyDescent="0.15">
      <c r="A41" s="1">
        <v>36</v>
      </c>
      <c r="B41" s="3">
        <v>25</v>
      </c>
      <c r="C41" s="1">
        <v>1</v>
      </c>
      <c r="D41" s="1">
        <v>22</v>
      </c>
      <c r="E41" s="7">
        <v>0.72935064000000005</v>
      </c>
      <c r="F41" s="7">
        <v>2.246113889066673</v>
      </c>
      <c r="G41" s="7">
        <v>0.56534385960000011</v>
      </c>
      <c r="H41" s="2">
        <v>0</v>
      </c>
      <c r="I41" s="7">
        <v>0.61280025000000105</v>
      </c>
      <c r="J41" s="7">
        <f t="shared" si="1"/>
        <v>0.56534385960000011</v>
      </c>
    </row>
    <row r="42" spans="1:10" x14ac:dyDescent="0.15">
      <c r="A42" s="1">
        <v>37</v>
      </c>
      <c r="B42" s="3">
        <v>25</v>
      </c>
      <c r="C42" s="1">
        <v>1</v>
      </c>
      <c r="D42" s="1">
        <v>5</v>
      </c>
      <c r="E42" s="7">
        <v>0.60555851999999999</v>
      </c>
      <c r="F42" s="7">
        <v>4.338249102199998</v>
      </c>
      <c r="G42" s="7">
        <v>0.71998201079999946</v>
      </c>
      <c r="H42" s="2">
        <v>0</v>
      </c>
      <c r="I42" s="7">
        <v>0.41162303750000023</v>
      </c>
      <c r="J42" s="7">
        <f t="shared" si="1"/>
        <v>0.71998201079999946</v>
      </c>
    </row>
    <row r="43" spans="1:10" x14ac:dyDescent="0.15">
      <c r="A43" s="1">
        <v>38</v>
      </c>
      <c r="B43" s="3">
        <v>25</v>
      </c>
      <c r="C43" s="1">
        <v>1</v>
      </c>
      <c r="D43" s="1">
        <v>16</v>
      </c>
      <c r="E43" s="7">
        <v>0.66582360000000018</v>
      </c>
      <c r="F43" s="7">
        <v>4.2303061753333404</v>
      </c>
      <c r="G43" s="7">
        <v>0.62162989199999963</v>
      </c>
      <c r="H43" s="2">
        <v>0</v>
      </c>
      <c r="I43" s="7">
        <v>0.7422314499999999</v>
      </c>
      <c r="J43" s="7">
        <f t="shared" si="1"/>
        <v>0.62162989199999963</v>
      </c>
    </row>
    <row r="44" spans="1:10" x14ac:dyDescent="0.15">
      <c r="A44" s="1">
        <v>39</v>
      </c>
      <c r="B44" s="3">
        <v>16</v>
      </c>
      <c r="C44" s="1">
        <v>1</v>
      </c>
      <c r="D44" s="1">
        <v>54</v>
      </c>
      <c r="E44" s="7">
        <v>1.4905238400000003</v>
      </c>
      <c r="F44" s="7">
        <v>15.169665560399993</v>
      </c>
      <c r="G44" s="7">
        <v>5.9184537515999995</v>
      </c>
      <c r="H44" s="2">
        <v>0</v>
      </c>
      <c r="I44" s="7">
        <v>0.89251479999999972</v>
      </c>
      <c r="J44" s="7">
        <f t="shared" si="1"/>
        <v>5.9184537515999995</v>
      </c>
    </row>
    <row r="45" spans="1:10" x14ac:dyDescent="0.15">
      <c r="A45" s="1">
        <v>40</v>
      </c>
      <c r="B45" s="3">
        <v>20</v>
      </c>
      <c r="C45" s="1">
        <v>1</v>
      </c>
      <c r="D45" s="1">
        <v>33</v>
      </c>
      <c r="E45" s="7">
        <v>1.5181102800000004</v>
      </c>
      <c r="F45" s="7">
        <v>12.308270458466668</v>
      </c>
      <c r="G45" s="7">
        <v>4.8386879892000003</v>
      </c>
      <c r="H45" s="2">
        <v>0.30641555666666759</v>
      </c>
      <c r="I45" s="7">
        <v>0.50754633749999944</v>
      </c>
      <c r="J45" s="7">
        <f t="shared" si="1"/>
        <v>4.5322724325333326</v>
      </c>
    </row>
    <row r="46" spans="1:10" x14ac:dyDescent="0.15">
      <c r="A46" s="1">
        <v>41</v>
      </c>
      <c r="B46" s="3">
        <v>20</v>
      </c>
      <c r="C46" s="1">
        <v>1</v>
      </c>
      <c r="D46" s="1">
        <v>23</v>
      </c>
      <c r="E46" s="7">
        <v>1.10723616</v>
      </c>
      <c r="F46" s="7">
        <v>3.615170743599998</v>
      </c>
      <c r="G46" s="7">
        <v>0.61095635639999968</v>
      </c>
      <c r="H46" s="2">
        <v>0</v>
      </c>
      <c r="I46" s="7">
        <v>0.73945694999999856</v>
      </c>
      <c r="J46" s="7">
        <f t="shared" si="1"/>
        <v>0.61095635639999968</v>
      </c>
    </row>
    <row r="47" spans="1:10" x14ac:dyDescent="0.15">
      <c r="A47" s="1">
        <v>42</v>
      </c>
      <c r="B47" s="3">
        <v>20</v>
      </c>
      <c r="C47" s="1">
        <v>1</v>
      </c>
      <c r="D47" s="1">
        <v>6</v>
      </c>
      <c r="E47" s="7">
        <v>0.61754363999999995</v>
      </c>
      <c r="F47" s="7">
        <v>4.8995368387333267</v>
      </c>
      <c r="G47" s="7">
        <v>0.53447434559999918</v>
      </c>
      <c r="H47" s="2">
        <v>0</v>
      </c>
      <c r="I47" s="7">
        <v>0.52163816249999873</v>
      </c>
      <c r="J47" s="7">
        <f t="shared" si="1"/>
        <v>0.53447434559999918</v>
      </c>
    </row>
    <row r="48" spans="1:10" x14ac:dyDescent="0.15">
      <c r="A48" s="1">
        <v>43</v>
      </c>
      <c r="B48" s="3" t="s">
        <v>16</v>
      </c>
      <c r="C48" s="1">
        <v>3</v>
      </c>
      <c r="D48" s="1">
        <v>21</v>
      </c>
      <c r="E48" s="7">
        <v>0.89005752000000016</v>
      </c>
      <c r="F48" s="7">
        <v>2.9540153118666694</v>
      </c>
      <c r="G48" s="7">
        <v>0.62728174080000132</v>
      </c>
      <c r="H48" s="2">
        <v>0</v>
      </c>
      <c r="I48" s="7">
        <v>0.92792377500000134</v>
      </c>
      <c r="J48" s="7">
        <f t="shared" si="1"/>
        <v>0.62728174080000132</v>
      </c>
    </row>
    <row r="49" spans="1:10" x14ac:dyDescent="0.15">
      <c r="A49" s="1">
        <v>44</v>
      </c>
      <c r="B49" s="3" t="s">
        <v>16</v>
      </c>
      <c r="C49" s="1">
        <v>3</v>
      </c>
      <c r="D49" s="1">
        <v>11</v>
      </c>
      <c r="E49" s="7">
        <v>0.84065580000000018</v>
      </c>
      <c r="F49" s="7">
        <v>3.0745555489999989</v>
      </c>
      <c r="G49" s="7">
        <v>0.62585967600000036</v>
      </c>
      <c r="H49" s="2">
        <v>0</v>
      </c>
      <c r="I49" s="7">
        <v>1.1869593875000004</v>
      </c>
      <c r="J49" s="7">
        <f t="shared" si="1"/>
        <v>0.62585967600000036</v>
      </c>
    </row>
    <row r="50" spans="1:10" x14ac:dyDescent="0.15">
      <c r="A50" s="1">
        <v>45</v>
      </c>
      <c r="B50" s="3" t="s">
        <v>16</v>
      </c>
      <c r="C50" s="1">
        <v>3</v>
      </c>
      <c r="D50" s="1">
        <v>4</v>
      </c>
      <c r="E50" s="7">
        <v>0.47642327999999989</v>
      </c>
      <c r="F50" s="7">
        <v>4.3552875981333372</v>
      </c>
      <c r="G50" s="7">
        <v>0.52534750320000001</v>
      </c>
      <c r="H50" s="2">
        <v>0</v>
      </c>
      <c r="I50" s="7">
        <v>0.40840639999999973</v>
      </c>
      <c r="J50" s="7">
        <f t="shared" si="1"/>
        <v>0.52534750320000001</v>
      </c>
    </row>
    <row r="51" spans="1:10" x14ac:dyDescent="0.15">
      <c r="A51" s="1">
        <v>46</v>
      </c>
      <c r="B51" s="3">
        <v>16</v>
      </c>
      <c r="C51" s="1">
        <v>1</v>
      </c>
      <c r="D51" s="1">
        <v>29</v>
      </c>
      <c r="E51" s="7">
        <v>1.0079161200000002</v>
      </c>
      <c r="F51" s="7">
        <v>3.664501473533333</v>
      </c>
      <c r="G51" s="7">
        <v>0.72709163279999989</v>
      </c>
      <c r="H51" s="2">
        <v>0</v>
      </c>
      <c r="I51" s="7">
        <v>1.073136687499999</v>
      </c>
      <c r="J51" s="7">
        <f t="shared" si="1"/>
        <v>0.72709163279999989</v>
      </c>
    </row>
    <row r="52" spans="1:10" x14ac:dyDescent="0.15">
      <c r="A52" s="1">
        <v>47</v>
      </c>
      <c r="B52" s="3">
        <v>16</v>
      </c>
      <c r="C52" s="1">
        <v>1</v>
      </c>
      <c r="D52" s="1">
        <v>4</v>
      </c>
      <c r="E52" s="7">
        <v>0.45136079999999978</v>
      </c>
      <c r="F52" s="7">
        <v>5.2427451526666689</v>
      </c>
      <c r="G52" s="7">
        <v>0.58796946000000105</v>
      </c>
      <c r="H52" s="2">
        <v>0</v>
      </c>
      <c r="I52" s="7">
        <v>0.45824664999999826</v>
      </c>
      <c r="J52" s="7">
        <f t="shared" si="1"/>
        <v>0.58796946000000105</v>
      </c>
    </row>
    <row r="53" spans="1:10" x14ac:dyDescent="0.15">
      <c r="A53" s="1">
        <v>48</v>
      </c>
      <c r="B53" s="3">
        <v>15</v>
      </c>
      <c r="C53" s="1">
        <v>1</v>
      </c>
      <c r="D53" s="1">
        <v>33</v>
      </c>
      <c r="E53" s="7">
        <v>1.5789214800000002</v>
      </c>
      <c r="F53" s="7">
        <v>15.884916223800001</v>
      </c>
      <c r="G53" s="7">
        <v>6.0996777191999998</v>
      </c>
      <c r="H53" s="2">
        <v>0</v>
      </c>
      <c r="I53" s="7">
        <v>0.91217151250000039</v>
      </c>
      <c r="J53" s="7">
        <f t="shared" si="1"/>
        <v>6.0996777191999998</v>
      </c>
    </row>
    <row r="54" spans="1:10" x14ac:dyDescent="0.15">
      <c r="A54" s="1">
        <v>49</v>
      </c>
      <c r="B54" s="3">
        <v>15</v>
      </c>
      <c r="C54" s="1">
        <v>1</v>
      </c>
      <c r="D54" s="1">
        <v>10</v>
      </c>
      <c r="E54" s="7">
        <v>0.75476736</v>
      </c>
      <c r="F54" s="7">
        <v>3.5186964609333304</v>
      </c>
      <c r="G54" s="7">
        <v>0.6167160324000005</v>
      </c>
      <c r="H54" s="2">
        <v>0</v>
      </c>
      <c r="I54" s="7">
        <v>0.59155207500000084</v>
      </c>
      <c r="J54" s="7">
        <f t="shared" si="1"/>
        <v>0.6167160324000005</v>
      </c>
    </row>
    <row r="55" spans="1:10" x14ac:dyDescent="0.15">
      <c r="A55" s="1">
        <v>50</v>
      </c>
      <c r="B55" s="3">
        <v>15</v>
      </c>
      <c r="C55" s="1">
        <v>1</v>
      </c>
      <c r="D55" s="1">
        <v>5</v>
      </c>
      <c r="E55" s="7">
        <v>0.45577404000000032</v>
      </c>
      <c r="F55" s="7">
        <v>4.9261783280666718</v>
      </c>
      <c r="G55" s="7">
        <v>0.61205423760000033</v>
      </c>
      <c r="H55" s="2">
        <v>0</v>
      </c>
      <c r="I55" s="7">
        <v>0.3773812124999999</v>
      </c>
      <c r="J55" s="7">
        <f t="shared" si="1"/>
        <v>0.61205423760000033</v>
      </c>
    </row>
    <row r="56" spans="1:10" x14ac:dyDescent="0.15">
      <c r="A56" s="1">
        <v>51</v>
      </c>
      <c r="B56" s="3">
        <v>12</v>
      </c>
      <c r="C56" s="1">
        <v>1</v>
      </c>
      <c r="D56" s="1">
        <v>35</v>
      </c>
      <c r="E56" s="7">
        <v>1.0676203200000003</v>
      </c>
      <c r="F56" s="7">
        <v>10.490800195199999</v>
      </c>
      <c r="G56" s="7">
        <v>3.7979817408000005</v>
      </c>
      <c r="H56" s="2">
        <v>0</v>
      </c>
      <c r="I56" s="7">
        <v>2.1333068499999999</v>
      </c>
      <c r="J56" s="7">
        <f t="shared" si="1"/>
        <v>3.7979817408000005</v>
      </c>
    </row>
    <row r="57" spans="1:10" x14ac:dyDescent="0.15">
      <c r="A57" s="1">
        <v>52</v>
      </c>
      <c r="B57" s="3">
        <v>12</v>
      </c>
      <c r="C57" s="1">
        <v>1</v>
      </c>
      <c r="D57" s="1">
        <v>20</v>
      </c>
      <c r="E57" s="7">
        <v>1.3128282</v>
      </c>
      <c r="F57" s="7">
        <v>12.069045408333338</v>
      </c>
      <c r="G57" s="7">
        <v>4.3222495680000002</v>
      </c>
      <c r="H57" s="2">
        <v>0</v>
      </c>
      <c r="I57" s="7">
        <v>1.1881288624999993</v>
      </c>
      <c r="J57" s="7">
        <f t="shared" si="1"/>
        <v>4.3222495680000002</v>
      </c>
    </row>
    <row r="58" spans="1:10" x14ac:dyDescent="0.15">
      <c r="A58" s="1">
        <v>53</v>
      </c>
      <c r="B58" s="3">
        <v>12</v>
      </c>
      <c r="C58" s="1">
        <v>1</v>
      </c>
      <c r="D58" s="1">
        <v>5</v>
      </c>
      <c r="E58" s="7">
        <v>0.48675528000000057</v>
      </c>
      <c r="F58" s="7">
        <v>4.8461665754666727</v>
      </c>
      <c r="G58" s="7">
        <v>0.51652804320000045</v>
      </c>
      <c r="H58" s="2">
        <v>0</v>
      </c>
      <c r="I58" s="7">
        <v>0.48821512499999992</v>
      </c>
      <c r="J58" s="7">
        <f t="shared" si="1"/>
        <v>0.51652804320000045</v>
      </c>
    </row>
    <row r="59" spans="1:10" x14ac:dyDescent="0.15">
      <c r="A59" s="1">
        <v>54</v>
      </c>
      <c r="B59" s="3">
        <v>11</v>
      </c>
      <c r="C59" s="1">
        <v>1</v>
      </c>
      <c r="D59" s="1">
        <v>39</v>
      </c>
      <c r="E59" s="7">
        <v>1.4152035600000001</v>
      </c>
      <c r="F59" s="7">
        <v>17.7364483946</v>
      </c>
      <c r="G59" s="7">
        <v>3.2564159784000011</v>
      </c>
      <c r="H59" s="2">
        <v>0</v>
      </c>
      <c r="I59" s="7">
        <v>2.1226478874999999</v>
      </c>
      <c r="J59" s="7">
        <f t="shared" si="1"/>
        <v>3.2564159784000011</v>
      </c>
    </row>
    <row r="60" spans="1:10" x14ac:dyDescent="0.15">
      <c r="A60" s="1">
        <v>55</v>
      </c>
      <c r="B60" s="3">
        <v>11</v>
      </c>
      <c r="C60" s="1">
        <v>1</v>
      </c>
      <c r="D60" s="1">
        <v>27</v>
      </c>
      <c r="E60" s="7">
        <v>1.2367994400000002</v>
      </c>
      <c r="F60" s="7">
        <v>13.35227951373334</v>
      </c>
      <c r="G60" s="7">
        <v>1.4837938595999995</v>
      </c>
      <c r="H60" s="2">
        <v>0</v>
      </c>
      <c r="I60" s="7">
        <v>1.4582934750000014</v>
      </c>
      <c r="J60" s="7">
        <f t="shared" si="1"/>
        <v>1.4837938595999995</v>
      </c>
    </row>
    <row r="61" spans="1:10" x14ac:dyDescent="0.15">
      <c r="A61" s="1">
        <v>56</v>
      </c>
      <c r="B61" s="3">
        <v>11</v>
      </c>
      <c r="C61" s="1">
        <v>1</v>
      </c>
      <c r="D61" s="1">
        <v>5</v>
      </c>
      <c r="E61" s="7">
        <v>0.51847452000000016</v>
      </c>
      <c r="F61" s="7">
        <v>4.8879697628666632</v>
      </c>
      <c r="G61" s="7">
        <v>0.50686136280000116</v>
      </c>
      <c r="H61" s="2">
        <v>0</v>
      </c>
      <c r="I61" s="7">
        <v>0.55368906250000105</v>
      </c>
      <c r="J61" s="7">
        <f t="shared" si="1"/>
        <v>0.50686136280000116</v>
      </c>
    </row>
    <row r="62" spans="1:10" x14ac:dyDescent="0.15">
      <c r="A62" s="1">
        <v>57</v>
      </c>
      <c r="B62" s="3" t="s">
        <v>17</v>
      </c>
      <c r="C62" s="1">
        <v>1</v>
      </c>
      <c r="D62" s="1">
        <v>177</v>
      </c>
      <c r="E62" s="7">
        <v>2.4534541428571428</v>
      </c>
      <c r="F62" s="7">
        <v>24.349683946714286</v>
      </c>
      <c r="G62" s="7">
        <v>13.311097003285713</v>
      </c>
      <c r="H62" s="2">
        <v>0</v>
      </c>
      <c r="I62" s="7">
        <v>0.7668435678571428</v>
      </c>
      <c r="J62" s="7">
        <f t="shared" si="1"/>
        <v>13.311097003285713</v>
      </c>
    </row>
    <row r="63" spans="1:10" x14ac:dyDescent="0.15">
      <c r="A63" s="1">
        <v>58</v>
      </c>
      <c r="B63" s="3" t="s">
        <v>17</v>
      </c>
      <c r="C63" s="1">
        <v>1</v>
      </c>
      <c r="D63" s="1">
        <v>130</v>
      </c>
      <c r="E63" s="7">
        <v>2.3691528142857137</v>
      </c>
      <c r="F63" s="7">
        <v>26.108262478071431</v>
      </c>
      <c r="G63" s="7">
        <v>11.709908587928572</v>
      </c>
      <c r="H63" s="2">
        <v>0</v>
      </c>
      <c r="I63" s="7">
        <v>0.85017992678571408</v>
      </c>
      <c r="J63" s="7">
        <f t="shared" si="1"/>
        <v>11.709908587928572</v>
      </c>
    </row>
    <row r="64" spans="1:10" x14ac:dyDescent="0.15">
      <c r="A64" s="1">
        <v>59</v>
      </c>
      <c r="B64" s="3" t="s">
        <v>17</v>
      </c>
      <c r="C64" s="1">
        <v>1</v>
      </c>
      <c r="D64" s="1">
        <v>53</v>
      </c>
      <c r="E64" s="7">
        <v>1.5615310857142857</v>
      </c>
      <c r="F64" s="7">
        <v>12.91276166142857</v>
      </c>
      <c r="G64" s="7">
        <v>2.4674522785714292</v>
      </c>
      <c r="H64" s="2">
        <v>0</v>
      </c>
      <c r="I64" s="7">
        <v>1.2273327357142858</v>
      </c>
      <c r="J64" s="7">
        <f t="shared" si="1"/>
        <v>2.4674522785714292</v>
      </c>
    </row>
    <row r="65" spans="1:10" x14ac:dyDescent="0.15">
      <c r="A65" s="1">
        <v>60</v>
      </c>
      <c r="B65" s="3" t="s">
        <v>17</v>
      </c>
      <c r="C65" s="1">
        <v>1</v>
      </c>
      <c r="D65" s="1">
        <v>34</v>
      </c>
      <c r="E65" s="7">
        <v>0.78760895714285695</v>
      </c>
      <c r="F65" s="7">
        <v>5.4390793107857194</v>
      </c>
      <c r="G65" s="7">
        <v>0.66403591521428496</v>
      </c>
      <c r="H65" s="2">
        <v>0</v>
      </c>
      <c r="I65" s="7">
        <v>0.54114059464285724</v>
      </c>
      <c r="J65" s="7">
        <f t="shared" si="1"/>
        <v>0.66403591521428496</v>
      </c>
    </row>
    <row r="66" spans="1:10" x14ac:dyDescent="0.15">
      <c r="A66" s="1">
        <v>61</v>
      </c>
      <c r="B66" s="3" t="s">
        <v>17</v>
      </c>
      <c r="C66" s="1">
        <v>1</v>
      </c>
      <c r="D66" s="1">
        <v>3</v>
      </c>
      <c r="E66" s="7">
        <v>0.65397922857142854</v>
      </c>
      <c r="F66" s="7">
        <v>5.2341393761428616</v>
      </c>
      <c r="G66" s="7">
        <v>0.64018884985714231</v>
      </c>
      <c r="H66" s="2">
        <v>0</v>
      </c>
      <c r="I66" s="7">
        <v>0.51460985357142808</v>
      </c>
      <c r="J66" s="7">
        <f t="shared" si="1"/>
        <v>0.64018884985714231</v>
      </c>
    </row>
    <row r="67" spans="1:10" x14ac:dyDescent="0.15">
      <c r="A67" s="1">
        <v>62</v>
      </c>
      <c r="B67" s="3" t="s">
        <v>18</v>
      </c>
      <c r="C67" s="1">
        <v>1</v>
      </c>
      <c r="D67" s="1">
        <v>198</v>
      </c>
      <c r="E67" s="7">
        <v>1.4442395000000001</v>
      </c>
      <c r="F67" s="7">
        <v>11.323040371500001</v>
      </c>
      <c r="G67" s="7">
        <v>11.0286227025</v>
      </c>
      <c r="H67" s="2">
        <v>0</v>
      </c>
      <c r="I67" s="7">
        <v>1.0109762625000005</v>
      </c>
      <c r="J67" s="7">
        <f t="shared" si="1"/>
        <v>11.0286227025</v>
      </c>
    </row>
    <row r="68" spans="1:10" x14ac:dyDescent="0.15">
      <c r="A68" s="1">
        <v>63</v>
      </c>
      <c r="B68" s="3" t="s">
        <v>18</v>
      </c>
      <c r="C68" s="1">
        <v>1</v>
      </c>
      <c r="D68" s="1">
        <v>140</v>
      </c>
      <c r="E68" s="7">
        <v>2.3924157714285714</v>
      </c>
      <c r="F68" s="7">
        <v>25.572012948857139</v>
      </c>
      <c r="G68" s="7">
        <v>12.807566393142856</v>
      </c>
      <c r="H68" s="2">
        <v>0</v>
      </c>
      <c r="I68" s="7">
        <v>0.95390122142857148</v>
      </c>
      <c r="J68" s="7">
        <f t="shared" si="1"/>
        <v>12.807566393142856</v>
      </c>
    </row>
    <row r="69" spans="1:10" x14ac:dyDescent="0.15">
      <c r="A69" s="1">
        <v>64</v>
      </c>
      <c r="B69" s="3" t="s">
        <v>18</v>
      </c>
      <c r="C69" s="1">
        <v>1</v>
      </c>
      <c r="D69" s="1">
        <v>60</v>
      </c>
      <c r="E69" s="7">
        <v>1.5647696428571429</v>
      </c>
      <c r="F69" s="7">
        <v>16.54172557421429</v>
      </c>
      <c r="G69" s="7">
        <v>1.8727488417857154</v>
      </c>
      <c r="H69" s="2">
        <v>0</v>
      </c>
      <c r="I69" s="7">
        <v>1.744995480357143</v>
      </c>
      <c r="J69" s="7">
        <f t="shared" si="1"/>
        <v>1.8727488417857154</v>
      </c>
    </row>
    <row r="70" spans="1:10" x14ac:dyDescent="0.15">
      <c r="A70" s="1">
        <v>65</v>
      </c>
      <c r="B70" s="3" t="s">
        <v>18</v>
      </c>
      <c r="C70" s="1">
        <v>1</v>
      </c>
      <c r="D70" s="1">
        <v>27</v>
      </c>
      <c r="E70" s="7">
        <v>1.2522227142857143</v>
      </c>
      <c r="F70" s="7">
        <v>6.7355548055714243</v>
      </c>
      <c r="G70" s="7">
        <v>0.89634183042857152</v>
      </c>
      <c r="H70" s="2">
        <v>0</v>
      </c>
      <c r="I70" s="7">
        <v>0.64486188928571386</v>
      </c>
      <c r="J70" s="7">
        <f t="shared" si="1"/>
        <v>0.89634183042857152</v>
      </c>
    </row>
    <row r="71" spans="1:10" x14ac:dyDescent="0.15">
      <c r="A71" s="1">
        <v>66</v>
      </c>
      <c r="B71" s="3" t="s">
        <v>18</v>
      </c>
      <c r="C71" s="1">
        <v>1</v>
      </c>
      <c r="D71" s="1">
        <v>3</v>
      </c>
      <c r="E71" s="7">
        <v>0.68261458571428557</v>
      </c>
      <c r="F71" s="7">
        <v>5.3756724069285662</v>
      </c>
      <c r="G71" s="7">
        <v>0.63624508907142852</v>
      </c>
      <c r="H71" s="2">
        <v>0</v>
      </c>
      <c r="I71" s="7">
        <v>0.50732402321428571</v>
      </c>
      <c r="J71" s="7">
        <f t="shared" si="1"/>
        <v>0.63624508907142852</v>
      </c>
    </row>
    <row r="72" spans="1:10" x14ac:dyDescent="0.15">
      <c r="A72" s="1">
        <v>67</v>
      </c>
      <c r="B72" s="3">
        <v>9</v>
      </c>
      <c r="C72" s="1">
        <v>1</v>
      </c>
      <c r="D72" s="1">
        <v>31</v>
      </c>
      <c r="E72" s="7">
        <v>1.5482512571428571</v>
      </c>
      <c r="F72" s="7">
        <v>15.814273354285712</v>
      </c>
      <c r="G72" s="7">
        <v>1.5908779157142865</v>
      </c>
      <c r="H72" s="2">
        <v>0</v>
      </c>
      <c r="I72" s="7">
        <v>1.5429989821428576</v>
      </c>
      <c r="J72" s="7">
        <f t="shared" ref="J72:J108" si="2">G72-H72</f>
        <v>1.5908779157142865</v>
      </c>
    </row>
    <row r="73" spans="1:10" x14ac:dyDescent="0.15">
      <c r="A73" s="1">
        <v>68</v>
      </c>
      <c r="B73" s="3">
        <v>9</v>
      </c>
      <c r="C73" s="1">
        <v>1</v>
      </c>
      <c r="D73" s="1">
        <v>21</v>
      </c>
      <c r="E73" s="7">
        <v>1.3612231285714287</v>
      </c>
      <c r="F73" s="7">
        <v>7.4811475616428549</v>
      </c>
      <c r="G73" s="7">
        <v>1.2195415523571422</v>
      </c>
      <c r="H73" s="2">
        <v>0</v>
      </c>
      <c r="I73" s="7">
        <v>0.72596824107142832</v>
      </c>
      <c r="J73" s="7">
        <f t="shared" si="2"/>
        <v>1.2195415523571422</v>
      </c>
    </row>
    <row r="74" spans="1:10" x14ac:dyDescent="0.15">
      <c r="A74" s="1">
        <v>69</v>
      </c>
      <c r="B74" s="3">
        <v>9</v>
      </c>
      <c r="C74" s="1">
        <v>1</v>
      </c>
      <c r="D74" s="1">
        <v>6</v>
      </c>
      <c r="E74" s="7">
        <v>0.83671059999999964</v>
      </c>
      <c r="F74" s="7">
        <v>9.2066193050000038</v>
      </c>
      <c r="G74" s="7">
        <v>0.65596529699999861</v>
      </c>
      <c r="H74" s="2">
        <v>0</v>
      </c>
      <c r="I74" s="7">
        <v>1.2157246750000001</v>
      </c>
      <c r="J74" s="7">
        <f t="shared" si="2"/>
        <v>0.65596529699999861</v>
      </c>
    </row>
    <row r="75" spans="1:10" x14ac:dyDescent="0.15">
      <c r="A75" s="1">
        <v>70</v>
      </c>
      <c r="B75" s="3" t="s">
        <v>19</v>
      </c>
      <c r="C75" s="1">
        <v>1</v>
      </c>
      <c r="D75" s="1">
        <v>11</v>
      </c>
      <c r="E75" s="7">
        <v>1.0091739428571427</v>
      </c>
      <c r="F75" s="7">
        <v>7.873110365714286</v>
      </c>
      <c r="G75" s="7">
        <v>2.2018111662857134</v>
      </c>
      <c r="H75" s="2">
        <v>0.21458852285714114</v>
      </c>
      <c r="I75" s="7">
        <v>2.0871916928571435</v>
      </c>
      <c r="J75" s="7">
        <f t="shared" si="2"/>
        <v>1.9872226434285722</v>
      </c>
    </row>
    <row r="76" spans="1:10" x14ac:dyDescent="0.15">
      <c r="A76" s="1">
        <v>71</v>
      </c>
      <c r="B76" s="3" t="s">
        <v>19</v>
      </c>
      <c r="C76" s="1">
        <v>1</v>
      </c>
      <c r="D76" s="1">
        <v>5</v>
      </c>
      <c r="E76" s="7">
        <v>0.47521901428571417</v>
      </c>
      <c r="F76" s="7">
        <v>9.0611881610714331</v>
      </c>
      <c r="G76" s="7">
        <v>0.64301442492857197</v>
      </c>
      <c r="H76" s="2">
        <v>0</v>
      </c>
      <c r="I76" s="7">
        <v>0.54644812678571419</v>
      </c>
      <c r="J76" s="7">
        <f t="shared" si="2"/>
        <v>0.64301442492857197</v>
      </c>
    </row>
    <row r="77" spans="1:10" x14ac:dyDescent="0.15">
      <c r="A77" s="1">
        <v>72</v>
      </c>
      <c r="B77" s="3" t="s">
        <v>19</v>
      </c>
      <c r="C77" s="1">
        <v>1</v>
      </c>
      <c r="D77" s="1">
        <v>1</v>
      </c>
      <c r="E77" s="7">
        <v>0.32416968571428567</v>
      </c>
      <c r="F77" s="7">
        <v>8.1373790104285622</v>
      </c>
      <c r="G77" s="7">
        <v>0.90212811557142802</v>
      </c>
      <c r="H77" s="2">
        <v>0</v>
      </c>
      <c r="I77" s="7">
        <v>0.98491738571428589</v>
      </c>
      <c r="J77" s="7">
        <f t="shared" si="2"/>
        <v>0.90212811557142802</v>
      </c>
    </row>
    <row r="78" spans="1:10" x14ac:dyDescent="0.15">
      <c r="A78" s="1">
        <v>73</v>
      </c>
      <c r="B78" s="3" t="s">
        <v>20</v>
      </c>
      <c r="C78" s="1">
        <v>1</v>
      </c>
      <c r="D78" s="1">
        <v>13</v>
      </c>
      <c r="E78" s="7">
        <v>1.1220815571428571</v>
      </c>
      <c r="F78" s="7">
        <v>10.014356263785714</v>
      </c>
      <c r="G78" s="7">
        <v>1.5497707262142857</v>
      </c>
      <c r="H78" s="2">
        <v>0</v>
      </c>
      <c r="I78" s="7">
        <v>1.511143769642858</v>
      </c>
      <c r="J78" s="7">
        <f t="shared" si="2"/>
        <v>1.5497707262142857</v>
      </c>
    </row>
    <row r="79" spans="1:10" x14ac:dyDescent="0.15">
      <c r="A79" s="1">
        <v>74</v>
      </c>
      <c r="B79" s="3" t="s">
        <v>20</v>
      </c>
      <c r="C79" s="1">
        <v>1</v>
      </c>
      <c r="D79" s="1">
        <v>8</v>
      </c>
      <c r="E79" s="7">
        <v>0.86814262857142832</v>
      </c>
      <c r="F79" s="7">
        <v>10.94485244914285</v>
      </c>
      <c r="G79" s="7">
        <v>0.76911430885714405</v>
      </c>
      <c r="H79" s="2">
        <v>0</v>
      </c>
      <c r="I79" s="7">
        <v>1.0426351785714278</v>
      </c>
      <c r="J79" s="7">
        <f t="shared" si="2"/>
        <v>0.76911430885714405</v>
      </c>
    </row>
    <row r="80" spans="1:10" x14ac:dyDescent="0.15">
      <c r="A80" s="1">
        <v>75</v>
      </c>
      <c r="B80" s="3" t="s">
        <v>20</v>
      </c>
      <c r="C80" s="1">
        <v>1</v>
      </c>
      <c r="D80" s="1">
        <v>2</v>
      </c>
      <c r="E80" s="7">
        <v>0.45547369999999959</v>
      </c>
      <c r="F80" s="7">
        <v>9.9321433965000043</v>
      </c>
      <c r="G80" s="7">
        <v>0.58326740549999956</v>
      </c>
      <c r="H80" s="2">
        <v>0</v>
      </c>
      <c r="I80" s="7">
        <v>0.48158306249999949</v>
      </c>
      <c r="J80" s="7">
        <f t="shared" si="2"/>
        <v>0.58326740549999956</v>
      </c>
    </row>
    <row r="81" spans="1:10" x14ac:dyDescent="0.15">
      <c r="A81" s="1">
        <v>76</v>
      </c>
      <c r="B81" s="3">
        <v>5</v>
      </c>
      <c r="C81" s="1">
        <v>1</v>
      </c>
      <c r="D81" s="1">
        <v>16</v>
      </c>
      <c r="E81" s="7">
        <v>1.2499667714285709</v>
      </c>
      <c r="F81" s="7">
        <v>12.58972262785713</v>
      </c>
      <c r="G81" s="7">
        <v>2.5153004481428578</v>
      </c>
      <c r="H81" s="2">
        <v>0</v>
      </c>
      <c r="I81" s="7">
        <v>1.1742065964285708</v>
      </c>
      <c r="J81" s="7">
        <f t="shared" si="2"/>
        <v>2.5153004481428578</v>
      </c>
    </row>
    <row r="82" spans="1:10" x14ac:dyDescent="0.15">
      <c r="A82" s="1">
        <v>77</v>
      </c>
      <c r="B82" s="3">
        <v>5</v>
      </c>
      <c r="C82" s="1">
        <v>1</v>
      </c>
      <c r="D82" s="1">
        <v>5</v>
      </c>
      <c r="E82" s="7">
        <v>0.57177104285714253</v>
      </c>
      <c r="F82" s="7">
        <v>10.562048611214282</v>
      </c>
      <c r="G82" s="7">
        <v>0.61144332878571472</v>
      </c>
      <c r="H82" s="2">
        <v>0</v>
      </c>
      <c r="I82" s="7">
        <v>0.53633725535714194</v>
      </c>
      <c r="J82" s="7">
        <f t="shared" si="2"/>
        <v>0.61144332878571472</v>
      </c>
    </row>
    <row r="83" spans="1:10" x14ac:dyDescent="0.15">
      <c r="A83" s="1">
        <v>78</v>
      </c>
      <c r="B83" s="3">
        <v>5</v>
      </c>
      <c r="C83" s="1">
        <v>1</v>
      </c>
      <c r="D83" s="1">
        <v>1</v>
      </c>
      <c r="E83" s="7">
        <v>0.41013971428571439</v>
      </c>
      <c r="F83" s="7">
        <v>9.5623570825714257</v>
      </c>
      <c r="G83" s="7">
        <v>0.541156857428571</v>
      </c>
      <c r="H83" s="2">
        <v>0</v>
      </c>
      <c r="I83" s="7">
        <v>0.52371078928571413</v>
      </c>
      <c r="J83" s="7">
        <f t="shared" si="2"/>
        <v>0.541156857428571</v>
      </c>
    </row>
    <row r="84" spans="1:10" x14ac:dyDescent="0.15">
      <c r="A84" s="1">
        <v>79</v>
      </c>
      <c r="B84" s="3">
        <v>6</v>
      </c>
      <c r="C84" s="1">
        <v>1</v>
      </c>
      <c r="D84" s="1">
        <v>53</v>
      </c>
      <c r="E84" s="7">
        <v>1.1575835857142853</v>
      </c>
      <c r="F84" s="7">
        <v>13.686524683928559</v>
      </c>
      <c r="G84" s="7">
        <v>1.3308203860714287</v>
      </c>
      <c r="H84" s="2">
        <v>0</v>
      </c>
      <c r="I84" s="7">
        <v>1.9858643732142849</v>
      </c>
      <c r="J84" s="7">
        <f t="shared" si="2"/>
        <v>1.3308203860714287</v>
      </c>
    </row>
    <row r="85" spans="1:10" x14ac:dyDescent="0.15">
      <c r="A85" s="1">
        <v>80</v>
      </c>
      <c r="B85" s="3">
        <v>6</v>
      </c>
      <c r="C85" s="1">
        <v>1</v>
      </c>
      <c r="D85" s="1">
        <v>24</v>
      </c>
      <c r="E85" s="7">
        <v>0.85789785714285682</v>
      </c>
      <c r="F85" s="7">
        <v>8.2686876572857066</v>
      </c>
      <c r="G85" s="7">
        <v>0.62198278071428614</v>
      </c>
      <c r="H85" s="2">
        <v>0</v>
      </c>
      <c r="I85" s="7">
        <v>1.0772007321428569</v>
      </c>
      <c r="J85" s="7">
        <f t="shared" si="2"/>
        <v>0.62198278071428614</v>
      </c>
    </row>
    <row r="86" spans="1:10" x14ac:dyDescent="0.15">
      <c r="A86" s="1">
        <v>81</v>
      </c>
      <c r="B86" s="3">
        <v>6</v>
      </c>
      <c r="C86" s="1">
        <v>1</v>
      </c>
      <c r="D86" s="1">
        <v>4</v>
      </c>
      <c r="E86" s="7">
        <v>0.68649852857142835</v>
      </c>
      <c r="F86" s="7">
        <v>9.2882356106428539</v>
      </c>
      <c r="G86" s="7">
        <v>0.54872614735714409</v>
      </c>
      <c r="H86" s="2">
        <v>0</v>
      </c>
      <c r="I86" s="7">
        <v>0.51820004107142814</v>
      </c>
      <c r="J86" s="7">
        <f t="shared" si="2"/>
        <v>0.54872614735714409</v>
      </c>
    </row>
    <row r="87" spans="1:10" x14ac:dyDescent="0.15">
      <c r="A87" s="1">
        <v>82</v>
      </c>
      <c r="B87" s="3">
        <v>6.1</v>
      </c>
      <c r="C87" s="1">
        <v>1</v>
      </c>
      <c r="D87" s="1">
        <v>195</v>
      </c>
      <c r="E87" s="7">
        <v>1.7532370800000003</v>
      </c>
      <c r="F87" s="7">
        <v>12.954013588800001</v>
      </c>
      <c r="G87" s="7">
        <v>13.874579712000001</v>
      </c>
      <c r="H87" s="2">
        <v>0.64549594447999969</v>
      </c>
      <c r="I87" s="7">
        <v>0.70094651799999985</v>
      </c>
      <c r="J87" s="7">
        <f t="shared" si="2"/>
        <v>13.229083767520001</v>
      </c>
    </row>
    <row r="88" spans="1:10" x14ac:dyDescent="0.15">
      <c r="A88" s="1">
        <v>83</v>
      </c>
      <c r="B88" s="3">
        <v>6.1</v>
      </c>
      <c r="C88" s="1">
        <v>1</v>
      </c>
      <c r="D88" s="1">
        <v>157</v>
      </c>
      <c r="E88" s="7">
        <v>1.9772791199999999</v>
      </c>
      <c r="F88" s="7">
        <v>22.353586915200001</v>
      </c>
      <c r="G88" s="7">
        <v>14.102948352000002</v>
      </c>
      <c r="H88" s="2">
        <v>0.2822972817199989</v>
      </c>
      <c r="I88" s="7">
        <v>0.45786045199999975</v>
      </c>
      <c r="J88" s="7">
        <f t="shared" si="2"/>
        <v>13.820651070280004</v>
      </c>
    </row>
    <row r="89" spans="1:10" x14ac:dyDescent="0.15">
      <c r="A89" s="1">
        <v>84</v>
      </c>
      <c r="B89" s="3">
        <v>6.1</v>
      </c>
      <c r="C89" s="1">
        <v>1</v>
      </c>
      <c r="D89" s="1">
        <v>103</v>
      </c>
      <c r="E89" s="7">
        <v>2.06774316</v>
      </c>
      <c r="F89" s="7">
        <v>18.190085457600002</v>
      </c>
      <c r="G89" s="7">
        <v>11.770036992000001</v>
      </c>
      <c r="H89" s="2">
        <v>0</v>
      </c>
      <c r="I89" s="7">
        <v>0</v>
      </c>
      <c r="J89" s="7">
        <f t="shared" si="2"/>
        <v>11.770036992000001</v>
      </c>
    </row>
    <row r="90" spans="1:10" x14ac:dyDescent="0.15">
      <c r="A90" s="1">
        <v>85</v>
      </c>
      <c r="B90" s="3">
        <v>6.1</v>
      </c>
      <c r="C90" s="1">
        <v>1</v>
      </c>
      <c r="D90" s="1">
        <v>60</v>
      </c>
      <c r="E90" s="7">
        <v>1.4113512000000001</v>
      </c>
      <c r="F90" s="7">
        <v>12.395734319999999</v>
      </c>
      <c r="G90" s="7">
        <v>3.7320645120000013</v>
      </c>
      <c r="H90" s="2">
        <v>0.25145366220000009</v>
      </c>
      <c r="I90" s="7">
        <v>0.67840849499999967</v>
      </c>
      <c r="J90" s="7">
        <f t="shared" si="2"/>
        <v>3.4806108498000015</v>
      </c>
    </row>
    <row r="91" spans="1:10" x14ac:dyDescent="0.15">
      <c r="A91" s="1">
        <v>86</v>
      </c>
      <c r="B91" s="3">
        <v>6.1</v>
      </c>
      <c r="C91" s="1">
        <v>1</v>
      </c>
      <c r="D91" s="1">
        <v>25</v>
      </c>
      <c r="E91" s="7">
        <v>0.93945924000000003</v>
      </c>
      <c r="F91" s="7">
        <v>3.8436615743999982</v>
      </c>
      <c r="G91" s="7">
        <v>0.48641433599999989</v>
      </c>
      <c r="H91" s="2">
        <v>0</v>
      </c>
      <c r="I91" s="7">
        <v>0</v>
      </c>
      <c r="J91" s="7">
        <f t="shared" si="2"/>
        <v>0.48641433599999989</v>
      </c>
    </row>
    <row r="92" spans="1:10" x14ac:dyDescent="0.15">
      <c r="A92" s="1">
        <v>87</v>
      </c>
      <c r="B92" s="3">
        <v>6.1</v>
      </c>
      <c r="C92" s="1">
        <v>1</v>
      </c>
      <c r="D92" s="1">
        <v>10</v>
      </c>
      <c r="E92" s="7">
        <v>0.74911428000000002</v>
      </c>
      <c r="F92" s="7">
        <v>4.9222401168000003</v>
      </c>
      <c r="G92" s="7">
        <v>0.38985830400000326</v>
      </c>
      <c r="H92" s="2">
        <v>0</v>
      </c>
      <c r="I92" s="7">
        <v>0</v>
      </c>
      <c r="J92" s="7">
        <f t="shared" si="2"/>
        <v>0.38985830400000326</v>
      </c>
    </row>
    <row r="93" spans="1:10" x14ac:dyDescent="0.15">
      <c r="A93" s="1">
        <v>88</v>
      </c>
      <c r="B93" s="3">
        <v>1.2</v>
      </c>
      <c r="C93" s="1">
        <v>1</v>
      </c>
      <c r="D93" s="1">
        <v>196</v>
      </c>
      <c r="E93" s="7">
        <v>1.2805333200000004</v>
      </c>
      <c r="F93" s="7">
        <v>11.088869947199999</v>
      </c>
      <c r="G93" s="7">
        <v>12.814657536000002</v>
      </c>
      <c r="H93" s="2">
        <v>0.4461838049200007</v>
      </c>
      <c r="I93" s="7">
        <v>1.7860281720000006</v>
      </c>
      <c r="J93" s="7">
        <f t="shared" si="2"/>
        <v>12.368473731080002</v>
      </c>
    </row>
    <row r="94" spans="1:10" x14ac:dyDescent="0.15">
      <c r="A94" s="1">
        <v>89</v>
      </c>
      <c r="B94" s="3">
        <v>1.2</v>
      </c>
      <c r="C94" s="1">
        <v>1</v>
      </c>
      <c r="D94" s="1">
        <v>124</v>
      </c>
      <c r="E94" s="7">
        <v>2.0311383599999999</v>
      </c>
      <c r="F94" s="7">
        <v>23.070958809600004</v>
      </c>
      <c r="G94" s="7">
        <v>14.065056768</v>
      </c>
      <c r="H94" s="2">
        <v>0</v>
      </c>
      <c r="I94" s="7">
        <v>0.90767073100000051</v>
      </c>
      <c r="J94" s="7">
        <f t="shared" si="2"/>
        <v>14.065056768</v>
      </c>
    </row>
    <row r="95" spans="1:10" x14ac:dyDescent="0.15">
      <c r="A95" s="1">
        <v>90</v>
      </c>
      <c r="B95" s="3">
        <v>1.2</v>
      </c>
      <c r="C95" s="1">
        <v>1</v>
      </c>
      <c r="D95" s="1">
        <v>72</v>
      </c>
      <c r="E95" s="7">
        <v>1.5872904000000003</v>
      </c>
      <c r="F95" s="7">
        <v>12.82752252</v>
      </c>
      <c r="G95" s="7">
        <v>7.1660889599999997</v>
      </c>
      <c r="H95" s="2">
        <v>0</v>
      </c>
      <c r="I95" s="7">
        <v>0.95224684000000048</v>
      </c>
      <c r="J95" s="7">
        <f t="shared" si="2"/>
        <v>7.1660889599999997</v>
      </c>
    </row>
    <row r="96" spans="1:10" x14ac:dyDescent="0.15">
      <c r="A96" s="1">
        <v>91</v>
      </c>
      <c r="B96" s="3">
        <v>1.2</v>
      </c>
      <c r="C96" s="1">
        <v>1</v>
      </c>
      <c r="D96" s="1">
        <v>41</v>
      </c>
      <c r="E96" s="7">
        <v>1.03790844</v>
      </c>
      <c r="F96" s="7">
        <v>6.3252284784000015</v>
      </c>
      <c r="G96" s="7">
        <v>1.6831941120000034</v>
      </c>
      <c r="H96" s="2">
        <v>0.59605887964000015</v>
      </c>
      <c r="I96" s="7">
        <v>0.86598434900000087</v>
      </c>
      <c r="J96" s="7">
        <f t="shared" si="2"/>
        <v>1.0871352323600032</v>
      </c>
    </row>
    <row r="97" spans="1:10" x14ac:dyDescent="0.15">
      <c r="A97" s="1">
        <v>92</v>
      </c>
      <c r="B97" s="3">
        <v>1.2</v>
      </c>
      <c r="C97" s="1">
        <v>1</v>
      </c>
      <c r="D97" s="1">
        <v>16</v>
      </c>
      <c r="E97" s="7">
        <v>0.72099648000000005</v>
      </c>
      <c r="F97" s="7">
        <v>5.4995973408000003</v>
      </c>
      <c r="G97" s="7">
        <v>0.48899097600000097</v>
      </c>
      <c r="H97" s="2">
        <v>0</v>
      </c>
      <c r="I97" s="7">
        <v>2.1595272080000001</v>
      </c>
      <c r="J97" s="7">
        <f t="shared" si="2"/>
        <v>0.48899097600000097</v>
      </c>
    </row>
    <row r="98" spans="1:10" x14ac:dyDescent="0.15">
      <c r="A98" s="1">
        <v>93</v>
      </c>
      <c r="B98" s="3">
        <v>1.2</v>
      </c>
      <c r="C98" s="1">
        <v>1</v>
      </c>
      <c r="D98" s="1">
        <v>3</v>
      </c>
      <c r="E98" s="7">
        <v>0.56828952000000021</v>
      </c>
      <c r="F98" s="7">
        <v>6.7596161712000002</v>
      </c>
      <c r="G98" s="7">
        <v>0.4364467200000014</v>
      </c>
      <c r="H98" s="2">
        <v>0</v>
      </c>
      <c r="I98" s="7">
        <v>1.2402916170000002</v>
      </c>
      <c r="J98" s="7">
        <f t="shared" si="2"/>
        <v>0.4364467200000014</v>
      </c>
    </row>
    <row r="99" spans="1:10" x14ac:dyDescent="0.15">
      <c r="A99" s="1">
        <v>94</v>
      </c>
      <c r="B99" s="3">
        <v>1</v>
      </c>
      <c r="C99" s="1">
        <v>1</v>
      </c>
      <c r="D99" s="1">
        <v>60</v>
      </c>
      <c r="E99" s="7">
        <v>0.9200645999999999</v>
      </c>
      <c r="F99" s="7">
        <v>15.483007488</v>
      </c>
      <c r="G99" s="7">
        <v>2.976235776000002</v>
      </c>
      <c r="H99" s="2">
        <v>0.23038166759999948</v>
      </c>
      <c r="I99" s="7">
        <v>2.3339810100000005</v>
      </c>
      <c r="J99" s="7">
        <f t="shared" si="2"/>
        <v>2.7458541084000023</v>
      </c>
    </row>
    <row r="100" spans="1:10" x14ac:dyDescent="0.15">
      <c r="A100" s="1">
        <v>95</v>
      </c>
      <c r="B100" s="3">
        <v>1</v>
      </c>
      <c r="C100" s="1">
        <v>1</v>
      </c>
      <c r="D100" s="1">
        <v>24</v>
      </c>
      <c r="E100" s="7">
        <v>0.72787464000000013</v>
      </c>
      <c r="F100" s="7">
        <v>4.0695437664000007</v>
      </c>
      <c r="G100" s="7">
        <v>0.4395079680000013</v>
      </c>
      <c r="H100" s="2">
        <v>0</v>
      </c>
      <c r="I100" s="7">
        <v>1.5921607440000003</v>
      </c>
      <c r="J100" s="7">
        <f t="shared" si="2"/>
        <v>0.4395079680000013</v>
      </c>
    </row>
    <row r="101" spans="1:10" x14ac:dyDescent="0.15">
      <c r="A101" s="1">
        <v>96</v>
      </c>
      <c r="B101" s="3">
        <v>1</v>
      </c>
      <c r="C101" s="1">
        <v>1</v>
      </c>
      <c r="D101" s="1">
        <v>4</v>
      </c>
      <c r="E101" s="7">
        <v>0.54859968000000014</v>
      </c>
      <c r="F101" s="7">
        <v>5.3423510208000007</v>
      </c>
      <c r="G101" s="7">
        <v>0.42566016000000062</v>
      </c>
      <c r="H101" s="2">
        <v>0</v>
      </c>
      <c r="I101" s="7">
        <v>1.0383903530000003</v>
      </c>
      <c r="J101" s="7">
        <f t="shared" si="2"/>
        <v>0.42566016000000062</v>
      </c>
    </row>
    <row r="102" spans="1:10" x14ac:dyDescent="0.15">
      <c r="A102" s="1">
        <v>97</v>
      </c>
      <c r="B102" s="3">
        <v>1.05</v>
      </c>
      <c r="C102" s="1">
        <v>1</v>
      </c>
      <c r="D102" s="1">
        <v>15</v>
      </c>
      <c r="E102" s="7">
        <v>0.67854672000000016</v>
      </c>
      <c r="F102" s="7">
        <v>10.3520682672</v>
      </c>
      <c r="G102" s="7">
        <v>0.43219353600000032</v>
      </c>
      <c r="H102" s="2">
        <v>0</v>
      </c>
      <c r="I102" s="7">
        <v>1.1903272119999997</v>
      </c>
      <c r="J102" s="7">
        <f t="shared" si="2"/>
        <v>0.43219353600000032</v>
      </c>
    </row>
    <row r="103" spans="1:10" x14ac:dyDescent="0.15">
      <c r="A103" s="1">
        <v>98</v>
      </c>
      <c r="B103" s="3">
        <v>1.05</v>
      </c>
      <c r="C103" s="1">
        <v>1</v>
      </c>
      <c r="D103" s="1">
        <v>10</v>
      </c>
      <c r="E103" s="7">
        <v>0.62288676000000009</v>
      </c>
      <c r="F103" s="7">
        <v>8.7550184255999994</v>
      </c>
      <c r="G103" s="7">
        <v>0.48096691200000352</v>
      </c>
      <c r="H103" s="2">
        <v>0</v>
      </c>
      <c r="I103" s="7">
        <v>1.2378661460000007</v>
      </c>
      <c r="J103" s="7">
        <f t="shared" si="2"/>
        <v>0.48096691200000352</v>
      </c>
    </row>
    <row r="104" spans="1:10" x14ac:dyDescent="0.15">
      <c r="A104" s="1">
        <v>99</v>
      </c>
      <c r="B104" s="3">
        <v>1.05</v>
      </c>
      <c r="C104" s="1">
        <v>1</v>
      </c>
      <c r="D104" s="1">
        <v>6</v>
      </c>
      <c r="E104" s="7">
        <v>0.33069780000000026</v>
      </c>
      <c r="F104" s="7">
        <v>9.7464272880000014</v>
      </c>
      <c r="G104" s="7">
        <v>0.4892743680000014</v>
      </c>
      <c r="H104" s="2">
        <v>0</v>
      </c>
      <c r="I104" s="7">
        <v>1.2152001549999993</v>
      </c>
      <c r="J104" s="7">
        <f t="shared" si="2"/>
        <v>0.4892743680000014</v>
      </c>
    </row>
    <row r="105" spans="1:10" x14ac:dyDescent="0.15">
      <c r="A105" s="1">
        <v>100</v>
      </c>
      <c r="B105" s="3" t="s">
        <v>21</v>
      </c>
      <c r="C105" s="1">
        <v>1</v>
      </c>
      <c r="D105" s="1">
        <v>12</v>
      </c>
      <c r="E105" s="7">
        <v>0.72078984000000013</v>
      </c>
      <c r="F105" s="7">
        <v>9.3431051904000011</v>
      </c>
      <c r="G105" s="7">
        <v>3.193850112000002</v>
      </c>
      <c r="H105" s="2">
        <v>0.53084688503999955</v>
      </c>
      <c r="I105" s="7">
        <v>1.1578870139999988</v>
      </c>
      <c r="J105" s="7">
        <f t="shared" si="2"/>
        <v>2.6630032269600026</v>
      </c>
    </row>
    <row r="106" spans="1:10" x14ac:dyDescent="0.15">
      <c r="A106" s="1">
        <v>131</v>
      </c>
      <c r="B106" s="3" t="s">
        <v>21</v>
      </c>
      <c r="C106" s="1">
        <v>1</v>
      </c>
      <c r="D106" s="1">
        <v>3</v>
      </c>
      <c r="E106" s="7">
        <v>0.32011488000000027</v>
      </c>
      <c r="F106" s="7">
        <v>8.1522876048000015</v>
      </c>
      <c r="G106" s="7">
        <v>0.46925875200000011</v>
      </c>
      <c r="H106" s="2">
        <v>0</v>
      </c>
      <c r="I106" s="7">
        <v>0.72720522300000112</v>
      </c>
      <c r="J106" s="7">
        <f t="shared" si="2"/>
        <v>0.46925875200000011</v>
      </c>
    </row>
    <row r="107" spans="1:10" x14ac:dyDescent="0.15">
      <c r="A107" s="1">
        <v>132</v>
      </c>
      <c r="B107" s="3" t="s">
        <v>5</v>
      </c>
      <c r="C107" s="1">
        <v>1</v>
      </c>
      <c r="D107" s="1">
        <v>9</v>
      </c>
      <c r="E107" s="7">
        <v>0.64821492000000003</v>
      </c>
      <c r="F107" s="7">
        <v>9.6426009792000027</v>
      </c>
      <c r="G107" s="7">
        <v>3.3543168000000017</v>
      </c>
      <c r="H107" s="2">
        <v>0.76471967351999659</v>
      </c>
      <c r="I107" s="7">
        <v>1.2595748570000003</v>
      </c>
      <c r="J107" s="7">
        <f t="shared" si="2"/>
        <v>2.5895971264800051</v>
      </c>
    </row>
    <row r="108" spans="1:10" x14ac:dyDescent="0.15">
      <c r="A108" s="1">
        <v>133</v>
      </c>
      <c r="B108" s="3" t="s">
        <v>5</v>
      </c>
      <c r="C108" s="1">
        <v>1</v>
      </c>
      <c r="D108" s="1">
        <v>2</v>
      </c>
      <c r="E108" s="7">
        <v>0.26488296</v>
      </c>
      <c r="F108" s="7">
        <v>9.2494350096000026</v>
      </c>
      <c r="G108" s="7">
        <v>0.62883840000000091</v>
      </c>
      <c r="H108" s="2">
        <v>0.64583811775999889</v>
      </c>
      <c r="I108" s="7">
        <v>0.92235031599999961</v>
      </c>
      <c r="J108" s="7">
        <f t="shared" si="2"/>
        <v>-1.6999717759997979E-2</v>
      </c>
    </row>
  </sheetData>
  <sortState ref="A6:J106">
    <sortCondition ref="A6:A106"/>
  </sortState>
  <pageMargins left="0.7" right="0.7" top="0.75" bottom="0.75" header="0.3" footer="0.3"/>
  <pageSetup scale="96" fitToHeight="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1" sqref="G21"/>
    </sheetView>
  </sheetViews>
  <sheetFormatPr baseColWidth="10" defaultColWidth="8.83203125" defaultRowHeight="13" x14ac:dyDescent="0.15"/>
  <cols>
    <col min="1" max="1" width="22.6640625" bestFit="1" customWidth="1"/>
    <col min="2" max="4" width="8.33203125" style="9" customWidth="1"/>
    <col min="5" max="7" width="8.33203125" customWidth="1"/>
    <col min="8" max="8" width="20.33203125" bestFit="1" customWidth="1"/>
  </cols>
  <sheetData>
    <row r="1" spans="1:7" x14ac:dyDescent="0.15">
      <c r="A1" s="6" t="s">
        <v>23</v>
      </c>
      <c r="B1" s="7"/>
      <c r="C1" s="7"/>
      <c r="D1" s="7"/>
      <c r="E1" s="2"/>
      <c r="F1" s="2"/>
      <c r="G1" s="2"/>
    </row>
    <row r="2" spans="1:7" x14ac:dyDescent="0.15">
      <c r="A2" s="1"/>
      <c r="B2" s="7" t="s">
        <v>0</v>
      </c>
      <c r="C2" s="7" t="s">
        <v>1</v>
      </c>
      <c r="D2" s="7" t="s">
        <v>2</v>
      </c>
      <c r="E2" s="2" t="s">
        <v>3</v>
      </c>
      <c r="F2" s="2" t="s">
        <v>4</v>
      </c>
      <c r="G2" s="2" t="s">
        <v>5</v>
      </c>
    </row>
    <row r="3" spans="1:7" x14ac:dyDescent="0.15">
      <c r="A3" s="1" t="s">
        <v>8</v>
      </c>
      <c r="B3" s="7">
        <v>3.8795301999999171E-2</v>
      </c>
      <c r="C3" s="7">
        <v>-0.3652499010000137</v>
      </c>
      <c r="D3" s="7">
        <v>8.0861394333333447E-2</v>
      </c>
      <c r="E3" s="2">
        <v>-0.10344227500000297</v>
      </c>
      <c r="F3" s="2">
        <v>-7.8388795833333427E-2</v>
      </c>
      <c r="G3" s="2">
        <f>D3-E3</f>
        <v>0.18430366933333642</v>
      </c>
    </row>
    <row r="4" spans="1:7" x14ac:dyDescent="0.15">
      <c r="A4" s="1" t="s">
        <v>8</v>
      </c>
      <c r="B4" s="7">
        <v>0.18687636000000024</v>
      </c>
      <c r="C4" s="7">
        <v>-0.10558435073332914</v>
      </c>
      <c r="D4" s="7">
        <v>-6.6024129599998801E-2</v>
      </c>
      <c r="E4" s="2">
        <v>-8.3238383333332513E-2</v>
      </c>
      <c r="F4" s="2">
        <v>-6.0830137500000263E-2</v>
      </c>
      <c r="G4" s="2">
        <f t="shared" ref="G4:G14" si="0">D4-E4</f>
        <v>1.7214253733333712E-2</v>
      </c>
    </row>
    <row r="5" spans="1:7" x14ac:dyDescent="0.15">
      <c r="A5" s="1" t="s">
        <v>8</v>
      </c>
      <c r="B5" s="7">
        <v>0.20458727142857119</v>
      </c>
      <c r="C5" s="7">
        <v>5.5230300357143741E-2</v>
      </c>
      <c r="D5" s="7">
        <v>5.5937691642857598E-2</v>
      </c>
      <c r="E5" s="2">
        <v>-2.7190436071428941E-2</v>
      </c>
      <c r="F5" s="2">
        <v>4.9487458928571815E-2</v>
      </c>
      <c r="G5" s="2">
        <f t="shared" si="0"/>
        <v>8.3128127714286543E-2</v>
      </c>
    </row>
    <row r="6" spans="1:7" x14ac:dyDescent="0.15">
      <c r="A6" s="1" t="s">
        <v>8</v>
      </c>
      <c r="B6" s="7">
        <v>0.10008756000000009</v>
      </c>
      <c r="C6" s="7">
        <v>0.10423248960000014</v>
      </c>
      <c r="D6" s="7">
        <v>7.3455359999999636E-2</v>
      </c>
      <c r="E6" s="2">
        <v>2.6169458359997261E-2</v>
      </c>
      <c r="F6" s="2" t="s">
        <v>37</v>
      </c>
      <c r="G6" s="2">
        <f t="shared" si="0"/>
        <v>4.7285901640002376E-2</v>
      </c>
    </row>
    <row r="7" spans="1:7" x14ac:dyDescent="0.15">
      <c r="A7" s="5" t="s">
        <v>24</v>
      </c>
      <c r="B7" s="8">
        <f t="shared" ref="B7:F7" si="1">AVERAGE(B3:B6)</f>
        <v>0.13258662335714266</v>
      </c>
      <c r="C7" s="8">
        <f t="shared" si="1"/>
        <v>-7.7842865444049739E-2</v>
      </c>
      <c r="D7" s="8">
        <f t="shared" si="1"/>
        <v>3.605757909404797E-2</v>
      </c>
      <c r="E7" s="4">
        <f t="shared" si="1"/>
        <v>-4.6925409011191785E-2</v>
      </c>
      <c r="F7" s="4">
        <f t="shared" si="1"/>
        <v>-2.9910491468253957E-2</v>
      </c>
      <c r="G7" s="4">
        <f t="shared" ref="G7" si="2">AVERAGE(G3:G6)</f>
        <v>8.2982988105239769E-2</v>
      </c>
    </row>
    <row r="8" spans="1:7" x14ac:dyDescent="0.15">
      <c r="A8" s="1" t="s">
        <v>27</v>
      </c>
      <c r="B8" s="7">
        <f t="shared" ref="B8:F8" si="3">STDEV(B3:B6)</f>
        <v>7.742624427687525E-2</v>
      </c>
      <c r="C8" s="7">
        <f t="shared" si="3"/>
        <v>0.21152800954317388</v>
      </c>
      <c r="D8" s="7">
        <f t="shared" si="3"/>
        <v>6.885218467009635E-2</v>
      </c>
      <c r="E8" s="2">
        <f t="shared" si="3"/>
        <v>5.8438335129897358E-2</v>
      </c>
      <c r="F8" s="2">
        <f t="shared" si="3"/>
        <v>6.9318846759227656E-2</v>
      </c>
      <c r="G8" s="2">
        <f t="shared" ref="G8" si="4">STDEV(G3:G6)</f>
        <v>7.2722554761276689E-2</v>
      </c>
    </row>
    <row r="9" spans="1:7" ht="14" thickBot="1" x14ac:dyDescent="0.2">
      <c r="A9" s="10" t="s">
        <v>34</v>
      </c>
      <c r="B9" s="11">
        <f>B8*3</f>
        <v>0.23227873283062575</v>
      </c>
      <c r="C9" s="11">
        <f t="shared" ref="C9:F9" si="5">C8*3</f>
        <v>0.63458402862952168</v>
      </c>
      <c r="D9" s="11">
        <f t="shared" si="5"/>
        <v>0.20655655401028905</v>
      </c>
      <c r="E9" s="12">
        <f t="shared" si="5"/>
        <v>0.17531500538969208</v>
      </c>
      <c r="F9" s="11">
        <f t="shared" si="5"/>
        <v>0.20795654027768296</v>
      </c>
      <c r="G9" s="11">
        <f t="shared" ref="G9" si="6">G8*3</f>
        <v>0.21816766428383005</v>
      </c>
    </row>
    <row r="10" spans="1:7" ht="14" thickTop="1" x14ac:dyDescent="0.15">
      <c r="A10" s="1"/>
      <c r="B10" s="7"/>
      <c r="C10" s="7"/>
      <c r="D10" s="7"/>
      <c r="E10" s="2"/>
      <c r="F10" s="2"/>
      <c r="G10" s="2"/>
    </row>
    <row r="11" spans="1:7" x14ac:dyDescent="0.15">
      <c r="A11" s="1" t="s">
        <v>10</v>
      </c>
      <c r="B11" s="7">
        <v>2.308697105999999</v>
      </c>
      <c r="C11" s="7">
        <v>26.389203987000002</v>
      </c>
      <c r="D11" s="7">
        <v>27.993533209666666</v>
      </c>
      <c r="E11" s="2">
        <v>1.6491444549999992</v>
      </c>
      <c r="F11" s="2">
        <v>1.4162666458333337</v>
      </c>
      <c r="G11" s="2">
        <f t="shared" si="0"/>
        <v>26.344388754666667</v>
      </c>
    </row>
    <row r="12" spans="1:7" x14ac:dyDescent="0.15">
      <c r="A12" s="1" t="s">
        <v>10</v>
      </c>
      <c r="B12" s="7">
        <v>2.4652594800000003</v>
      </c>
      <c r="C12" s="7">
        <v>24.449341513133334</v>
      </c>
      <c r="D12" s="7">
        <v>27.887958961199999</v>
      </c>
      <c r="E12" s="2">
        <v>1.5295166533333338</v>
      </c>
      <c r="F12" s="2">
        <v>1.4283997874999985</v>
      </c>
      <c r="G12" s="2">
        <f t="shared" si="0"/>
        <v>26.358442307866664</v>
      </c>
    </row>
    <row r="13" spans="1:7" x14ac:dyDescent="0.15">
      <c r="A13" s="1" t="s">
        <v>10</v>
      </c>
      <c r="B13" s="7">
        <v>2.4567624714285712</v>
      </c>
      <c r="C13" s="7">
        <v>24.681786345357143</v>
      </c>
      <c r="D13" s="7">
        <v>26.801193150642856</v>
      </c>
      <c r="E13" s="2">
        <v>1.6039697789285712</v>
      </c>
      <c r="F13" s="2">
        <v>1.4199842839285719</v>
      </c>
      <c r="G13" s="2">
        <f t="shared" si="0"/>
        <v>25.197223371714284</v>
      </c>
    </row>
    <row r="14" spans="1:7" x14ac:dyDescent="0.15">
      <c r="A14" s="1" t="s">
        <v>10</v>
      </c>
      <c r="B14" s="7">
        <v>2.5203290400000005</v>
      </c>
      <c r="C14" s="7">
        <v>22.791973382399998</v>
      </c>
      <c r="D14" s="7">
        <v>26.216008704000004</v>
      </c>
      <c r="E14" s="2">
        <v>1.4159258332399964</v>
      </c>
      <c r="F14" s="2">
        <v>1.5072746840000004</v>
      </c>
      <c r="G14" s="2">
        <f t="shared" si="0"/>
        <v>24.800082870760008</v>
      </c>
    </row>
    <row r="15" spans="1:7" x14ac:dyDescent="0.15">
      <c r="A15" s="5" t="s">
        <v>25</v>
      </c>
      <c r="B15" s="8">
        <f t="shared" ref="B15:F15" si="7">AVERAGE(B11:B14)</f>
        <v>2.4377620243571427</v>
      </c>
      <c r="C15" s="8">
        <f t="shared" si="7"/>
        <v>24.578076306972619</v>
      </c>
      <c r="D15" s="8">
        <f t="shared" si="7"/>
        <v>27.224673506377382</v>
      </c>
      <c r="E15" s="4">
        <f t="shared" si="7"/>
        <v>1.5496391801254752</v>
      </c>
      <c r="F15" s="4">
        <f t="shared" si="7"/>
        <v>1.442981350315476</v>
      </c>
      <c r="G15" s="4">
        <f t="shared" ref="G15" si="8">AVERAGE(G11:G14)</f>
        <v>25.675034326251907</v>
      </c>
    </row>
    <row r="16" spans="1:7" x14ac:dyDescent="0.15">
      <c r="A16" s="1" t="s">
        <v>26</v>
      </c>
      <c r="B16" s="7">
        <v>2.5</v>
      </c>
      <c r="C16" s="7">
        <v>25</v>
      </c>
      <c r="D16" s="7">
        <v>26.5</v>
      </c>
      <c r="E16" s="2">
        <v>1.5</v>
      </c>
      <c r="F16" s="2">
        <v>1.5</v>
      </c>
      <c r="G16" s="2">
        <v>25</v>
      </c>
    </row>
    <row r="17" spans="1:8" x14ac:dyDescent="0.15">
      <c r="A17" s="1" t="s">
        <v>28</v>
      </c>
      <c r="B17" s="7">
        <f t="shared" ref="B17:F17" si="9">B16-B15</f>
        <v>6.2237975642857268E-2</v>
      </c>
      <c r="C17" s="7">
        <f t="shared" si="9"/>
        <v>0.42192369302738086</v>
      </c>
      <c r="D17" s="7">
        <f t="shared" si="9"/>
        <v>-0.72467350637738193</v>
      </c>
      <c r="E17" s="2">
        <f t="shared" si="9"/>
        <v>-4.9639180125475191E-2</v>
      </c>
      <c r="F17" s="2">
        <f t="shared" si="9"/>
        <v>5.701864968452397E-2</v>
      </c>
      <c r="G17" s="2">
        <f t="shared" ref="G17" si="10">G16-G15</f>
        <v>-0.6750343262519074</v>
      </c>
    </row>
    <row r="18" spans="1:8" ht="14" thickBot="1" x14ac:dyDescent="0.2">
      <c r="A18" s="14" t="s">
        <v>29</v>
      </c>
      <c r="B18" s="15">
        <f t="shared" ref="B18:F18" si="11">B17/B16</f>
        <v>2.4895190257142909E-2</v>
      </c>
      <c r="C18" s="15">
        <f t="shared" si="11"/>
        <v>1.6876947721095235E-2</v>
      </c>
      <c r="D18" s="15">
        <f t="shared" si="11"/>
        <v>-2.7346170051976676E-2</v>
      </c>
      <c r="E18" s="15">
        <f t="shared" si="11"/>
        <v>-3.3092786750316794E-2</v>
      </c>
      <c r="F18" s="15">
        <f t="shared" si="11"/>
        <v>3.8012433123015978E-2</v>
      </c>
      <c r="G18" s="15">
        <f t="shared" ref="G18" si="12">G17/G16</f>
        <v>-2.7001373050076296E-2</v>
      </c>
    </row>
    <row r="19" spans="1:8" ht="14" thickTop="1" x14ac:dyDescent="0.15">
      <c r="A19" s="1" t="s">
        <v>32</v>
      </c>
      <c r="B19" s="9">
        <f>STDEV(B11:B14)</f>
        <v>9.0539479930855149E-2</v>
      </c>
      <c r="C19" s="9">
        <f t="shared" ref="C19:F19" si="13">STDEV(C11:C14)</f>
        <v>1.4716969286886483</v>
      </c>
      <c r="D19" s="9">
        <f t="shared" si="13"/>
        <v>0.86174882906203543</v>
      </c>
      <c r="E19" s="13">
        <f t="shared" si="13"/>
        <v>0.10187784992164942</v>
      </c>
      <c r="F19" s="9">
        <f t="shared" si="13"/>
        <v>4.3161693001947866E-2</v>
      </c>
      <c r="G19" s="9">
        <f t="shared" ref="G19" si="14">STDEV(G11:G14)</f>
        <v>0.79768940862902138</v>
      </c>
    </row>
    <row r="20" spans="1:8" x14ac:dyDescent="0.15">
      <c r="A20" s="18" t="s">
        <v>35</v>
      </c>
      <c r="B20" s="19">
        <f>B19*2</f>
        <v>0.1810789598617103</v>
      </c>
      <c r="C20" s="19">
        <f t="shared" ref="C20:F20" si="15">C19*2</f>
        <v>2.9433938573772966</v>
      </c>
      <c r="D20" s="19">
        <f t="shared" si="15"/>
        <v>1.7234976581240709</v>
      </c>
      <c r="E20" s="20">
        <f t="shared" si="15"/>
        <v>0.20375569984329883</v>
      </c>
      <c r="F20" s="19">
        <f t="shared" si="15"/>
        <v>8.6323386003895733E-2</v>
      </c>
      <c r="G20" s="19">
        <f t="shared" ref="G20" si="16">G19*2</f>
        <v>1.5953788172580428</v>
      </c>
    </row>
    <row r="21" spans="1:8" x14ac:dyDescent="0.15">
      <c r="A21" s="16" t="s">
        <v>36</v>
      </c>
      <c r="B21" s="17">
        <f>B20/B16</f>
        <v>7.2431583944684116E-2</v>
      </c>
      <c r="C21" s="17">
        <f t="shared" ref="C21:F21" si="17">C20/C16</f>
        <v>0.11773575429509187</v>
      </c>
      <c r="D21" s="17">
        <f t="shared" si="17"/>
        <v>6.5037647476380037E-2</v>
      </c>
      <c r="E21" s="17">
        <f t="shared" si="17"/>
        <v>0.1358371332288659</v>
      </c>
      <c r="F21" s="17">
        <f t="shared" si="17"/>
        <v>5.7548924002597153E-2</v>
      </c>
      <c r="G21" s="17">
        <f t="shared" ref="G21" si="18">G20/G16</f>
        <v>6.3815152690321716E-2</v>
      </c>
      <c r="H21" s="21" t="s">
        <v>33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KASPER2014 NUTRIENTS</vt:lpstr>
      <vt:lpstr>QA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Jeremy Kasper</cp:lastModifiedBy>
  <cp:lastPrinted>2015-01-15T01:43:41Z</cp:lastPrinted>
  <dcterms:created xsi:type="dcterms:W3CDTF">2007-12-18T18:23:25Z</dcterms:created>
  <dcterms:modified xsi:type="dcterms:W3CDTF">2017-02-06T17:06:18Z</dcterms:modified>
</cp:coreProperties>
</file>