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ME\Desktop\"/>
    </mc:Choice>
  </mc:AlternateContent>
  <xr:revisionPtr revIDLastSave="0" documentId="13_ncr:1_{2F1CC34D-D49C-4C5C-A398-699D17A0B67D}" xr6:coauthVersionLast="36" xr6:coauthVersionMax="36" xr10:uidLastSave="{00000000-0000-0000-0000-000000000000}"/>
  <bookViews>
    <workbookView xWindow="0" yWindow="0" windowWidth="20490" windowHeight="7545" activeTab="3" xr2:uid="{A5C2E3BB-9D5D-4657-8CDC-62FCB91E305A}"/>
  </bookViews>
  <sheets>
    <sheet name="data base" sheetId="2" r:id="rId1"/>
    <sheet name="Quranic data card" sheetId="1" r:id="rId2"/>
    <sheet name="Data Base 2" sheetId="3" r:id="rId3"/>
    <sheet name="REPORT CARD" sheetId="4" r:id="rId4"/>
  </sheets>
  <definedNames>
    <definedName name="ARABIC">Table7[[#All],[QURANIC SURAH]]</definedName>
    <definedName name="ExternalData_1" localSheetId="0" hidden="1">'data base'!$A$1:$L$116</definedName>
    <definedName name="ExternalData_2" localSheetId="0" hidden="1">'data base'!#REF!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8" i="3" l="1"/>
  <c r="C21" i="3"/>
  <c r="C20" i="3"/>
  <c r="C19" i="3"/>
  <c r="C18" i="3"/>
  <c r="O7" i="3"/>
  <c r="O6" i="3"/>
  <c r="O15" i="3"/>
  <c r="O18" i="3"/>
  <c r="O16" i="3"/>
  <c r="G13" i="4"/>
  <c r="H13" i="4" s="1"/>
  <c r="G18" i="4"/>
  <c r="H18" i="4" s="1"/>
  <c r="J20" i="4"/>
  <c r="C26" i="3"/>
  <c r="E9" i="1"/>
  <c r="G17" i="4" l="1"/>
  <c r="H17" i="4" s="1"/>
  <c r="G16" i="4"/>
  <c r="H16" i="4" s="1"/>
  <c r="G15" i="4"/>
  <c r="H15" i="4" s="1"/>
  <c r="G14" i="4"/>
  <c r="H14" i="4" s="1"/>
  <c r="D8" i="4"/>
  <c r="D7" i="4"/>
  <c r="D9" i="4"/>
  <c r="J21" i="4" l="1"/>
  <c r="J22" i="4" s="1"/>
  <c r="I13" i="4"/>
  <c r="D24" i="1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E20" i="4" l="1"/>
  <c r="E21" i="4"/>
  <c r="D19" i="1"/>
  <c r="C19" i="1"/>
  <c r="D15" i="1" l="1"/>
  <c r="C7" i="1"/>
  <c r="C6" i="1"/>
  <c r="E8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000DD8E-B9F6-42C5-9055-BF305A572444}" keepAlive="1" name="Query - Surahs" description="Connection to the 'Surahs' query in the workbook." type="5" refreshedVersion="6" background="1" saveData="1">
    <dbPr connection="Provider=Microsoft.Mashup.OleDb.1;Data Source=$Workbook$;Location=Surahs;Extended Properties=&quot;&quot;" command="SELECT * FROM [Surahs]"/>
  </connection>
  <connection id="2" xr16:uid="{01078AA8-E1CE-4987-A09A-138D85147A3C}" keepAlive="1" name="Query - Surahs (2)" description="Connection to the 'Surahs (2)' query in the workbook." type="5" refreshedVersion="6" background="1" saveData="1">
    <dbPr connection="Provider=Microsoft.Mashup.OleDb.1;Data Source=$Workbook$;Location=&quot;Surahs (2)&quot;;Extended Properties=&quot;&quot;" command="SELECT * FROM [Surahs (2)]"/>
  </connection>
</connections>
</file>

<file path=xl/sharedStrings.xml><?xml version="1.0" encoding="utf-8"?>
<sst xmlns="http://schemas.openxmlformats.org/spreadsheetml/2006/main" count="2771" uniqueCount="722">
  <si>
    <t>#</t>
  </si>
  <si>
    <t>Anglicized title(s)</t>
  </si>
  <si>
    <t>Arabic title(s)</t>
  </si>
  <si>
    <t>English title(s)</t>
  </si>
  <si>
    <t>Number of verses (Number of Rukūʿs)</t>
  </si>
  <si>
    <t>Place of Revelation</t>
  </si>
  <si>
    <t>Egyptian Standard Chronological Order[2][3][4]</t>
  </si>
  <si>
    <t>Nöldeke's Chronological Order[2]</t>
  </si>
  <si>
    <t>Muqatta'at (isolated letters)[5]</t>
  </si>
  <si>
    <t>Title refers to</t>
  </si>
  <si>
    <t>Main theme(s)</t>
  </si>
  <si>
    <t>Juz'</t>
  </si>
  <si>
    <t>Muqatta'at (isolated letters)</t>
  </si>
  <si>
    <t>1</t>
  </si>
  <si>
    <t>Al-Fatihah</t>
  </si>
  <si>
    <t>ٱلْفَاتِحَة_x000D_
al-Fātiḥah_x000D_
al-Ḥamd</t>
  </si>
  <si>
    <t>The Opening, the Opening of the Divine Writ, The Essence of the Divine Writ, The Surah of Praise, The Foundation of the Qur'an, and The Seven Oft-Repeated [Verses][6]</t>
  </si>
  <si>
    <t>7 (1)</t>
  </si>
  <si>
    <t>Makkah</t>
  </si>
  <si>
    <t>5</t>
  </si>
  <si>
    <t>48</t>
  </si>
  <si>
    <t>Whole Surah</t>
  </si>
  <si>
    <t>[List]</t>
  </si>
  <si>
    <t>2</t>
  </si>
  <si>
    <t>Al-Baqarah</t>
  </si>
  <si>
    <t>ٱلْبَقَرَة_x000D_
al-Baq̈arah</t>
  </si>
  <si>
    <t>The Calf, The Cow, The Heifer</t>
  </si>
  <si>
    <t>286 (40)</t>
  </si>
  <si>
    <t>Madinah</t>
  </si>
  <si>
    <t>87</t>
  </si>
  <si>
    <t>91</t>
  </si>
  <si>
    <t>Alif Lam Mim</t>
  </si>
  <si>
    <t>v. 67-73</t>
  </si>
  <si>
    <t>1-3</t>
  </si>
  <si>
    <t>3</t>
  </si>
  <si>
    <t>Āl 'Imran</t>
  </si>
  <si>
    <t>آلِ عِمْرَان_x000D_
ʾĀli ʿImrān</t>
  </si>
  <si>
    <t>The Family of Imran, The House of ʿImrān</t>
  </si>
  <si>
    <t>200 (20)</t>
  </si>
  <si>
    <t>89</t>
  </si>
  <si>
    <t>97</t>
  </si>
  <si>
    <t>v. 33, 35</t>
  </si>
  <si>
    <t>3-4</t>
  </si>
  <si>
    <t>4</t>
  </si>
  <si>
    <t>An-Nisa</t>
  </si>
  <si>
    <t>ٱلنِّسَاء_x000D_
an-Nisāʾ</t>
  </si>
  <si>
    <t>The Women</t>
  </si>
  <si>
    <t>176 (24)</t>
  </si>
  <si>
    <t>92</t>
  </si>
  <si>
    <t>100</t>
  </si>
  <si>
    <t>4-6</t>
  </si>
  <si>
    <t>Al-Ma'idah</t>
  </si>
  <si>
    <t>ٱلْمَائِدَة_x000D_
al-Māʾidah</t>
  </si>
  <si>
    <t>The Food, The Repast, The Table</t>
  </si>
  <si>
    <t>120 (16)</t>
  </si>
  <si>
    <t>112</t>
  </si>
  <si>
    <t>114</t>
  </si>
  <si>
    <t>v. 112-114</t>
  </si>
  <si>
    <t>6-7</t>
  </si>
  <si>
    <t>6</t>
  </si>
  <si>
    <t>Al-An'am</t>
  </si>
  <si>
    <t>ٱلْأَنْعَام_x000D_
al-ʾAnʿām</t>
  </si>
  <si>
    <t>The Cattle</t>
  </si>
  <si>
    <t>165 (20)</t>
  </si>
  <si>
    <t>55</t>
  </si>
  <si>
    <t>v. 136.</t>
  </si>
  <si>
    <t>7-8</t>
  </si>
  <si>
    <t>7</t>
  </si>
  <si>
    <t>Al-A'raf</t>
  </si>
  <si>
    <t>ٱلْأَعْرَاف_x000D_
al-ʾAʿrāf</t>
  </si>
  <si>
    <t>The Heights, The Faculty of Discernment</t>
  </si>
  <si>
    <t>206 (24)</t>
  </si>
  <si>
    <t>39</t>
  </si>
  <si>
    <t>Alif Lam Mim Sad</t>
  </si>
  <si>
    <t>v. 46, 48</t>
  </si>
  <si>
    <t>8-9</t>
  </si>
  <si>
    <t>8</t>
  </si>
  <si>
    <t>Al-Anfal</t>
  </si>
  <si>
    <t>ٱلْأَنْفَال_x000D_
al-ʾAnfāl</t>
  </si>
  <si>
    <t>The Spoils of War</t>
  </si>
  <si>
    <t>75 (10)</t>
  </si>
  <si>
    <t>88</t>
  </si>
  <si>
    <t>95</t>
  </si>
  <si>
    <t>v. 1</t>
  </si>
  <si>
    <t>9-10</t>
  </si>
  <si>
    <t>9</t>
  </si>
  <si>
    <t>At-Tawbah</t>
  </si>
  <si>
    <t>ٱلتَّوْبَة_x000D_
at-Tawbah</t>
  </si>
  <si>
    <t>Repentance</t>
  </si>
  <si>
    <t>129 (16)</t>
  </si>
  <si>
    <t>113</t>
  </si>
  <si>
    <t>10-11</t>
  </si>
  <si>
    <t>10</t>
  </si>
  <si>
    <t>Yunus</t>
  </si>
  <si>
    <t>يُونُس_x000D_
Yūnus</t>
  </si>
  <si>
    <t>Jonah</t>
  </si>
  <si>
    <t>109 (11)</t>
  </si>
  <si>
    <t>51</t>
  </si>
  <si>
    <t>84</t>
  </si>
  <si>
    <t>Alif Lam Ra</t>
  </si>
  <si>
    <t>v. 98</t>
  </si>
  <si>
    <t>11</t>
  </si>
  <si>
    <t>Hud</t>
  </si>
  <si>
    <t>هُود_x000D_
Hūd</t>
  </si>
  <si>
    <t>123 (10)</t>
  </si>
  <si>
    <t>52</t>
  </si>
  <si>
    <t>75</t>
  </si>
  <si>
    <t>v. 50-60</t>
  </si>
  <si>
    <t>11-12</t>
  </si>
  <si>
    <t>12</t>
  </si>
  <si>
    <t>Yusuf</t>
  </si>
  <si>
    <t>يُوسُف_x000D_
Yūsuf</t>
  </si>
  <si>
    <t>Joseph</t>
  </si>
  <si>
    <t>111 (12)</t>
  </si>
  <si>
    <t>53</t>
  </si>
  <si>
    <t>77</t>
  </si>
  <si>
    <t>12-13</t>
  </si>
  <si>
    <t>13</t>
  </si>
  <si>
    <t>Ar-Ra'd</t>
  </si>
  <si>
    <t>ٱلرَّعْد_x000D_
ar-Raʿd</t>
  </si>
  <si>
    <t>The Thunder</t>
  </si>
  <si>
    <t>43 (6)</t>
  </si>
  <si>
    <t>96</t>
  </si>
  <si>
    <t>90</t>
  </si>
  <si>
    <t>Alif Lam Mim Ra</t>
  </si>
  <si>
    <t>v. 13</t>
  </si>
  <si>
    <t>14</t>
  </si>
  <si>
    <t>Ibrahim</t>
  </si>
  <si>
    <t>إِبْرَاهِيم_x000D_
ʾIbrāhīm</t>
  </si>
  <si>
    <t>Abraham</t>
  </si>
  <si>
    <t>52 (7)</t>
  </si>
  <si>
    <t>72</t>
  </si>
  <si>
    <t>76</t>
  </si>
  <si>
    <t>v. 35-41</t>
  </si>
  <si>
    <t>15</t>
  </si>
  <si>
    <t>Al-Hijr</t>
  </si>
  <si>
    <t>ٱلْحِجْر_x000D_
al-Ḥijr</t>
  </si>
  <si>
    <t>The Rocky Tract, The Stoneland, The Rock City</t>
  </si>
  <si>
    <t>99 (6)</t>
  </si>
  <si>
    <t>54</t>
  </si>
  <si>
    <t>57</t>
  </si>
  <si>
    <t>v. 80</t>
  </si>
  <si>
    <t>16</t>
  </si>
  <si>
    <t>An-Nahl</t>
  </si>
  <si>
    <t>ٱلنَّحْل_x000D_
an-Naḥl</t>
  </si>
  <si>
    <t>The Bees</t>
  </si>
  <si>
    <t>128 (16)</t>
  </si>
  <si>
    <t>70</t>
  </si>
  <si>
    <t>73</t>
  </si>
  <si>
    <t>v. 68-69</t>
  </si>
  <si>
    <t>Al-Israa or (Bani Israil)</t>
  </si>
  <si>
    <t>Al-Israa</t>
  </si>
  <si>
    <t>The Night Journey, Children of Israel</t>
  </si>
  <si>
    <t>50</t>
  </si>
  <si>
    <t>67</t>
  </si>
  <si>
    <t>v.1</t>
  </si>
  <si>
    <t>18</t>
  </si>
  <si>
    <t>Al-Kahf</t>
  </si>
  <si>
    <t>ٱلْكَهْف_x000D_
al-Kahf</t>
  </si>
  <si>
    <t>The Cave</t>
  </si>
  <si>
    <t>110 (12)</t>
  </si>
  <si>
    <t>69</t>
  </si>
  <si>
    <t>v. 13-20</t>
  </si>
  <si>
    <t>15-16</t>
  </si>
  <si>
    <t>19</t>
  </si>
  <si>
    <t>Maryam</t>
  </si>
  <si>
    <t>مَرْيَم_x000D_
Maryam</t>
  </si>
  <si>
    <t>Mary</t>
  </si>
  <si>
    <t>98 (6)</t>
  </si>
  <si>
    <t>44</t>
  </si>
  <si>
    <t>58</t>
  </si>
  <si>
    <t>Kaf Ha Ya 'Ayn Sad</t>
  </si>
  <si>
    <t>v. 16-37</t>
  </si>
  <si>
    <t>20</t>
  </si>
  <si>
    <t>Ta-Ha</t>
  </si>
  <si>
    <t>طه_x000D_
Ṭāʾ Hāʾ</t>
  </si>
  <si>
    <t>Ṭāʾ Hāʾ</t>
  </si>
  <si>
    <t>135 (8)</t>
  </si>
  <si>
    <t>45</t>
  </si>
  <si>
    <t>Ta Ha</t>
  </si>
  <si>
    <t>21</t>
  </si>
  <si>
    <t>Al-Anbiya</t>
  </si>
  <si>
    <t>ٱلْأَنْبِيَاء_x000D_
al-ʾAnbiyāʾ</t>
  </si>
  <si>
    <t>The Prophets</t>
  </si>
  <si>
    <t>112 (7)</t>
  </si>
  <si>
    <t>65</t>
  </si>
  <si>
    <t>v. 48-91</t>
  </si>
  <si>
    <t>17</t>
  </si>
  <si>
    <t>22</t>
  </si>
  <si>
    <t>Al-Hajj</t>
  </si>
  <si>
    <t>ٱلْحَجّ_x000D_
al-Ḥajj</t>
  </si>
  <si>
    <t>The Pilgrimage, The Hajj</t>
  </si>
  <si>
    <t>78 (10)</t>
  </si>
  <si>
    <t>103</t>
  </si>
  <si>
    <t>107</t>
  </si>
  <si>
    <t>v. 25-38</t>
  </si>
  <si>
    <t>23</t>
  </si>
  <si>
    <t>Al-Mu'minun</t>
  </si>
  <si>
    <t>ٱلْمُؤْمِنُون_x000D_
al-Muʾminūn</t>
  </si>
  <si>
    <t>The Believers</t>
  </si>
  <si>
    <t>118 (6)</t>
  </si>
  <si>
    <t>74</t>
  </si>
  <si>
    <t>64</t>
  </si>
  <si>
    <t>24</t>
  </si>
  <si>
    <t>An-Nur</t>
  </si>
  <si>
    <t>ٱلنُّور_x000D_
an-Nūr</t>
  </si>
  <si>
    <t>The Light</t>
  </si>
  <si>
    <t>64 (9)</t>
  </si>
  <si>
    <t>102</t>
  </si>
  <si>
    <t>105</t>
  </si>
  <si>
    <t>v. 35</t>
  </si>
  <si>
    <t>25</t>
  </si>
  <si>
    <t>Al-Furqan</t>
  </si>
  <si>
    <t>ٱلْفُرْقَان_x000D_
al-Furq̈ān</t>
  </si>
  <si>
    <t>The Criterion, The Standard, The Standard of True and False</t>
  </si>
  <si>
    <t>77 (6)</t>
  </si>
  <si>
    <t>42</t>
  </si>
  <si>
    <t>66</t>
  </si>
  <si>
    <t>18-19</t>
  </si>
  <si>
    <t>26</t>
  </si>
  <si>
    <t>Ash-Shu'ara</t>
  </si>
  <si>
    <t>ٱلشُّعَرَاء_x000D_
aš-Šuʿarāʾ</t>
  </si>
  <si>
    <t>The Poets</t>
  </si>
  <si>
    <t>227 (11)</t>
  </si>
  <si>
    <t>47</t>
  </si>
  <si>
    <t>56</t>
  </si>
  <si>
    <t>Ta Sin Mim</t>
  </si>
  <si>
    <t>v. 224</t>
  </si>
  <si>
    <t>27</t>
  </si>
  <si>
    <t>An-Naml</t>
  </si>
  <si>
    <t>ٱلنَّمْل_x000D_
an-Naml</t>
  </si>
  <si>
    <t>The Ant, The Ants</t>
  </si>
  <si>
    <t>93 (7)</t>
  </si>
  <si>
    <t>68</t>
  </si>
  <si>
    <t>Ta Sin</t>
  </si>
  <si>
    <t>v. 18</t>
  </si>
  <si>
    <t>19-20</t>
  </si>
  <si>
    <t>28</t>
  </si>
  <si>
    <t>Al-Qasas</t>
  </si>
  <si>
    <t>ٱلْقَصَص_x000D_
al-Q̈aṣaṣ</t>
  </si>
  <si>
    <t>The Narrations, The Stories, The Story</t>
  </si>
  <si>
    <t>88 (9)</t>
  </si>
  <si>
    <t>49</t>
  </si>
  <si>
    <t>79</t>
  </si>
  <si>
    <t>v. 25</t>
  </si>
  <si>
    <t>29</t>
  </si>
  <si>
    <t>Al-Ankabut</t>
  </si>
  <si>
    <t>ٱلْعَنْكَبُوت_x000D_
al-ʿAnkabūt</t>
  </si>
  <si>
    <t>The Spider</t>
  </si>
  <si>
    <t>69 (7)</t>
  </si>
  <si>
    <t>85</t>
  </si>
  <si>
    <t>81</t>
  </si>
  <si>
    <t>v. 41</t>
  </si>
  <si>
    <t>20-21</t>
  </si>
  <si>
    <t>30</t>
  </si>
  <si>
    <t>Ar-Rum</t>
  </si>
  <si>
    <t>ٱلرُّوم_x000D_
ar-Rūm</t>
  </si>
  <si>
    <t>Rome, Byzantium</t>
  </si>
  <si>
    <t>60 (6)</t>
  </si>
  <si>
    <t>31</t>
  </si>
  <si>
    <t>Luqmaan</t>
  </si>
  <si>
    <t>لُقْمَان_x000D_
Luq̈mān</t>
  </si>
  <si>
    <t>Luqman</t>
  </si>
  <si>
    <t>34 (4)</t>
  </si>
  <si>
    <t>82</t>
  </si>
  <si>
    <t>v. 12-19</t>
  </si>
  <si>
    <t>32</t>
  </si>
  <si>
    <t>As-Sajdah</t>
  </si>
  <si>
    <t>ٱلسَّجْدَة_x000D_
as-Sajdah</t>
  </si>
  <si>
    <t>The Prostration, Worship, Adoration</t>
  </si>
  <si>
    <t>30 (3)</t>
  </si>
  <si>
    <t>v. 15</t>
  </si>
  <si>
    <t>33</t>
  </si>
  <si>
    <t>Al-Ahzaab</t>
  </si>
  <si>
    <t>ٱلْأَحْزَاب_x000D_
al-ʾAḥzāb</t>
  </si>
  <si>
    <t>The Clans, The Confederates, The Combined Forces</t>
  </si>
  <si>
    <t>73 (9)</t>
  </si>
  <si>
    <t>v. 9-27</t>
  </si>
  <si>
    <t>21-22</t>
  </si>
  <si>
    <t>34</t>
  </si>
  <si>
    <t>Saba</t>
  </si>
  <si>
    <t>سَبَأ_x000D_
Sabaʾ</t>
  </si>
  <si>
    <t>Sheba</t>
  </si>
  <si>
    <t>54 (6)</t>
  </si>
  <si>
    <t>v. 15-20</t>
  </si>
  <si>
    <t>35</t>
  </si>
  <si>
    <t>Faatir</t>
  </si>
  <si>
    <t>فَاطِر_x000D_
Fāṭir</t>
  </si>
  <si>
    <t>The Originator</t>
  </si>
  <si>
    <t>45 (5)</t>
  </si>
  <si>
    <t>43</t>
  </si>
  <si>
    <t>86</t>
  </si>
  <si>
    <t>36</t>
  </si>
  <si>
    <t>Ya-Sin</t>
  </si>
  <si>
    <t>يس_x000D_
Yāʾ Sīn</t>
  </si>
  <si>
    <t>Yāʾ Sīn</t>
  </si>
  <si>
    <t>83 (5)</t>
  </si>
  <si>
    <t>41</t>
  </si>
  <si>
    <t>60</t>
  </si>
  <si>
    <t>Yaseen</t>
  </si>
  <si>
    <t>22-23</t>
  </si>
  <si>
    <t>37</t>
  </si>
  <si>
    <t>As-Saaffaat</t>
  </si>
  <si>
    <t>ٱلصَّافَّات_x000D_
aṣ-Ṣāffāt</t>
  </si>
  <si>
    <t>Those Who Set The Ranks, Drawn Up In Ranks, Those Ranged in Ranks</t>
  </si>
  <si>
    <t>182 (5)</t>
  </si>
  <si>
    <t>38</t>
  </si>
  <si>
    <t>Saad</t>
  </si>
  <si>
    <t>ص_x000D_
Ṣād</t>
  </si>
  <si>
    <t>Ṣād</t>
  </si>
  <si>
    <t>88 (5)</t>
  </si>
  <si>
    <t>59</t>
  </si>
  <si>
    <t>Sad</t>
  </si>
  <si>
    <t>Az-Zumar</t>
  </si>
  <si>
    <t>ٱلزُّمَر_x000D_
az-Zumar</t>
  </si>
  <si>
    <t>The Crowds, The Troops, Throngs</t>
  </si>
  <si>
    <t>75 (8)</t>
  </si>
  <si>
    <t>80</t>
  </si>
  <si>
    <t>v. 71, 73</t>
  </si>
  <si>
    <t>23-24</t>
  </si>
  <si>
    <t>40</t>
  </si>
  <si>
    <t>Ghafir (Al-Muʼmin)</t>
  </si>
  <si>
    <t>غَافِر_x000D_
Ghafir</t>
  </si>
  <si>
    <t>The Forgiver (God), Forgiving, or The Believer</t>
  </si>
  <si>
    <t>85 (9)</t>
  </si>
  <si>
    <t>78</t>
  </si>
  <si>
    <t>Ha Mim</t>
  </si>
  <si>
    <t>v. 3</t>
  </si>
  <si>
    <t>Fussilat</t>
  </si>
  <si>
    <t>فُصِّلَت_x000D_
Fuṣṣilat</t>
  </si>
  <si>
    <t>Expounded, Explained In Detail, Clearly Spelled Out</t>
  </si>
  <si>
    <t>61</t>
  </si>
  <si>
    <t>71</t>
  </si>
  <si>
    <t>24-25</t>
  </si>
  <si>
    <t>Ash-Shura</t>
  </si>
  <si>
    <t>ٱلشُّورىٰ_x000D_
aš-Šūrā</t>
  </si>
  <si>
    <t>The Consultation</t>
  </si>
  <si>
    <t>53 (5)</t>
  </si>
  <si>
    <t>62</t>
  </si>
  <si>
    <t>83</t>
  </si>
  <si>
    <t>Ha Mim 'Ayn Sin Qaf</t>
  </si>
  <si>
    <t>v. 36</t>
  </si>
  <si>
    <t>Az-Zukhruf</t>
  </si>
  <si>
    <t>ٱلْزُّخْرُف_x000D_
az-Zukhruf</t>
  </si>
  <si>
    <t>The Gold Adornments, The Ornaments of Gold, Luxury, Gold</t>
  </si>
  <si>
    <t>89 (7)</t>
  </si>
  <si>
    <t>63</t>
  </si>
  <si>
    <t>Ad-Dukhaan</t>
  </si>
  <si>
    <t>ٱلدُّخَان_x000D_
ad-Dukhān</t>
  </si>
  <si>
    <t>The Smoke</t>
  </si>
  <si>
    <t>59 (3)</t>
  </si>
  <si>
    <t>v. 10</t>
  </si>
  <si>
    <t>Al-Jaathiyah</t>
  </si>
  <si>
    <t>ٱلْجَاثِيَة_x000D_
al-Jāthiyah</t>
  </si>
  <si>
    <t>The Kneeling Down, Crouching</t>
  </si>
  <si>
    <t>37 (4)</t>
  </si>
  <si>
    <t>v. 28</t>
  </si>
  <si>
    <t>46</t>
  </si>
  <si>
    <t>Al-Ahqaaf</t>
  </si>
  <si>
    <t>ٱلْأَحْقَاف_x000D_
al-ʾAḥq̈āf</t>
  </si>
  <si>
    <t>Winding Sand-tracts, The Dunes, The Sand-Dunes</t>
  </si>
  <si>
    <t>35 (4 1/2)</t>
  </si>
  <si>
    <t>v. 21</t>
  </si>
  <si>
    <t>Muhammad</t>
  </si>
  <si>
    <t>مُحَمَّد_x000D_
Muḥammad</t>
  </si>
  <si>
    <t>38 (4)</t>
  </si>
  <si>
    <t>v. 2</t>
  </si>
  <si>
    <t>Al-Fath</t>
  </si>
  <si>
    <t>ٱلْفَتْح_x000D_
al-Fatḥ</t>
  </si>
  <si>
    <t>The Victory, Conquest</t>
  </si>
  <si>
    <t>29 (4 1/2)</t>
  </si>
  <si>
    <t>111</t>
  </si>
  <si>
    <t>108</t>
  </si>
  <si>
    <t>Al-Hujuraat</t>
  </si>
  <si>
    <t>ٱلْحُجُرَات_x000D_
al-Ḥujurāt</t>
  </si>
  <si>
    <t>The Private Apartments, The Inner Apartments</t>
  </si>
  <si>
    <t>18 (2 1/2)</t>
  </si>
  <si>
    <t>106</t>
  </si>
  <si>
    <t>v. 4</t>
  </si>
  <si>
    <t>Qaaf</t>
  </si>
  <si>
    <t>ق_x000D_
Q̈āf</t>
  </si>
  <si>
    <t>Q̈āf</t>
  </si>
  <si>
    <t>45 (3)</t>
  </si>
  <si>
    <t>Qaf</t>
  </si>
  <si>
    <t>Adh-Dhaariyaat</t>
  </si>
  <si>
    <t>ٱلذَّارِيَات_x000D_
aḏ-Ḏāriyāt</t>
  </si>
  <si>
    <t>The Wind That Scatter, The Winnowing Winds, The Dust-Scattering Winds</t>
  </si>
  <si>
    <t>60 (2 1/2)</t>
  </si>
  <si>
    <t>26-27</t>
  </si>
  <si>
    <t>At-Toor</t>
  </si>
  <si>
    <t>ٱلطُّور_x000D_
aṭ-Ṭūr</t>
  </si>
  <si>
    <t>The Mount, Mount Sinai</t>
  </si>
  <si>
    <t>49 (2 1/2)</t>
  </si>
  <si>
    <t>An-Najm</t>
  </si>
  <si>
    <t>ٱلنَّجْم_x000D_
an-Najm</t>
  </si>
  <si>
    <t>The Star, The Unfolding</t>
  </si>
  <si>
    <t>62 (2 1/2)</t>
  </si>
  <si>
    <t>Al-Qamar</t>
  </si>
  <si>
    <t>ٱلْقَمَر_x000D_
al-Q̈amar</t>
  </si>
  <si>
    <t>The Moon</t>
  </si>
  <si>
    <t>55 (2 1/2)</t>
  </si>
  <si>
    <t>Ar-Rahman</t>
  </si>
  <si>
    <t>ٱلرَّحْمَٰن_x000D_
ar-Raḥmān</t>
  </si>
  <si>
    <t>The Most Merciful, The Most Gracious</t>
  </si>
  <si>
    <t>78 (3)</t>
  </si>
  <si>
    <t>Al-Waqi'ah</t>
  </si>
  <si>
    <t>ٱلْوَاقِعَة_x000D_
al-Wāqiʿah</t>
  </si>
  <si>
    <t>The Inevitable, The Event, That Which Must Come to Pass</t>
  </si>
  <si>
    <t>96 (3 1/2)</t>
  </si>
  <si>
    <t>Al-Hadeed</t>
  </si>
  <si>
    <t>ٱلْحَدِيد_x000D_
al-Ḥadīd</t>
  </si>
  <si>
    <t>Iron</t>
  </si>
  <si>
    <t>29 (4)</t>
  </si>
  <si>
    <t>94</t>
  </si>
  <si>
    <t>99</t>
  </si>
  <si>
    <t>Al-Mujadila</t>
  </si>
  <si>
    <t>ٱلْمُجَادِلَة_x000D_
al-Mujādilah</t>
  </si>
  <si>
    <t>The Pleading, The Pleading Woman</t>
  </si>
  <si>
    <t>22 (3 1/2)</t>
  </si>
  <si>
    <t>Al-Hashr</t>
  </si>
  <si>
    <t>ٱلْحَشْر_x000D_
al-Ḥašr</t>
  </si>
  <si>
    <t>The Mustering, The Gathering, Exile, Banishment</t>
  </si>
  <si>
    <t>24 (3 1/2)</t>
  </si>
  <si>
    <t>101</t>
  </si>
  <si>
    <t>Al-Mumtahanah</t>
  </si>
  <si>
    <t>ٱلْمُمْتَحَنَة_x000D_
al-Mumtaḥanah</t>
  </si>
  <si>
    <t>The Examined One, She That Is To Be Examined</t>
  </si>
  <si>
    <t>13 (2 1/2)</t>
  </si>
  <si>
    <t>110</t>
  </si>
  <si>
    <t>As-Saff</t>
  </si>
  <si>
    <t>ٱلصَّفّ_x000D_
aṣ-Ṣaff</t>
  </si>
  <si>
    <t>The Ranks, Battle Array</t>
  </si>
  <si>
    <t>14 (1 1/2</t>
  </si>
  <si>
    <t>109</t>
  </si>
  <si>
    <t>98</t>
  </si>
  <si>
    <t>Al-Jumu'ah</t>
  </si>
  <si>
    <t>ٱلْجُمُعَة_x000D_
al-Jumuʿah</t>
  </si>
  <si>
    <t>Congregation, Friday</t>
  </si>
  <si>
    <t>11 (1 1/2</t>
  </si>
  <si>
    <t>v. 9-10</t>
  </si>
  <si>
    <t>Al-Munafiqoon</t>
  </si>
  <si>
    <t>ٱلْمُنَافِقُون_x000D_
al-Munāfiq̈ūn</t>
  </si>
  <si>
    <t>The Hypocrites</t>
  </si>
  <si>
    <t>11 (1 1/2)</t>
  </si>
  <si>
    <t>104</t>
  </si>
  <si>
    <t>At-Taghabun</t>
  </si>
  <si>
    <t>ٱلتَّغَابُن_x000D_
at-Taghābun</t>
  </si>
  <si>
    <t>The Cheating, The Mutual Disillusion, The Mutual Loss and Gain, Loss and Gain</t>
  </si>
  <si>
    <t>18 (2)</t>
  </si>
  <si>
    <t>93</t>
  </si>
  <si>
    <t>v. 9</t>
  </si>
  <si>
    <t>At-Talaq</t>
  </si>
  <si>
    <t>ٱلطَّلَاق_x000D_
aṭ-Ṭalāq̈</t>
  </si>
  <si>
    <t>Divorce</t>
  </si>
  <si>
    <t>12 (2)</t>
  </si>
  <si>
    <t>At-Tahreem</t>
  </si>
  <si>
    <t>ٱلتَّحْرِيم_x000D_
at-Taḥrīm</t>
  </si>
  <si>
    <t>The Prohibition</t>
  </si>
  <si>
    <t>Al-Mulk</t>
  </si>
  <si>
    <t>ٱلْمُلْك_x000D_
al-Mulk</t>
  </si>
  <si>
    <t>The Dominion, Sovereignty, Control</t>
  </si>
  <si>
    <t>30 (1 1/2)</t>
  </si>
  <si>
    <t>Al-Qalam</t>
  </si>
  <si>
    <t>ٱلْقَلَم_x000D_
al-Q̈alam</t>
  </si>
  <si>
    <t>The Pen</t>
  </si>
  <si>
    <t>52 (2)</t>
  </si>
  <si>
    <t>Nun</t>
  </si>
  <si>
    <t>Al-Haaqqa</t>
  </si>
  <si>
    <t>ٱلْحَاقَّة_x000D_
al-Ḥāq̈q̈ah</t>
  </si>
  <si>
    <t>The Sure Reality, The Laying-Bare of the Truth</t>
  </si>
  <si>
    <t>Al-Ma'aarij</t>
  </si>
  <si>
    <t>ٱلْمَعَارِج_x000D_
al-Maʿārij</t>
  </si>
  <si>
    <t>The Ways of Ascent, The Ascending Stairways</t>
  </si>
  <si>
    <t>44 (1 1/2)</t>
  </si>
  <si>
    <t>Nuh</t>
  </si>
  <si>
    <t>نُوح_x000D_
Nūḥ</t>
  </si>
  <si>
    <t>Noah</t>
  </si>
  <si>
    <t>28 (1 1/2)</t>
  </si>
  <si>
    <t>Al-Jinn</t>
  </si>
  <si>
    <t>ٱلْجِنّ_x000D_
al-Jinn</t>
  </si>
  <si>
    <t>The Jinn, The Spirits, The Unseen Beings</t>
  </si>
  <si>
    <t>28 (2)</t>
  </si>
  <si>
    <t>Al-Muzzammil</t>
  </si>
  <si>
    <t>ٱلْمُزَّمِّل_x000D_
al-Muzzammil</t>
  </si>
  <si>
    <t>The Enfolded One, The Enshrouded One, Bundled Up, The Enwrapped One</t>
  </si>
  <si>
    <t>20 (1 1/2)</t>
  </si>
  <si>
    <t>Al-Muddaththir</t>
  </si>
  <si>
    <t>ٱلْمُدَّثِّر_x000D_
al-Muddathir</t>
  </si>
  <si>
    <t>The One Wrapped Up, The Cloaked One, The Man Wearing A Cloak, The Enfolded One</t>
  </si>
  <si>
    <t>56 (2)</t>
  </si>
  <si>
    <t>Al-Qiyamah</t>
  </si>
  <si>
    <t>ٱلْقِيَامَة_x000D_
al-Q̈iyamah</t>
  </si>
  <si>
    <t>Resurrection, The Day of Resurrection, Rising Of The Dead</t>
  </si>
  <si>
    <t>40 (1)</t>
  </si>
  <si>
    <t>Al-Insaan (Ad-Dahr)</t>
  </si>
  <si>
    <t>ٱلْإِنْسَان_x000D_
al-ʾInsān</t>
  </si>
  <si>
    <t>The Human, Man</t>
  </si>
  <si>
    <t>31 (2)</t>
  </si>
  <si>
    <t>Al-Mursalaat</t>
  </si>
  <si>
    <t>ٱلْمُرْسَلَات_x000D_
al-Mursalāt</t>
  </si>
  <si>
    <t>Those Sent Forth, The Emissaries, Winds Sent Forth</t>
  </si>
  <si>
    <t>50 (1 1/2)</t>
  </si>
  <si>
    <t>An-Naba'</t>
  </si>
  <si>
    <t>ٱلنَّبَأ_x000D_
an-Nabaʾ</t>
  </si>
  <si>
    <t>The Great News, The Announcement, The Tiding</t>
  </si>
  <si>
    <t>40 (1 1/2)</t>
  </si>
  <si>
    <t>An-Naazi'aat</t>
  </si>
  <si>
    <t>ٱلنَّازِعَات_x000D_
an-Nāziʿāt</t>
  </si>
  <si>
    <t>Those Who Tear Out, Those Who Drag Forth, Soul-snatchers, Those That Rise</t>
  </si>
  <si>
    <t>46 (1 1/2)</t>
  </si>
  <si>
    <t>Abasa</t>
  </si>
  <si>
    <t>عَبَسَ_x000D_
ʿAbasa</t>
  </si>
  <si>
    <t>He Frowned</t>
  </si>
  <si>
    <t>42 (1)</t>
  </si>
  <si>
    <t>At-Takweer</t>
  </si>
  <si>
    <t>ٱلتَّكْوِير_x000D_
at-Takwīr</t>
  </si>
  <si>
    <t>The Folding Up, The Overthrowing, Shrouding in Darkness</t>
  </si>
  <si>
    <t>29 (1)</t>
  </si>
  <si>
    <t>Al-Infitar</t>
  </si>
  <si>
    <t>ٱلْإِنْفِطَار_x000D_
al-ʾInfiṭār</t>
  </si>
  <si>
    <t>The Cleaving Asunder, Bursting Apart</t>
  </si>
  <si>
    <t>19 (1/2)</t>
  </si>
  <si>
    <t>Al-Mutaffifeen</t>
  </si>
  <si>
    <t>ٱلْمُطَفِّفِين_x000D_
al-Muṭaffifīn</t>
  </si>
  <si>
    <t>The Dealers in Fraud, Defrauding, The Cheats, Those Who Give Short Measure</t>
  </si>
  <si>
    <t>36 (1)</t>
  </si>
  <si>
    <t>Al-Inshiqaaq</t>
  </si>
  <si>
    <t>ٱلْإِنْشِقَاق_x000D_
al-ʾInšiq̈āq̈</t>
  </si>
  <si>
    <t>The Rending Asunder, The Sundering, Splitting Open, The Splitting Asunder</t>
  </si>
  <si>
    <t>25 (1)</t>
  </si>
  <si>
    <t>Al-Burooj</t>
  </si>
  <si>
    <t>ٱلْبُرُوج_x000D_
al-Burūj</t>
  </si>
  <si>
    <t>The Mansions Of The Stars, The Constellations, The Great Constellations</t>
  </si>
  <si>
    <t>22 (1)</t>
  </si>
  <si>
    <t>At-Taariq</t>
  </si>
  <si>
    <t>ٱلطَّارِق_x000D_
aṭ-Ṭāriq̈</t>
  </si>
  <si>
    <t>The Night-Visitant, The Morning Star, The Nightcomer, That Which Comes in the Night</t>
  </si>
  <si>
    <t>17 (1/2)</t>
  </si>
  <si>
    <t>Al-A'la</t>
  </si>
  <si>
    <t>ٱلْأَعْلَىٰ_x000D_
al-ʾAʿlā</t>
  </si>
  <si>
    <t>The Most High, The All-Highest, Glory To Your Lord In The Highest</t>
  </si>
  <si>
    <t>Al-Ghaashiyah</t>
  </si>
  <si>
    <t>ٱلْغَاشِيَة_x000D_
al-Ghāšiyah</t>
  </si>
  <si>
    <t>The Overwhelming Event, The Overshadowing Event, The Pall</t>
  </si>
  <si>
    <t>26 (1)</t>
  </si>
  <si>
    <t>Al-Fajr</t>
  </si>
  <si>
    <t>ٱلْفَجْر_x000D_
al-Fajr</t>
  </si>
  <si>
    <t>The Break of Day, The Daybreak, The Dawn</t>
  </si>
  <si>
    <t>30 (1)</t>
  </si>
  <si>
    <t>Al-Balad</t>
  </si>
  <si>
    <t>ٱلْبَلَد_x000D_
al-Balad</t>
  </si>
  <si>
    <t>The city, The Land</t>
  </si>
  <si>
    <t>20 (1/2)</t>
  </si>
  <si>
    <t>Ash-Shams</t>
  </si>
  <si>
    <t>ٱلشَّمْس_x000D_
aš-Šams</t>
  </si>
  <si>
    <t>The Sun</t>
  </si>
  <si>
    <t>15 (1/2)</t>
  </si>
  <si>
    <t>Al-Layl</t>
  </si>
  <si>
    <t>ٱللَّيْل_x000D_
al-Layl</t>
  </si>
  <si>
    <t>The Night</t>
  </si>
  <si>
    <t>21 (1/2)</t>
  </si>
  <si>
    <t>Ad-Dhuha</t>
  </si>
  <si>
    <t>ٱلضُّحَىٰ_x000D_
aḍ-Ḍuḥā</t>
  </si>
  <si>
    <t>The Glorious Morning Light, The Forenoon, Morning Hours, Morning Bright, The Bright Morning Hours</t>
  </si>
  <si>
    <t>11 (1/2)</t>
  </si>
  <si>
    <t>Ash-Sharh (Al-Inshirah)</t>
  </si>
  <si>
    <t>ٱلشَّرْح_x000D_
aš-Šarḥ</t>
  </si>
  <si>
    <t>The Expansion of Breast, Solace, Consolation, Relief, Patient, The Opening-Up of the Heart</t>
  </si>
  <si>
    <t>8 (1/3)</t>
  </si>
  <si>
    <t>At-Tin</t>
  </si>
  <si>
    <t>ٱلتِّين_x000D_
at-Tīn</t>
  </si>
  <si>
    <t>The Fig Tree, The Fig</t>
  </si>
  <si>
    <t>Al-Alaq</t>
  </si>
  <si>
    <t>ٱلْعَلَق_x000D_
al-ʿAlaq̈</t>
  </si>
  <si>
    <t>The Clinging Clot, Clot of Blood, The Germ-Cell</t>
  </si>
  <si>
    <t>Al-Qadr</t>
  </si>
  <si>
    <t>ٱلْقَدْر_x000D_
al-Q̈adr</t>
  </si>
  <si>
    <t>The Night of Honor, The Night of Decree, Power, Fate, Destiny</t>
  </si>
  <si>
    <t>5 (1/3)</t>
  </si>
  <si>
    <t>Al-Bayyinah</t>
  </si>
  <si>
    <t>ٱلْبَيِّنَة_x000D_
al-Bayyinah</t>
  </si>
  <si>
    <t>The Clear Evidence, The Evidence of the Truth</t>
  </si>
  <si>
    <t>8 (1)</t>
  </si>
  <si>
    <t>Az-Zalzalah</t>
  </si>
  <si>
    <t>ٱلزَّلْزَلَة_x000D_
Az-Zalzalah</t>
  </si>
  <si>
    <t>The Earthquake</t>
  </si>
  <si>
    <t>Al-'Aadiyat</t>
  </si>
  <si>
    <t>ٱلْعَادِيَات_x000D_
al-ʿĀdiyāt</t>
  </si>
  <si>
    <t>The Courser, The Chargers, The War Horse</t>
  </si>
  <si>
    <t>11 (1/3)</t>
  </si>
  <si>
    <t>Al-Qaari'ah</t>
  </si>
  <si>
    <t>ٱلْقَارِعَة_x000D_
al-Q̈āriʿah</t>
  </si>
  <si>
    <t>The Striking Hour, The Great Calamity, The Stunning Blow, The Sudden Calamity</t>
  </si>
  <si>
    <t>At-Takaathur</t>
  </si>
  <si>
    <t>ٱلتَّكَاثُر_x000D_
at-Takāthur</t>
  </si>
  <si>
    <t>The Piling Up, Rivalry in World Increase, Competition, Greed for More and More</t>
  </si>
  <si>
    <t>Al-'Asr</t>
  </si>
  <si>
    <t>ٱلْعَصْر_x000D_
al-ʿAṣr</t>
  </si>
  <si>
    <t>The Time, The Declining Day, The Epoch, The Flight of Time, Success Criteria</t>
  </si>
  <si>
    <t>3 (1/3)</t>
  </si>
  <si>
    <t>Al-Humazah</t>
  </si>
  <si>
    <t>ٱلْهُمَزَة_x000D_
al-Humazah</t>
  </si>
  <si>
    <t>The Scandalmonger, The Traducer, The Gossipmonger, The Slanderer</t>
  </si>
  <si>
    <t>9 (1/3)</t>
  </si>
  <si>
    <t>Al-Feel</t>
  </si>
  <si>
    <t>ٱلْفِيل_x000D_
al-Fīl</t>
  </si>
  <si>
    <t>The Elephant</t>
  </si>
  <si>
    <t>Quraish</t>
  </si>
  <si>
    <t>قُرَيْش_x000D_
Q̈urayš</t>
  </si>
  <si>
    <t>The Quraysh</t>
  </si>
  <si>
    <t>4 (1/3)</t>
  </si>
  <si>
    <t>Al-Maa'oon</t>
  </si>
  <si>
    <t>ٱلْمَاعُون_x000D_
al-Maʿūn</t>
  </si>
  <si>
    <t>The Neighbourly Assistance, Small Kindnesses, Almsgiving, Assistance</t>
  </si>
  <si>
    <t>7 (1/3)</t>
  </si>
  <si>
    <t>v. 7</t>
  </si>
  <si>
    <t>Al-Kawthar</t>
  </si>
  <si>
    <t>ٱلْكَوْثَر_x000D_
al-Kawthar</t>
  </si>
  <si>
    <t>Abundance, Plenty, Good in Abundance</t>
  </si>
  <si>
    <t>Al-Kaafiroon</t>
  </si>
  <si>
    <t>ٱلْكَافِرُون_x000D_
al-Kāfirūn</t>
  </si>
  <si>
    <t>The Disbelievers, The Kuffar, Those Who Deny the Truth</t>
  </si>
  <si>
    <t>6 (1/3)</t>
  </si>
  <si>
    <t>An-Nasr</t>
  </si>
  <si>
    <t>ٱلنَّصْر_x000D_
an-Naṣr</t>
  </si>
  <si>
    <t>The Help, Divine Support, Victory, Succour</t>
  </si>
  <si>
    <t>Al-Masad (Al-Lahab)</t>
  </si>
  <si>
    <t>ٱلْمَسَد_x000D_
al-Masad</t>
  </si>
  <si>
    <t>The Plaited Rope, The Palm Fibre, The Twisted Strands</t>
  </si>
  <si>
    <t>v. 5</t>
  </si>
  <si>
    <t>Al-Ikhlas</t>
  </si>
  <si>
    <t>ٱلْإِخْلَاص_x000D_
al-ʾIkhlāṣ</t>
  </si>
  <si>
    <t>Purity of Faith, The Fidelity, Tawheed (Oneness of God), The Declaration of [God's] Perfection</t>
  </si>
  <si>
    <t>Al-Falaq</t>
  </si>
  <si>
    <t>ٱلْفَلَق_x000D_
al-Falaq̈</t>
  </si>
  <si>
    <t>The Daybreak, Dawn, The Rising Dawn</t>
  </si>
  <si>
    <t>An-Naas</t>
  </si>
  <si>
    <t>ٱلنَّاس_x000D_
an-Nās</t>
  </si>
  <si>
    <t>Mankind, Men, Mass</t>
  </si>
  <si>
    <t>QURANIC DATA CARD</t>
  </si>
  <si>
    <t>SEARCH SURAH NAME</t>
  </si>
  <si>
    <t>SEARCH SURAH NUMBER</t>
  </si>
  <si>
    <t>SEARCH SURAH VERSES</t>
  </si>
  <si>
    <t>XLOOKUP FORMULA</t>
  </si>
  <si>
    <t>VLOOKUPFORMULA</t>
  </si>
  <si>
    <t>HLOOKUP FORMULA</t>
  </si>
  <si>
    <t>COUNT IF FORMULA:</t>
  </si>
  <si>
    <t>MAKKI SURAH</t>
  </si>
  <si>
    <t>MADINI SURAH</t>
  </si>
  <si>
    <t>SUMIF FORMULA:</t>
  </si>
  <si>
    <t>NUMBER OF VERSES</t>
  </si>
  <si>
    <t>CREATE DROP DOWN LIST</t>
  </si>
  <si>
    <t>QURANIC SURAH</t>
  </si>
  <si>
    <t>S.NO</t>
  </si>
  <si>
    <t>STUENT ID</t>
  </si>
  <si>
    <t>NAME</t>
  </si>
  <si>
    <t>FATHER NAME</t>
  </si>
  <si>
    <t>CLASS</t>
  </si>
  <si>
    <t>ENGLISH</t>
  </si>
  <si>
    <t>URDU</t>
  </si>
  <si>
    <t>MATHS</t>
  </si>
  <si>
    <t>SCIENCE</t>
  </si>
  <si>
    <t>S.S.T</t>
  </si>
  <si>
    <t>REPORT CARD DATA BASE</t>
  </si>
  <si>
    <t>S001</t>
  </si>
  <si>
    <t>S002</t>
  </si>
  <si>
    <t>S003</t>
  </si>
  <si>
    <t>S004</t>
  </si>
  <si>
    <t>S005</t>
  </si>
  <si>
    <t>S006</t>
  </si>
  <si>
    <t>S007</t>
  </si>
  <si>
    <t>S008</t>
  </si>
  <si>
    <t>S009</t>
  </si>
  <si>
    <t>AHSAN</t>
  </si>
  <si>
    <t>FAROOQUI</t>
  </si>
  <si>
    <t>ABDUL RAFAY</t>
  </si>
  <si>
    <t>AFNAN</t>
  </si>
  <si>
    <t>SAAD</t>
  </si>
  <si>
    <t>ALI</t>
  </si>
  <si>
    <t>NAVEED</t>
  </si>
  <si>
    <t>SAADI</t>
  </si>
  <si>
    <t>HAFSA</t>
  </si>
  <si>
    <t>PASHA</t>
  </si>
  <si>
    <t xml:space="preserve">EZWA </t>
  </si>
  <si>
    <t>KAMRAN</t>
  </si>
  <si>
    <t>MIRHA</t>
  </si>
  <si>
    <t>BILAL</t>
  </si>
  <si>
    <t>HASSAN</t>
  </si>
  <si>
    <t>ART</t>
  </si>
  <si>
    <t>STUDENT ID</t>
  </si>
  <si>
    <t>STUDENT'S NAME</t>
  </si>
  <si>
    <t>FATHER'S NAME</t>
  </si>
  <si>
    <t>:</t>
  </si>
  <si>
    <t>SUBJECT</t>
  </si>
  <si>
    <t>TOTAL MARKS</t>
  </si>
  <si>
    <t>OBTAINED MARKS</t>
  </si>
  <si>
    <t>GRADE</t>
  </si>
  <si>
    <t>PASS/FALL</t>
  </si>
  <si>
    <t>TOTAL
 MARKS</t>
  </si>
  <si>
    <t>PASSING MARKS</t>
  </si>
  <si>
    <t>PERCENTANGE</t>
  </si>
  <si>
    <t>FINAL RESULT</t>
  </si>
  <si>
    <t>FAIL</t>
  </si>
  <si>
    <t>GRADE D</t>
  </si>
  <si>
    <t>GRADE C</t>
  </si>
  <si>
    <t>GRADE B</t>
  </si>
  <si>
    <t>GRADE A</t>
  </si>
  <si>
    <t>GRADE A+</t>
  </si>
  <si>
    <t>Total Sum</t>
  </si>
  <si>
    <t>Sum by Operator</t>
  </si>
  <si>
    <t>Sum by Condition</t>
  </si>
  <si>
    <t>CALCULATE TOTAL MARKS IN MATHS</t>
  </si>
  <si>
    <t>SCIENCE MARKS</t>
  </si>
  <si>
    <t>MATHS MARKS</t>
  </si>
  <si>
    <t>TOTAL SUM BOTH SUB</t>
  </si>
  <si>
    <t>SUM BY OPERATORS</t>
  </si>
  <si>
    <t>COUNT</t>
  </si>
  <si>
    <t>COUNT A</t>
  </si>
  <si>
    <t>COUNT IF</t>
  </si>
  <si>
    <t>COUNTIFS</t>
  </si>
  <si>
    <t>COUNT FORMULA</t>
  </si>
  <si>
    <t>STUDENT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</si>
</sst>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9" fontId="7" fillId="0" borderId="0" applyFont="0" applyFill="0" applyBorder="0" applyAlignment="0" applyProtection="0"/>
  </cellStyleXfs>
  <cellXfs count="62">
    <xf numFmtId="0" fontId="0" fillId="0" borderId="0" xfId="0"/>
    <xf numFmtId="0" fontId="0" fillId="0" borderId="0" xfId="0" applyNumberFormat="1"/>
    <xf numFmtId="0" fontId="1" fillId="2" borderId="1" xfId="0" applyFont="1" applyFill="1" applyBorder="1"/>
    <xf numFmtId="0" fontId="3" fillId="2" borderId="1" xfId="0" applyFont="1" applyFill="1" applyBorder="1"/>
    <xf numFmtId="0" fontId="3" fillId="4" borderId="1" xfId="0" applyFont="1" applyFill="1" applyBorder="1"/>
    <xf numFmtId="0" fontId="4" fillId="0" borderId="0" xfId="1" applyNumberFormat="1"/>
    <xf numFmtId="0" fontId="4" fillId="0" borderId="10" xfId="1" applyNumberFormat="1" applyFont="1" applyBorder="1"/>
    <xf numFmtId="0" fontId="4" fillId="3" borderId="10" xfId="1" applyNumberFormat="1" applyFont="1" applyFill="1" applyBorder="1"/>
    <xf numFmtId="0" fontId="0" fillId="6" borderId="0" xfId="0" applyFill="1"/>
    <xf numFmtId="0" fontId="2" fillId="6" borderId="0" xfId="0" applyFont="1" applyFill="1"/>
    <xf numFmtId="0" fontId="0" fillId="6" borderId="0" xfId="0" applyFill="1" applyAlignment="1">
      <alignment horizontal="left"/>
    </xf>
    <xf numFmtId="0" fontId="0" fillId="6" borderId="0" xfId="0" applyFill="1" applyAlignment="1">
      <alignment wrapText="1"/>
    </xf>
    <xf numFmtId="0" fontId="2" fillId="6" borderId="11" xfId="0" applyFont="1" applyFill="1" applyBorder="1" applyAlignment="1">
      <alignment horizontal="center" vertical="top" wrapText="1"/>
    </xf>
    <xf numFmtId="0" fontId="2" fillId="6" borderId="0" xfId="0" applyFont="1" applyFill="1" applyBorder="1" applyAlignment="1">
      <alignment horizontal="center" vertical="top"/>
    </xf>
    <xf numFmtId="0" fontId="5" fillId="6" borderId="13" xfId="0" applyFont="1" applyFill="1" applyBorder="1"/>
    <xf numFmtId="0" fontId="0" fillId="6" borderId="12" xfId="0" applyFill="1" applyBorder="1"/>
    <xf numFmtId="0" fontId="5" fillId="6" borderId="15" xfId="0" applyFont="1" applyFill="1" applyBorder="1"/>
    <xf numFmtId="0" fontId="0" fillId="6" borderId="0" xfId="0" applyFill="1" applyBorder="1"/>
    <xf numFmtId="0" fontId="0" fillId="6" borderId="18" xfId="0" applyFill="1" applyBorder="1"/>
    <xf numFmtId="0" fontId="6" fillId="6" borderId="14" xfId="0" applyFont="1" applyFill="1" applyBorder="1" applyAlignment="1">
      <alignment horizontal="center" vertical="center"/>
    </xf>
    <xf numFmtId="0" fontId="6" fillId="6" borderId="16" xfId="0" applyFont="1" applyFill="1" applyBorder="1" applyAlignment="1">
      <alignment horizontal="center" vertical="center"/>
    </xf>
    <xf numFmtId="0" fontId="5" fillId="6" borderId="17" xfId="0" applyFont="1" applyFill="1" applyBorder="1"/>
    <xf numFmtId="0" fontId="6" fillId="6" borderId="19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5" borderId="0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6" borderId="12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6" borderId="11" xfId="0" applyFill="1" applyBorder="1"/>
    <xf numFmtId="0" fontId="2" fillId="6" borderId="11" xfId="0" applyFont="1" applyFill="1" applyBorder="1"/>
    <xf numFmtId="0" fontId="0" fillId="6" borderId="11" xfId="0" applyFill="1" applyBorder="1" applyAlignment="1">
      <alignment horizontal="center"/>
    </xf>
    <xf numFmtId="0" fontId="2" fillId="6" borderId="0" xfId="0" applyFont="1" applyFill="1" applyBorder="1"/>
    <xf numFmtId="10" fontId="0" fillId="6" borderId="11" xfId="0" applyNumberFormat="1" applyFill="1" applyBorder="1"/>
    <xf numFmtId="2" fontId="0" fillId="6" borderId="11" xfId="2" applyNumberFormat="1" applyFont="1" applyFill="1" applyBorder="1"/>
    <xf numFmtId="1" fontId="0" fillId="0" borderId="0" xfId="0" applyNumberFormat="1"/>
    <xf numFmtId="0" fontId="0" fillId="0" borderId="20" xfId="0" applyBorder="1" applyAlignment="1">
      <alignment wrapText="1"/>
    </xf>
    <xf numFmtId="0" fontId="8" fillId="7" borderId="20" xfId="0" applyFont="1" applyFill="1" applyBorder="1" applyAlignment="1">
      <alignment wrapText="1"/>
    </xf>
    <xf numFmtId="0" fontId="0" fillId="0" borderId="20" xfId="0" applyBorder="1" applyAlignment="1">
      <alignment horizontal="right" wrapText="1"/>
    </xf>
    <xf numFmtId="0" fontId="8" fillId="8" borderId="20" xfId="0" applyFont="1" applyFill="1" applyBorder="1" applyAlignment="1">
      <alignment wrapText="1"/>
    </xf>
    <xf numFmtId="0" fontId="0" fillId="0" borderId="21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11" xfId="0" applyBorder="1"/>
    <xf numFmtId="0" fontId="2" fillId="0" borderId="11" xfId="0" applyFont="1" applyBorder="1"/>
    <xf numFmtId="0" fontId="1" fillId="9" borderId="11" xfId="0" applyFont="1" applyFill="1" applyBorder="1"/>
    <xf numFmtId="0" fontId="1" fillId="9" borderId="0" xfId="0" applyFont="1" applyFill="1" applyBorder="1" applyAlignment="1">
      <alignment horizontal="center"/>
    </xf>
    <xf numFmtId="0" fontId="0" fillId="10" borderId="11" xfId="0" applyFill="1" applyBorder="1"/>
    <xf numFmtId="0" fontId="3" fillId="11" borderId="13" xfId="0" applyFont="1" applyFill="1" applyBorder="1" applyAlignment="1">
      <alignment horizontal="center" vertical="center"/>
    </xf>
    <xf numFmtId="0" fontId="3" fillId="11" borderId="14" xfId="0" applyFont="1" applyFill="1" applyBorder="1" applyAlignment="1">
      <alignment horizontal="center" vertical="center"/>
    </xf>
    <xf numFmtId="0" fontId="3" fillId="11" borderId="17" xfId="0" applyFont="1" applyFill="1" applyBorder="1" applyAlignment="1">
      <alignment horizontal="center" vertical="center"/>
    </xf>
    <xf numFmtId="0" fontId="3" fillId="11" borderId="19" xfId="0" applyFont="1" applyFill="1" applyBorder="1" applyAlignment="1">
      <alignment horizontal="center" vertical="center"/>
    </xf>
  </cellXfs>
  <cellStyles count="3">
    <cellStyle name="Hyperlink" xfId="1" builtinId="8"/>
    <cellStyle name="Normal" xfId="0" builtinId="0"/>
    <cellStyle name="Percent" xfId="2" builtinId="5"/>
  </cellStyles>
  <dxfs count="24">
    <dxf>
      <font>
        <color theme="9" tint="-0.499984740745262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006100"/>
      </font>
      <fill>
        <patternFill>
          <bgColor rgb="FFC6EFCE"/>
        </patternFill>
      </fill>
    </dxf>
    <dxf>
      <font>
        <color theme="9" tint="-0.499984740745262"/>
      </font>
    </dxf>
    <dxf>
      <font>
        <color theme="9" tint="-0.24994659260841701"/>
      </font>
    </dxf>
    <dxf>
      <font>
        <color rgb="FFFF0000"/>
      </font>
    </dxf>
    <dxf>
      <font>
        <color theme="9" tint="-0.24994659260841701"/>
      </font>
    </dxf>
    <dxf>
      <font>
        <color rgb="FFFF0000"/>
      </font>
    </dxf>
    <dxf>
      <font>
        <color theme="9" tint="-0.499984740745262"/>
      </font>
    </dxf>
    <dxf>
      <font>
        <color theme="9" tint="-0.24994659260841701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219075</xdr:colOff>
      <xdr:row>0</xdr:row>
      <xdr:rowOff>47625</xdr:rowOff>
    </xdr:from>
    <xdr:ext cx="8162925" cy="526363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6E2E80E0-E75B-428B-8C2B-A9A4039220B0}"/>
            </a:ext>
          </a:extLst>
        </xdr:cNvPr>
        <xdr:cNvSpPr/>
      </xdr:nvSpPr>
      <xdr:spPr>
        <a:xfrm>
          <a:off x="219075" y="47625"/>
          <a:ext cx="8162925" cy="526363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en-US" sz="2400" b="1" cap="none" spc="0">
              <a:ln w="9525">
                <a:solidFill>
                  <a:schemeClr val="bg1"/>
                </a:solidFill>
                <a:prstDash val="solid"/>
              </a:ln>
              <a:solidFill>
                <a:schemeClr val="tx1"/>
              </a:solidFill>
              <a:effectLst>
                <a:outerShdw blurRad="12700" dist="38100" dir="2700000" algn="tl" rotWithShape="0">
                  <a:schemeClr val="bg1">
                    <a:lumMod val="50000"/>
                  </a:schemeClr>
                </a:outerShdw>
              </a:effectLst>
              <a:latin typeface="Arial Black" panose="020B0A04020102020204" pitchFamily="34" charset="0"/>
            </a:rPr>
            <a:t>APTECH LEARNING CENTER</a:t>
          </a:r>
        </a:p>
      </xdr:txBody>
    </xdr:sp>
    <xdr:clientData/>
  </xdr:oneCellAnchor>
  <xdr:oneCellAnchor>
    <xdr:from>
      <xdr:col>2</xdr:col>
      <xdr:colOff>19050</xdr:colOff>
      <xdr:row>2</xdr:row>
      <xdr:rowOff>66676</xdr:rowOff>
    </xdr:from>
    <xdr:ext cx="6334125" cy="438150"/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2062D79D-4E83-4135-AEB3-71C7304E561A}"/>
            </a:ext>
          </a:extLst>
        </xdr:cNvPr>
        <xdr:cNvSpPr/>
      </xdr:nvSpPr>
      <xdr:spPr>
        <a:xfrm>
          <a:off x="1238250" y="447676"/>
          <a:ext cx="6334125" cy="43815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sz="1600" b="1" cap="none" spc="0">
              <a:ln w="9525">
                <a:solidFill>
                  <a:schemeClr val="bg1"/>
                </a:solidFill>
                <a:prstDash val="solid"/>
              </a:ln>
              <a:solidFill>
                <a:schemeClr val="tx1"/>
              </a:solidFill>
              <a:effectLst>
                <a:outerShdw blurRad="12700" dist="38100" dir="2700000" algn="tl" rotWithShape="0">
                  <a:schemeClr val="bg1">
                    <a:lumMod val="50000"/>
                  </a:schemeClr>
                </a:outerShdw>
              </a:effectLst>
              <a:latin typeface="Arial Black" panose="020B0A04020102020204" pitchFamily="34" charset="0"/>
            </a:rPr>
            <a:t>GULSHAN</a:t>
          </a:r>
          <a:r>
            <a:rPr lang="en-US" sz="1600" b="1" cap="none" spc="0" baseline="0">
              <a:ln w="9525">
                <a:solidFill>
                  <a:schemeClr val="bg1"/>
                </a:solidFill>
                <a:prstDash val="solid"/>
              </a:ln>
              <a:solidFill>
                <a:schemeClr val="tx1"/>
              </a:solidFill>
              <a:effectLst>
                <a:outerShdw blurRad="12700" dist="38100" dir="2700000" algn="tl" rotWithShape="0">
                  <a:schemeClr val="bg1">
                    <a:lumMod val="50000"/>
                  </a:schemeClr>
                </a:outerShdw>
              </a:effectLst>
              <a:latin typeface="Arial Black" panose="020B0A04020102020204" pitchFamily="34" charset="0"/>
            </a:rPr>
            <a:t> II</a:t>
          </a:r>
          <a:endParaRPr lang="en-US" sz="1600" b="1" cap="none" spc="0">
            <a:ln w="9525">
              <a:solidFill>
                <a:schemeClr val="bg1"/>
              </a:solidFill>
              <a:prstDash val="solid"/>
            </a:ln>
            <a:solidFill>
              <a:schemeClr val="tx1"/>
            </a:solidFill>
            <a:effectLst>
              <a:outerShdw blurRad="12700" dist="38100" dir="2700000" algn="tl" rotWithShape="0">
                <a:schemeClr val="bg1">
                  <a:lumMod val="50000"/>
                </a:schemeClr>
              </a:outerShdw>
            </a:effectLst>
            <a:latin typeface="Arial Black" panose="020B0A04020102020204" pitchFamily="34" charset="0"/>
          </a:endParaRPr>
        </a:p>
      </xdr:txBody>
    </xdr:sp>
    <xdr:clientData/>
  </xdr:oneCellAnchor>
  <xdr:twoCellAnchor editAs="oneCell">
    <xdr:from>
      <xdr:col>1</xdr:col>
      <xdr:colOff>57150</xdr:colOff>
      <xdr:row>0</xdr:row>
      <xdr:rowOff>85725</xdr:rowOff>
    </xdr:from>
    <xdr:to>
      <xdr:col>1</xdr:col>
      <xdr:colOff>1137150</xdr:colOff>
      <xdr:row>3</xdr:row>
      <xdr:rowOff>99649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B66FA86-A3D6-49E0-AC7B-149DFE84FB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85725"/>
          <a:ext cx="1080000" cy="585424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8DA7B3A-6D17-493F-B31B-8DACA820BD6D}" autoFormatId="16" applyNumberFormats="0" applyBorderFormats="0" applyFontFormats="0" applyPatternFormats="0" applyAlignmentFormats="0" applyWidthHeightFormats="0">
  <queryTableRefresh nextId="14">
    <queryTableFields count="12">
      <queryTableField id="1" name="#" tableColumnId="1"/>
      <queryTableField id="2" name="Anglicized title(s)" tableColumnId="2"/>
      <queryTableField id="3" name="Arabic title(s)" tableColumnId="3"/>
      <queryTableField id="4" name="English title(s)" tableColumnId="4"/>
      <queryTableField id="5" name="Number of verses (Number of Rukūʿs)" tableColumnId="5"/>
      <queryTableField id="6" name="Place of Revelation" tableColumnId="6"/>
      <queryTableField id="7" name="Egyptian Standard Chronological Order[2][3][4]" tableColumnId="7"/>
      <queryTableField id="8" name="Nöldeke's Chronological Order[2]" tableColumnId="8"/>
      <queryTableField id="9" name="Muqatta'at (isolated letters)[5]" tableColumnId="9"/>
      <queryTableField id="10" name="Title refers to" tableColumnId="10"/>
      <queryTableField id="11" name="Main theme(s)" tableColumnId="11"/>
      <queryTableField id="12" name="Juz'" tableColumnId="1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41EE0F7-4754-4379-985B-BA201E1AA864}" name="Surahs" displayName="Surahs" ref="A1:L116" tableType="queryTable" totalsRowShown="0">
  <autoFilter ref="A1:L116" xr:uid="{98FD24DA-EC02-47D6-B8FE-346DACA0691E}"/>
  <tableColumns count="12">
    <tableColumn id="1" xr3:uid="{01FD405B-0440-4C32-BCCF-3AE569751383}" uniqueName="1" name="#" queryTableFieldId="1" dataDxfId="23"/>
    <tableColumn id="2" xr3:uid="{89DEBA94-28FC-4C93-8E4E-D3A383595A1F}" uniqueName="2" name="Anglicized title(s)" queryTableFieldId="2" dataDxfId="22"/>
    <tableColumn id="3" xr3:uid="{EE195CCD-E99C-428F-86F6-9932310CA548}" uniqueName="3" name="Arabic title(s)" queryTableFieldId="3" dataDxfId="21"/>
    <tableColumn id="4" xr3:uid="{ED1909BE-6032-4349-847C-7A7717AFA528}" uniqueName="4" name="English title(s)" queryTableFieldId="4" dataDxfId="20"/>
    <tableColumn id="5" xr3:uid="{93D667E9-6C18-4787-986C-A25C6A615403}" uniqueName="5" name="Number of verses (Number of Rukūʿs)" queryTableFieldId="5" dataDxfId="19"/>
    <tableColumn id="6" xr3:uid="{07ED5D7E-092B-429A-98B7-3BF55C17C617}" uniqueName="6" name="Place of Revelation" queryTableFieldId="6" dataDxfId="18"/>
    <tableColumn id="7" xr3:uid="{A1EAC40D-FAFB-4627-89DD-7D225A9FF2A8}" uniqueName="7" name="Egyptian Standard Chronological Order[2][3][4]" queryTableFieldId="7" dataDxfId="17"/>
    <tableColumn id="8" xr3:uid="{0BCE0D5B-30C4-4488-B052-1559A9661746}" uniqueName="8" name="Nöldeke's Chronological Order[2]" queryTableFieldId="8" dataDxfId="16"/>
    <tableColumn id="9" xr3:uid="{9D002166-0E68-4275-91FC-C016B534635D}" uniqueName="9" name="Muqatta'at (isolated letters)[5]" queryTableFieldId="9" dataDxfId="15"/>
    <tableColumn id="10" xr3:uid="{54927A40-77B2-4483-A4F7-DD78F91D0E4C}" uniqueName="10" name="Title refers to" queryTableFieldId="10" dataDxfId="14"/>
    <tableColumn id="11" xr3:uid="{4191881A-3C66-4EFA-9F3C-A671405995A6}" uniqueName="11" name="Main theme(s)" queryTableFieldId="11"/>
    <tableColumn id="12" xr3:uid="{540DA5E5-CCE5-422B-A82C-A6EE159C4AC5}" uniqueName="12" name="Juz'" queryTableFieldId="12" dataDxfId="1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815026A-8CC3-46E9-A94A-25743540A4C7}" name="Table7" displayName="Table7" ref="I1:I1048576" totalsRowShown="0">
  <autoFilter ref="I1:I1048576" xr:uid="{54FE9B8F-B6D5-430F-B0B6-2F46B011EEA1}"/>
  <tableColumns count="1">
    <tableColumn id="1" xr3:uid="{EAE1CB90-8112-41D3-8519-1371EBBF3CB2}" name="QURANIC SURAH"/>
  </tableColumns>
  <tableStyleInfo name="TableStyleMedium1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441AB40-8704-4E45-9891-32D5EE123A63}" name="Table1" displayName="Table1" ref="A3:K12" totalsRowShown="0">
  <autoFilter ref="A3:K12" xr:uid="{C1A85DB0-F47F-4404-B701-AA9291B6E839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0473DE21-DBA4-44AF-A818-54779C974A7E}" name="S.NO"/>
    <tableColumn id="2" xr3:uid="{EA4E3046-33B2-423E-9592-0517C9E83B9B}" name="STUENT ID"/>
    <tableColumn id="3" xr3:uid="{162AF675-7FBB-4B1C-AAED-7BDC87D5735D}" name="NAME"/>
    <tableColumn id="4" xr3:uid="{3361E1A6-6DE1-4159-B0BB-9AFD3A819B1C}" name="FATHER NAME"/>
    <tableColumn id="5" xr3:uid="{96775A74-D5E4-49D0-87DB-4FFAE82B83A3}" name="CLASS"/>
    <tableColumn id="6" xr3:uid="{CAA8B4F1-FC1A-4FFC-979D-3939BAFCF1B1}" name="ENGLISH" dataDxfId="12"/>
    <tableColumn id="7" xr3:uid="{EA85691D-E3BF-4EFD-BE06-97DAE07EBA3A}" name="URDU"/>
    <tableColumn id="8" xr3:uid="{40B82B71-EA67-4C4E-887A-510A7D7FCD64}" name="MATHS"/>
    <tableColumn id="9" xr3:uid="{DB10A880-7405-4B3B-BFCB-985DC4DDCEEE}" name="SCIENCE"/>
    <tableColumn id="10" xr3:uid="{7ACE7C44-0969-4AE5-8005-9069771E8418}" name="S.S.T"/>
    <tableColumn id="11" xr3:uid="{E24EA1EF-E8AE-46D2-BAC2-6EC7474763D8}" name="AR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hyperlink" Target="https://onlinequran.io/" TargetMode="External"/><Relationship Id="rId1" Type="http://schemas.openxmlformats.org/officeDocument/2006/relationships/hyperlink" Target="https://myislam.org/surah-list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myislam.org/surah-list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C9709-54AD-437C-9B6C-AE0019E8EC14}">
  <dimension ref="A1:DK132"/>
  <sheetViews>
    <sheetView topLeftCell="A108" workbookViewId="0">
      <selection activeCell="B3" sqref="B3:B116"/>
    </sheetView>
  </sheetViews>
  <sheetFormatPr defaultRowHeight="15" x14ac:dyDescent="0.25"/>
  <cols>
    <col min="1" max="1" width="22.5703125" customWidth="1"/>
    <col min="2" max="2" width="22" bestFit="1" customWidth="1"/>
    <col min="3" max="3" width="23" bestFit="1" customWidth="1"/>
    <col min="4" max="4" width="81.140625" bestFit="1" customWidth="1"/>
    <col min="5" max="5" width="37.42578125" bestFit="1" customWidth="1"/>
    <col min="6" max="6" width="20.5703125" bestFit="1" customWidth="1"/>
    <col min="7" max="7" width="45.7109375" bestFit="1" customWidth="1"/>
    <col min="8" max="8" width="33.5703125" bestFit="1" customWidth="1"/>
    <col min="9" max="9" width="31.42578125" bestFit="1" customWidth="1"/>
    <col min="10" max="10" width="15.42578125" bestFit="1" customWidth="1"/>
    <col min="11" max="11" width="16.5703125" bestFit="1" customWidth="1"/>
    <col min="12" max="12" width="6.570312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4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12</v>
      </c>
      <c r="J2" s="1" t="s">
        <v>9</v>
      </c>
      <c r="K2" t="s">
        <v>10</v>
      </c>
      <c r="L2" s="1" t="s">
        <v>11</v>
      </c>
    </row>
    <row r="3" spans="1:14" x14ac:dyDescent="0.25">
      <c r="A3" s="1" t="s">
        <v>13</v>
      </c>
      <c r="B3" s="5" t="s">
        <v>14</v>
      </c>
      <c r="C3" s="5" t="s">
        <v>15</v>
      </c>
      <c r="D3" s="1" t="s">
        <v>16</v>
      </c>
      <c r="E3" s="1" t="s">
        <v>17</v>
      </c>
      <c r="F3" s="1" t="s">
        <v>18</v>
      </c>
      <c r="G3" s="1" t="s">
        <v>19</v>
      </c>
      <c r="H3" s="1" t="s">
        <v>20</v>
      </c>
      <c r="I3" s="1"/>
      <c r="J3" s="1" t="s">
        <v>21</v>
      </c>
      <c r="K3" t="s">
        <v>22</v>
      </c>
      <c r="L3" s="1" t="s">
        <v>13</v>
      </c>
      <c r="N3" t="str">
        <f>LEFT(E3:E116,3)</f>
        <v>7 (</v>
      </c>
    </row>
    <row r="4" spans="1:14" x14ac:dyDescent="0.25">
      <c r="A4" s="1" t="s">
        <v>23</v>
      </c>
      <c r="B4" s="5" t="s">
        <v>24</v>
      </c>
      <c r="C4" s="5" t="s">
        <v>25</v>
      </c>
      <c r="D4" s="1" t="s">
        <v>26</v>
      </c>
      <c r="E4" s="1" t="s">
        <v>27</v>
      </c>
      <c r="F4" s="1" t="s">
        <v>28</v>
      </c>
      <c r="G4" s="1" t="s">
        <v>29</v>
      </c>
      <c r="H4" s="1" t="s">
        <v>30</v>
      </c>
      <c r="I4" s="1" t="s">
        <v>31</v>
      </c>
      <c r="J4" s="1" t="s">
        <v>32</v>
      </c>
      <c r="K4" t="s">
        <v>22</v>
      </c>
      <c r="L4" s="1" t="s">
        <v>33</v>
      </c>
      <c r="N4" t="str">
        <f t="shared" ref="N4:N67" si="0">LEFT(E4:E117,3)</f>
        <v>286</v>
      </c>
    </row>
    <row r="5" spans="1:14" x14ac:dyDescent="0.25">
      <c r="A5" s="1" t="s">
        <v>34</v>
      </c>
      <c r="B5" s="5" t="s">
        <v>35</v>
      </c>
      <c r="C5" s="5" t="s">
        <v>36</v>
      </c>
      <c r="D5" s="1" t="s">
        <v>37</v>
      </c>
      <c r="E5" s="1" t="s">
        <v>38</v>
      </c>
      <c r="F5" s="1" t="s">
        <v>28</v>
      </c>
      <c r="G5" s="1" t="s">
        <v>39</v>
      </c>
      <c r="H5" s="1" t="s">
        <v>40</v>
      </c>
      <c r="I5" s="1" t="s">
        <v>31</v>
      </c>
      <c r="J5" s="1" t="s">
        <v>41</v>
      </c>
      <c r="K5" t="s">
        <v>22</v>
      </c>
      <c r="L5" s="1" t="s">
        <v>42</v>
      </c>
      <c r="N5" t="str">
        <f t="shared" si="0"/>
        <v>200</v>
      </c>
    </row>
    <row r="6" spans="1:14" x14ac:dyDescent="0.25">
      <c r="A6" s="1" t="s">
        <v>43</v>
      </c>
      <c r="B6" s="5" t="s">
        <v>44</v>
      </c>
      <c r="C6" s="5" t="s">
        <v>45</v>
      </c>
      <c r="D6" s="1" t="s">
        <v>46</v>
      </c>
      <c r="E6" s="1" t="s">
        <v>47</v>
      </c>
      <c r="F6" s="1" t="s">
        <v>28</v>
      </c>
      <c r="G6" s="1" t="s">
        <v>48</v>
      </c>
      <c r="H6" s="1" t="s">
        <v>49</v>
      </c>
      <c r="I6" s="1"/>
      <c r="J6" s="1" t="s">
        <v>21</v>
      </c>
      <c r="K6" t="s">
        <v>22</v>
      </c>
      <c r="L6" s="1" t="s">
        <v>50</v>
      </c>
      <c r="N6" t="str">
        <f t="shared" si="0"/>
        <v>176</v>
      </c>
    </row>
    <row r="7" spans="1:14" x14ac:dyDescent="0.25">
      <c r="A7" s="1" t="s">
        <v>19</v>
      </c>
      <c r="B7" s="5" t="s">
        <v>51</v>
      </c>
      <c r="C7" s="5" t="s">
        <v>52</v>
      </c>
      <c r="D7" s="1" t="s">
        <v>53</v>
      </c>
      <c r="E7" s="1" t="s">
        <v>54</v>
      </c>
      <c r="F7" s="1" t="s">
        <v>28</v>
      </c>
      <c r="G7" s="1" t="s">
        <v>55</v>
      </c>
      <c r="H7" s="1" t="s">
        <v>56</v>
      </c>
      <c r="I7" s="1"/>
      <c r="J7" s="1" t="s">
        <v>57</v>
      </c>
      <c r="K7" t="s">
        <v>22</v>
      </c>
      <c r="L7" s="1" t="s">
        <v>58</v>
      </c>
      <c r="N7" t="str">
        <f t="shared" si="0"/>
        <v>120</v>
      </c>
    </row>
    <row r="8" spans="1:14" x14ac:dyDescent="0.25">
      <c r="A8" s="1" t="s">
        <v>59</v>
      </c>
      <c r="B8" s="5" t="s">
        <v>60</v>
      </c>
      <c r="C8" s="5" t="s">
        <v>61</v>
      </c>
      <c r="D8" s="1" t="s">
        <v>62</v>
      </c>
      <c r="E8" s="1" t="s">
        <v>63</v>
      </c>
      <c r="F8" s="1" t="s">
        <v>18</v>
      </c>
      <c r="G8" s="1" t="s">
        <v>64</v>
      </c>
      <c r="H8" s="1" t="s">
        <v>39</v>
      </c>
      <c r="I8" s="1"/>
      <c r="J8" s="1" t="s">
        <v>65</v>
      </c>
      <c r="K8" t="s">
        <v>22</v>
      </c>
      <c r="L8" s="1" t="s">
        <v>66</v>
      </c>
      <c r="N8" t="str">
        <f t="shared" si="0"/>
        <v>165</v>
      </c>
    </row>
    <row r="9" spans="1:14" x14ac:dyDescent="0.25">
      <c r="A9" s="1" t="s">
        <v>67</v>
      </c>
      <c r="B9" s="5" t="s">
        <v>68</v>
      </c>
      <c r="C9" s="5" t="s">
        <v>69</v>
      </c>
      <c r="D9" s="1" t="s">
        <v>70</v>
      </c>
      <c r="E9" s="1" t="s">
        <v>71</v>
      </c>
      <c r="F9" s="1" t="s">
        <v>18</v>
      </c>
      <c r="G9" s="1" t="s">
        <v>72</v>
      </c>
      <c r="H9" s="1" t="s">
        <v>29</v>
      </c>
      <c r="I9" s="1" t="s">
        <v>73</v>
      </c>
      <c r="J9" s="1" t="s">
        <v>74</v>
      </c>
      <c r="K9" t="s">
        <v>22</v>
      </c>
      <c r="L9" s="1" t="s">
        <v>75</v>
      </c>
      <c r="N9" t="str">
        <f t="shared" si="0"/>
        <v>206</v>
      </c>
    </row>
    <row r="10" spans="1:14" x14ac:dyDescent="0.25">
      <c r="A10" s="1" t="s">
        <v>76</v>
      </c>
      <c r="B10" s="5" t="s">
        <v>77</v>
      </c>
      <c r="C10" s="5" t="s">
        <v>78</v>
      </c>
      <c r="D10" s="1" t="s">
        <v>79</v>
      </c>
      <c r="E10" s="1" t="s">
        <v>80</v>
      </c>
      <c r="F10" s="1" t="s">
        <v>28</v>
      </c>
      <c r="G10" s="1" t="s">
        <v>81</v>
      </c>
      <c r="H10" s="1" t="s">
        <v>82</v>
      </c>
      <c r="I10" s="1"/>
      <c r="J10" s="1" t="s">
        <v>83</v>
      </c>
      <c r="K10" t="s">
        <v>22</v>
      </c>
      <c r="L10" s="1" t="s">
        <v>84</v>
      </c>
      <c r="N10" t="str">
        <f t="shared" si="0"/>
        <v xml:space="preserve">75 </v>
      </c>
    </row>
    <row r="11" spans="1:14" x14ac:dyDescent="0.25">
      <c r="A11" s="1" t="s">
        <v>85</v>
      </c>
      <c r="B11" s="5" t="s">
        <v>86</v>
      </c>
      <c r="C11" s="5" t="s">
        <v>87</v>
      </c>
      <c r="D11" s="1" t="s">
        <v>88</v>
      </c>
      <c r="E11" s="1" t="s">
        <v>89</v>
      </c>
      <c r="F11" s="1" t="s">
        <v>28</v>
      </c>
      <c r="G11" s="1" t="s">
        <v>90</v>
      </c>
      <c r="H11" s="1" t="s">
        <v>90</v>
      </c>
      <c r="I11" s="1"/>
      <c r="J11" s="1"/>
      <c r="K11" t="s">
        <v>22</v>
      </c>
      <c r="L11" s="1" t="s">
        <v>91</v>
      </c>
      <c r="N11" t="str">
        <f t="shared" si="0"/>
        <v>129</v>
      </c>
    </row>
    <row r="12" spans="1:14" x14ac:dyDescent="0.25">
      <c r="A12" s="1" t="s">
        <v>92</v>
      </c>
      <c r="B12" s="5" t="s">
        <v>93</v>
      </c>
      <c r="C12" s="5" t="s">
        <v>94</v>
      </c>
      <c r="D12" s="1" t="s">
        <v>95</v>
      </c>
      <c r="E12" s="1" t="s">
        <v>96</v>
      </c>
      <c r="F12" s="1" t="s">
        <v>18</v>
      </c>
      <c r="G12" s="1" t="s">
        <v>97</v>
      </c>
      <c r="H12" s="1" t="s">
        <v>98</v>
      </c>
      <c r="I12" s="1" t="s">
        <v>99</v>
      </c>
      <c r="J12" s="1" t="s">
        <v>100</v>
      </c>
      <c r="K12" t="s">
        <v>22</v>
      </c>
      <c r="L12" s="1" t="s">
        <v>101</v>
      </c>
      <c r="N12" t="str">
        <f t="shared" si="0"/>
        <v>109</v>
      </c>
    </row>
    <row r="13" spans="1:14" x14ac:dyDescent="0.25">
      <c r="A13" s="1" t="s">
        <v>101</v>
      </c>
      <c r="B13" s="5" t="s">
        <v>102</v>
      </c>
      <c r="C13" s="5" t="s">
        <v>103</v>
      </c>
      <c r="D13" s="1" t="s">
        <v>102</v>
      </c>
      <c r="E13" s="1" t="s">
        <v>104</v>
      </c>
      <c r="F13" s="1" t="s">
        <v>18</v>
      </c>
      <c r="G13" s="1" t="s">
        <v>105</v>
      </c>
      <c r="H13" s="1" t="s">
        <v>106</v>
      </c>
      <c r="I13" s="1" t="s">
        <v>99</v>
      </c>
      <c r="J13" s="1" t="s">
        <v>107</v>
      </c>
      <c r="K13" t="s">
        <v>22</v>
      </c>
      <c r="L13" s="1" t="s">
        <v>108</v>
      </c>
      <c r="N13" t="str">
        <f t="shared" si="0"/>
        <v>123</v>
      </c>
    </row>
    <row r="14" spans="1:14" x14ac:dyDescent="0.25">
      <c r="A14" s="1" t="s">
        <v>109</v>
      </c>
      <c r="B14" s="5" t="s">
        <v>110</v>
      </c>
      <c r="C14" s="5" t="s">
        <v>111</v>
      </c>
      <c r="D14" s="1" t="s">
        <v>112</v>
      </c>
      <c r="E14" s="1" t="s">
        <v>113</v>
      </c>
      <c r="F14" s="1" t="s">
        <v>18</v>
      </c>
      <c r="G14" s="1" t="s">
        <v>114</v>
      </c>
      <c r="H14" s="1" t="s">
        <v>115</v>
      </c>
      <c r="I14" s="1" t="s">
        <v>99</v>
      </c>
      <c r="J14" s="1" t="s">
        <v>21</v>
      </c>
      <c r="K14" t="s">
        <v>22</v>
      </c>
      <c r="L14" s="1" t="s">
        <v>116</v>
      </c>
      <c r="N14" t="str">
        <f t="shared" si="0"/>
        <v>111</v>
      </c>
    </row>
    <row r="15" spans="1:14" x14ac:dyDescent="0.25">
      <c r="A15" s="1" t="s">
        <v>117</v>
      </c>
      <c r="B15" s="5" t="s">
        <v>118</v>
      </c>
      <c r="C15" s="5" t="s">
        <v>119</v>
      </c>
      <c r="D15" s="1" t="s">
        <v>120</v>
      </c>
      <c r="E15" s="1" t="s">
        <v>121</v>
      </c>
      <c r="F15" s="1" t="s">
        <v>28</v>
      </c>
      <c r="G15" s="1" t="s">
        <v>122</v>
      </c>
      <c r="H15" s="1" t="s">
        <v>123</v>
      </c>
      <c r="I15" s="1" t="s">
        <v>124</v>
      </c>
      <c r="J15" s="1" t="s">
        <v>125</v>
      </c>
      <c r="K15" t="s">
        <v>22</v>
      </c>
      <c r="L15" s="1" t="s">
        <v>117</v>
      </c>
      <c r="N15" t="str">
        <f t="shared" si="0"/>
        <v xml:space="preserve">43 </v>
      </c>
    </row>
    <row r="16" spans="1:14" x14ac:dyDescent="0.25">
      <c r="A16" s="1" t="s">
        <v>126</v>
      </c>
      <c r="B16" s="5" t="s">
        <v>127</v>
      </c>
      <c r="C16" s="5" t="s">
        <v>128</v>
      </c>
      <c r="D16" s="1" t="s">
        <v>129</v>
      </c>
      <c r="E16" s="1" t="s">
        <v>130</v>
      </c>
      <c r="F16" s="1" t="s">
        <v>18</v>
      </c>
      <c r="G16" s="1" t="s">
        <v>131</v>
      </c>
      <c r="H16" s="1" t="s">
        <v>132</v>
      </c>
      <c r="I16" s="1" t="s">
        <v>99</v>
      </c>
      <c r="J16" s="1" t="s">
        <v>133</v>
      </c>
      <c r="K16" t="s">
        <v>22</v>
      </c>
      <c r="L16" s="1" t="s">
        <v>117</v>
      </c>
      <c r="N16" t="str">
        <f t="shared" si="0"/>
        <v xml:space="preserve">52 </v>
      </c>
    </row>
    <row r="17" spans="1:14" x14ac:dyDescent="0.25">
      <c r="A17" s="1" t="s">
        <v>134</v>
      </c>
      <c r="B17" s="5" t="s">
        <v>135</v>
      </c>
      <c r="C17" s="5" t="s">
        <v>136</v>
      </c>
      <c r="D17" s="1" t="s">
        <v>137</v>
      </c>
      <c r="E17" s="1" t="s">
        <v>138</v>
      </c>
      <c r="F17" s="1" t="s">
        <v>18</v>
      </c>
      <c r="G17" s="1" t="s">
        <v>139</v>
      </c>
      <c r="H17" s="1" t="s">
        <v>140</v>
      </c>
      <c r="I17" s="1" t="s">
        <v>99</v>
      </c>
      <c r="J17" s="1" t="s">
        <v>141</v>
      </c>
      <c r="K17" t="s">
        <v>22</v>
      </c>
      <c r="L17" s="1" t="s">
        <v>126</v>
      </c>
      <c r="N17" t="str">
        <f t="shared" si="0"/>
        <v xml:space="preserve">99 </v>
      </c>
    </row>
    <row r="18" spans="1:14" x14ac:dyDescent="0.25">
      <c r="A18" s="1" t="s">
        <v>142</v>
      </c>
      <c r="B18" s="5" t="s">
        <v>143</v>
      </c>
      <c r="C18" s="5" t="s">
        <v>144</v>
      </c>
      <c r="D18" s="1" t="s">
        <v>145</v>
      </c>
      <c r="E18" s="1" t="s">
        <v>146</v>
      </c>
      <c r="F18" s="1" t="s">
        <v>18</v>
      </c>
      <c r="G18" s="1" t="s">
        <v>147</v>
      </c>
      <c r="H18" s="1" t="s">
        <v>148</v>
      </c>
      <c r="I18" s="1"/>
      <c r="J18" s="1" t="s">
        <v>149</v>
      </c>
      <c r="K18" t="s">
        <v>22</v>
      </c>
      <c r="L18" s="1" t="s">
        <v>126</v>
      </c>
      <c r="N18" t="str">
        <f t="shared" si="0"/>
        <v>128</v>
      </c>
    </row>
    <row r="19" spans="1:14" x14ac:dyDescent="0.25">
      <c r="A19" s="1"/>
      <c r="B19" s="5" t="s">
        <v>150</v>
      </c>
      <c r="C19" s="5" t="s">
        <v>151</v>
      </c>
      <c r="D19" s="1" t="s">
        <v>152</v>
      </c>
      <c r="E19" s="1" t="s">
        <v>113</v>
      </c>
      <c r="F19" s="1" t="s">
        <v>18</v>
      </c>
      <c r="G19" s="1" t="s">
        <v>153</v>
      </c>
      <c r="H19" s="1" t="s">
        <v>154</v>
      </c>
      <c r="I19" s="1"/>
      <c r="J19" s="1" t="s">
        <v>155</v>
      </c>
      <c r="K19" t="s">
        <v>22</v>
      </c>
      <c r="L19" s="1" t="s">
        <v>134</v>
      </c>
      <c r="N19" t="str">
        <f t="shared" si="0"/>
        <v>111</v>
      </c>
    </row>
    <row r="20" spans="1:14" x14ac:dyDescent="0.25">
      <c r="A20" s="1" t="s">
        <v>156</v>
      </c>
      <c r="B20" s="5" t="s">
        <v>157</v>
      </c>
      <c r="C20" s="5" t="s">
        <v>158</v>
      </c>
      <c r="D20" s="1" t="s">
        <v>159</v>
      </c>
      <c r="E20" s="1" t="s">
        <v>160</v>
      </c>
      <c r="F20" s="1" t="s">
        <v>18</v>
      </c>
      <c r="G20" s="1" t="s">
        <v>161</v>
      </c>
      <c r="H20" s="1" t="s">
        <v>161</v>
      </c>
      <c r="I20" s="1"/>
      <c r="J20" s="1" t="s">
        <v>162</v>
      </c>
      <c r="K20" t="s">
        <v>22</v>
      </c>
      <c r="L20" s="1" t="s">
        <v>163</v>
      </c>
      <c r="N20" t="str">
        <f t="shared" si="0"/>
        <v>110</v>
      </c>
    </row>
    <row r="21" spans="1:14" x14ac:dyDescent="0.25">
      <c r="A21" s="1" t="s">
        <v>164</v>
      </c>
      <c r="B21" s="5" t="s">
        <v>165</v>
      </c>
      <c r="C21" s="5" t="s">
        <v>166</v>
      </c>
      <c r="D21" s="1" t="s">
        <v>167</v>
      </c>
      <c r="E21" s="1" t="s">
        <v>168</v>
      </c>
      <c r="F21" s="1" t="s">
        <v>18</v>
      </c>
      <c r="G21" s="1" t="s">
        <v>169</v>
      </c>
      <c r="H21" s="1" t="s">
        <v>170</v>
      </c>
      <c r="I21" s="1" t="s">
        <v>171</v>
      </c>
      <c r="J21" s="1" t="s">
        <v>172</v>
      </c>
      <c r="K21" t="s">
        <v>22</v>
      </c>
      <c r="L21" s="1" t="s">
        <v>142</v>
      </c>
      <c r="N21" t="str">
        <f t="shared" si="0"/>
        <v xml:space="preserve">98 </v>
      </c>
    </row>
    <row r="22" spans="1:14" x14ac:dyDescent="0.25">
      <c r="A22" s="1" t="s">
        <v>173</v>
      </c>
      <c r="B22" s="5" t="s">
        <v>174</v>
      </c>
      <c r="C22" s="5" t="s">
        <v>175</v>
      </c>
      <c r="D22" s="1" t="s">
        <v>176</v>
      </c>
      <c r="E22" s="1" t="s">
        <v>177</v>
      </c>
      <c r="F22" s="1" t="s">
        <v>18</v>
      </c>
      <c r="G22" s="1" t="s">
        <v>178</v>
      </c>
      <c r="H22" s="1" t="s">
        <v>64</v>
      </c>
      <c r="I22" s="1" t="s">
        <v>179</v>
      </c>
      <c r="J22" s="1" t="s">
        <v>83</v>
      </c>
      <c r="K22" t="s">
        <v>22</v>
      </c>
      <c r="L22" s="1" t="s">
        <v>142</v>
      </c>
      <c r="N22" t="str">
        <f t="shared" si="0"/>
        <v>135</v>
      </c>
    </row>
    <row r="23" spans="1:14" x14ac:dyDescent="0.25">
      <c r="A23" s="1" t="s">
        <v>180</v>
      </c>
      <c r="B23" s="5" t="s">
        <v>181</v>
      </c>
      <c r="C23" s="5" t="s">
        <v>182</v>
      </c>
      <c r="D23" s="1" t="s">
        <v>183</v>
      </c>
      <c r="E23" s="1" t="s">
        <v>184</v>
      </c>
      <c r="F23" s="1" t="s">
        <v>18</v>
      </c>
      <c r="G23" s="1" t="s">
        <v>148</v>
      </c>
      <c r="H23" s="1" t="s">
        <v>185</v>
      </c>
      <c r="I23" s="1"/>
      <c r="J23" s="1" t="s">
        <v>186</v>
      </c>
      <c r="K23" t="s">
        <v>22</v>
      </c>
      <c r="L23" s="1" t="s">
        <v>187</v>
      </c>
      <c r="N23" t="str">
        <f t="shared" si="0"/>
        <v>112</v>
      </c>
    </row>
    <row r="24" spans="1:14" x14ac:dyDescent="0.25">
      <c r="A24" s="1" t="s">
        <v>188</v>
      </c>
      <c r="B24" s="5" t="s">
        <v>189</v>
      </c>
      <c r="C24" s="5" t="s">
        <v>190</v>
      </c>
      <c r="D24" s="1" t="s">
        <v>191</v>
      </c>
      <c r="E24" s="1" t="s">
        <v>192</v>
      </c>
      <c r="F24" s="1" t="s">
        <v>28</v>
      </c>
      <c r="G24" s="1" t="s">
        <v>193</v>
      </c>
      <c r="H24" s="1" t="s">
        <v>194</v>
      </c>
      <c r="I24" s="1"/>
      <c r="J24" s="1" t="s">
        <v>195</v>
      </c>
      <c r="K24" t="s">
        <v>22</v>
      </c>
      <c r="L24" s="1" t="s">
        <v>187</v>
      </c>
      <c r="N24" t="str">
        <f t="shared" si="0"/>
        <v xml:space="preserve">78 </v>
      </c>
    </row>
    <row r="25" spans="1:14" x14ac:dyDescent="0.25">
      <c r="A25" s="1" t="s">
        <v>196</v>
      </c>
      <c r="B25" s="5" t="s">
        <v>197</v>
      </c>
      <c r="C25" s="5" t="s">
        <v>198</v>
      </c>
      <c r="D25" s="1" t="s">
        <v>199</v>
      </c>
      <c r="E25" s="1" t="s">
        <v>200</v>
      </c>
      <c r="F25" s="1" t="s">
        <v>18</v>
      </c>
      <c r="G25" s="1" t="s">
        <v>201</v>
      </c>
      <c r="H25" s="1" t="s">
        <v>202</v>
      </c>
      <c r="I25" s="1"/>
      <c r="J25" s="1" t="s">
        <v>83</v>
      </c>
      <c r="K25" t="s">
        <v>22</v>
      </c>
      <c r="L25" s="1" t="s">
        <v>156</v>
      </c>
      <c r="N25" t="str">
        <f t="shared" si="0"/>
        <v>118</v>
      </c>
    </row>
    <row r="26" spans="1:14" x14ac:dyDescent="0.25">
      <c r="A26" s="1" t="s">
        <v>203</v>
      </c>
      <c r="B26" s="5" t="s">
        <v>204</v>
      </c>
      <c r="C26" s="5" t="s">
        <v>205</v>
      </c>
      <c r="D26" s="1" t="s">
        <v>206</v>
      </c>
      <c r="E26" s="1" t="s">
        <v>207</v>
      </c>
      <c r="F26" s="1" t="s">
        <v>28</v>
      </c>
      <c r="G26" s="1" t="s">
        <v>208</v>
      </c>
      <c r="H26" s="1" t="s">
        <v>209</v>
      </c>
      <c r="I26" s="1"/>
      <c r="J26" s="1" t="s">
        <v>210</v>
      </c>
      <c r="K26" t="s">
        <v>22</v>
      </c>
      <c r="L26" s="1" t="s">
        <v>156</v>
      </c>
      <c r="N26" t="str">
        <f t="shared" si="0"/>
        <v xml:space="preserve">64 </v>
      </c>
    </row>
    <row r="27" spans="1:14" x14ac:dyDescent="0.25">
      <c r="A27" s="1" t="s">
        <v>211</v>
      </c>
      <c r="B27" s="5" t="s">
        <v>212</v>
      </c>
      <c r="C27" s="5" t="s">
        <v>213</v>
      </c>
      <c r="D27" s="1" t="s">
        <v>214</v>
      </c>
      <c r="E27" s="1" t="s">
        <v>215</v>
      </c>
      <c r="F27" s="1" t="s">
        <v>18</v>
      </c>
      <c r="G27" s="1" t="s">
        <v>216</v>
      </c>
      <c r="H27" s="1" t="s">
        <v>217</v>
      </c>
      <c r="I27" s="1"/>
      <c r="J27" s="1" t="s">
        <v>83</v>
      </c>
      <c r="K27" t="s">
        <v>22</v>
      </c>
      <c r="L27" s="1" t="s">
        <v>218</v>
      </c>
      <c r="N27" t="str">
        <f t="shared" si="0"/>
        <v xml:space="preserve">77 </v>
      </c>
    </row>
    <row r="28" spans="1:14" x14ac:dyDescent="0.25">
      <c r="A28" s="1" t="s">
        <v>219</v>
      </c>
      <c r="B28" s="5" t="s">
        <v>220</v>
      </c>
      <c r="C28" s="5" t="s">
        <v>221</v>
      </c>
      <c r="D28" s="1" t="s">
        <v>222</v>
      </c>
      <c r="E28" s="1" t="s">
        <v>223</v>
      </c>
      <c r="F28" s="1" t="s">
        <v>18</v>
      </c>
      <c r="G28" s="1" t="s">
        <v>224</v>
      </c>
      <c r="H28" s="1" t="s">
        <v>225</v>
      </c>
      <c r="I28" s="1" t="s">
        <v>226</v>
      </c>
      <c r="J28" s="1" t="s">
        <v>227</v>
      </c>
      <c r="K28" t="s">
        <v>22</v>
      </c>
      <c r="L28" s="1" t="s">
        <v>164</v>
      </c>
      <c r="N28" t="str">
        <f t="shared" si="0"/>
        <v>227</v>
      </c>
    </row>
    <row r="29" spans="1:14" x14ac:dyDescent="0.25">
      <c r="A29" s="1" t="s">
        <v>228</v>
      </c>
      <c r="B29" s="5" t="s">
        <v>229</v>
      </c>
      <c r="C29" s="5" t="s">
        <v>230</v>
      </c>
      <c r="D29" s="1" t="s">
        <v>231</v>
      </c>
      <c r="E29" s="1" t="s">
        <v>232</v>
      </c>
      <c r="F29" s="1" t="s">
        <v>18</v>
      </c>
      <c r="G29" s="1" t="s">
        <v>20</v>
      </c>
      <c r="H29" s="1" t="s">
        <v>233</v>
      </c>
      <c r="I29" s="1" t="s">
        <v>234</v>
      </c>
      <c r="J29" s="1" t="s">
        <v>235</v>
      </c>
      <c r="K29" t="s">
        <v>22</v>
      </c>
      <c r="L29" s="1" t="s">
        <v>236</v>
      </c>
      <c r="N29" t="str">
        <f t="shared" si="0"/>
        <v xml:space="preserve">93 </v>
      </c>
    </row>
    <row r="30" spans="1:14" x14ac:dyDescent="0.25">
      <c r="A30" s="1" t="s">
        <v>237</v>
      </c>
      <c r="B30" s="5" t="s">
        <v>238</v>
      </c>
      <c r="C30" s="5" t="s">
        <v>239</v>
      </c>
      <c r="D30" s="1" t="s">
        <v>240</v>
      </c>
      <c r="E30" s="1" t="s">
        <v>241</v>
      </c>
      <c r="F30" s="1" t="s">
        <v>18</v>
      </c>
      <c r="G30" s="1" t="s">
        <v>242</v>
      </c>
      <c r="H30" s="1" t="s">
        <v>243</v>
      </c>
      <c r="I30" s="1" t="s">
        <v>226</v>
      </c>
      <c r="J30" s="1" t="s">
        <v>244</v>
      </c>
      <c r="K30" t="s">
        <v>22</v>
      </c>
      <c r="L30" s="1" t="s">
        <v>173</v>
      </c>
      <c r="N30" t="str">
        <f t="shared" si="0"/>
        <v xml:space="preserve">88 </v>
      </c>
    </row>
    <row r="31" spans="1:14" x14ac:dyDescent="0.25">
      <c r="A31" s="1" t="s">
        <v>245</v>
      </c>
      <c r="B31" s="5" t="s">
        <v>246</v>
      </c>
      <c r="C31" s="5" t="s">
        <v>247</v>
      </c>
      <c r="D31" s="1" t="s">
        <v>248</v>
      </c>
      <c r="E31" s="1" t="s">
        <v>249</v>
      </c>
      <c r="F31" s="1" t="s">
        <v>18</v>
      </c>
      <c r="G31" s="1" t="s">
        <v>250</v>
      </c>
      <c r="H31" s="1" t="s">
        <v>251</v>
      </c>
      <c r="I31" s="1" t="s">
        <v>31</v>
      </c>
      <c r="J31" s="1" t="s">
        <v>252</v>
      </c>
      <c r="K31" t="s">
        <v>22</v>
      </c>
      <c r="L31" s="1" t="s">
        <v>253</v>
      </c>
      <c r="N31" t="str">
        <f t="shared" si="0"/>
        <v xml:space="preserve">69 </v>
      </c>
    </row>
    <row r="32" spans="1:14" x14ac:dyDescent="0.25">
      <c r="A32" s="1" t="s">
        <v>254</v>
      </c>
      <c r="B32" s="5" t="s">
        <v>255</v>
      </c>
      <c r="C32" s="5" t="s">
        <v>256</v>
      </c>
      <c r="D32" s="1" t="s">
        <v>257</v>
      </c>
      <c r="E32" s="1" t="s">
        <v>258</v>
      </c>
      <c r="F32" s="1" t="s">
        <v>18</v>
      </c>
      <c r="G32" s="1" t="s">
        <v>98</v>
      </c>
      <c r="H32" s="1" t="s">
        <v>201</v>
      </c>
      <c r="I32" s="1" t="s">
        <v>31</v>
      </c>
      <c r="J32" s="1" t="s">
        <v>83</v>
      </c>
      <c r="K32" t="s">
        <v>22</v>
      </c>
      <c r="L32" s="1" t="s">
        <v>180</v>
      </c>
      <c r="N32" t="str">
        <f t="shared" si="0"/>
        <v xml:space="preserve">60 </v>
      </c>
    </row>
    <row r="33" spans="1:14" x14ac:dyDescent="0.25">
      <c r="A33" s="1" t="s">
        <v>259</v>
      </c>
      <c r="B33" s="5" t="s">
        <v>260</v>
      </c>
      <c r="C33" s="5" t="s">
        <v>261</v>
      </c>
      <c r="D33" s="1" t="s">
        <v>262</v>
      </c>
      <c r="E33" s="1" t="s">
        <v>263</v>
      </c>
      <c r="F33" s="1" t="s">
        <v>18</v>
      </c>
      <c r="G33" s="1" t="s">
        <v>140</v>
      </c>
      <c r="H33" s="1" t="s">
        <v>264</v>
      </c>
      <c r="I33" s="1" t="s">
        <v>31</v>
      </c>
      <c r="J33" s="1" t="s">
        <v>265</v>
      </c>
      <c r="K33" t="s">
        <v>22</v>
      </c>
      <c r="L33" s="1" t="s">
        <v>180</v>
      </c>
      <c r="N33" t="str">
        <f t="shared" si="0"/>
        <v xml:space="preserve">34 </v>
      </c>
    </row>
    <row r="34" spans="1:14" x14ac:dyDescent="0.25">
      <c r="A34" s="1" t="s">
        <v>266</v>
      </c>
      <c r="B34" s="5" t="s">
        <v>267</v>
      </c>
      <c r="C34" s="5" t="s">
        <v>268</v>
      </c>
      <c r="D34" s="1" t="s">
        <v>269</v>
      </c>
      <c r="E34" s="1" t="s">
        <v>270</v>
      </c>
      <c r="F34" s="1" t="s">
        <v>18</v>
      </c>
      <c r="G34" s="1" t="s">
        <v>106</v>
      </c>
      <c r="H34" s="1" t="s">
        <v>147</v>
      </c>
      <c r="I34" s="1" t="s">
        <v>31</v>
      </c>
      <c r="J34" s="1" t="s">
        <v>271</v>
      </c>
      <c r="K34" t="s">
        <v>22</v>
      </c>
      <c r="L34" s="1" t="s">
        <v>180</v>
      </c>
      <c r="N34" t="str">
        <f t="shared" si="0"/>
        <v xml:space="preserve">30 </v>
      </c>
    </row>
    <row r="35" spans="1:14" x14ac:dyDescent="0.25">
      <c r="A35" s="1" t="s">
        <v>272</v>
      </c>
      <c r="B35" s="5" t="s">
        <v>273</v>
      </c>
      <c r="C35" s="5" t="s">
        <v>274</v>
      </c>
      <c r="D35" s="1" t="s">
        <v>275</v>
      </c>
      <c r="E35" s="1" t="s">
        <v>276</v>
      </c>
      <c r="F35" s="1" t="s">
        <v>28</v>
      </c>
      <c r="G35" s="1" t="s">
        <v>123</v>
      </c>
      <c r="H35" s="1" t="s">
        <v>193</v>
      </c>
      <c r="I35" s="1"/>
      <c r="J35" s="1" t="s">
        <v>277</v>
      </c>
      <c r="K35" t="s">
        <v>22</v>
      </c>
      <c r="L35" s="1" t="s">
        <v>278</v>
      </c>
      <c r="N35" t="str">
        <f t="shared" si="0"/>
        <v xml:space="preserve">73 </v>
      </c>
    </row>
    <row r="36" spans="1:14" x14ac:dyDescent="0.25">
      <c r="A36" s="1" t="s">
        <v>279</v>
      </c>
      <c r="B36" s="5" t="s">
        <v>280</v>
      </c>
      <c r="C36" s="5" t="s">
        <v>281</v>
      </c>
      <c r="D36" s="1" t="s">
        <v>282</v>
      </c>
      <c r="E36" s="1" t="s">
        <v>283</v>
      </c>
      <c r="F36" s="1" t="s">
        <v>18</v>
      </c>
      <c r="G36" s="1" t="s">
        <v>170</v>
      </c>
      <c r="H36" s="1" t="s">
        <v>250</v>
      </c>
      <c r="I36" s="1"/>
      <c r="J36" s="1" t="s">
        <v>284</v>
      </c>
      <c r="K36" t="s">
        <v>22</v>
      </c>
      <c r="L36" s="1" t="s">
        <v>188</v>
      </c>
      <c r="N36" t="str">
        <f t="shared" si="0"/>
        <v xml:space="preserve">54 </v>
      </c>
    </row>
    <row r="37" spans="1:14" x14ac:dyDescent="0.25">
      <c r="A37" s="1" t="s">
        <v>285</v>
      </c>
      <c r="B37" s="5" t="s">
        <v>286</v>
      </c>
      <c r="C37" s="5" t="s">
        <v>287</v>
      </c>
      <c r="D37" s="1" t="s">
        <v>288</v>
      </c>
      <c r="E37" s="1" t="s">
        <v>289</v>
      </c>
      <c r="F37" s="1" t="s">
        <v>18</v>
      </c>
      <c r="G37" s="1" t="s">
        <v>290</v>
      </c>
      <c r="H37" s="1" t="s">
        <v>291</v>
      </c>
      <c r="I37" s="1"/>
      <c r="J37" s="1" t="s">
        <v>83</v>
      </c>
      <c r="K37" t="s">
        <v>22</v>
      </c>
      <c r="L37" s="1" t="s">
        <v>188</v>
      </c>
      <c r="N37" t="str">
        <f t="shared" si="0"/>
        <v xml:space="preserve">45 </v>
      </c>
    </row>
    <row r="38" spans="1:14" x14ac:dyDescent="0.25">
      <c r="A38" s="1" t="s">
        <v>292</v>
      </c>
      <c r="B38" s="5" t="s">
        <v>293</v>
      </c>
      <c r="C38" s="5" t="s">
        <v>294</v>
      </c>
      <c r="D38" s="1" t="s">
        <v>295</v>
      </c>
      <c r="E38" s="1" t="s">
        <v>296</v>
      </c>
      <c r="F38" s="1" t="s">
        <v>18</v>
      </c>
      <c r="G38" s="1" t="s">
        <v>297</v>
      </c>
      <c r="H38" s="1" t="s">
        <v>298</v>
      </c>
      <c r="I38" s="1" t="s">
        <v>299</v>
      </c>
      <c r="J38" s="1" t="s">
        <v>83</v>
      </c>
      <c r="K38" t="s">
        <v>22</v>
      </c>
      <c r="L38" s="1" t="s">
        <v>300</v>
      </c>
      <c r="N38" t="str">
        <f t="shared" si="0"/>
        <v xml:space="preserve">83 </v>
      </c>
    </row>
    <row r="39" spans="1:14" x14ac:dyDescent="0.25">
      <c r="A39" s="1" t="s">
        <v>301</v>
      </c>
      <c r="B39" s="5" t="s">
        <v>302</v>
      </c>
      <c r="C39" s="5" t="s">
        <v>303</v>
      </c>
      <c r="D39" s="1" t="s">
        <v>304</v>
      </c>
      <c r="E39" s="1" t="s">
        <v>305</v>
      </c>
      <c r="F39" s="1" t="s">
        <v>18</v>
      </c>
      <c r="G39" s="1" t="s">
        <v>225</v>
      </c>
      <c r="H39" s="1" t="s">
        <v>153</v>
      </c>
      <c r="I39" s="1"/>
      <c r="J39" s="1" t="s">
        <v>83</v>
      </c>
      <c r="K39" t="s">
        <v>22</v>
      </c>
      <c r="L39" s="1" t="s">
        <v>196</v>
      </c>
      <c r="N39" t="str">
        <f t="shared" si="0"/>
        <v>182</v>
      </c>
    </row>
    <row r="40" spans="1:14" x14ac:dyDescent="0.25">
      <c r="A40" s="1" t="s">
        <v>306</v>
      </c>
      <c r="B40" s="5" t="s">
        <v>307</v>
      </c>
      <c r="C40" s="5" t="s">
        <v>308</v>
      </c>
      <c r="D40" s="1" t="s">
        <v>309</v>
      </c>
      <c r="E40" s="1" t="s">
        <v>310</v>
      </c>
      <c r="F40" s="1" t="s">
        <v>18</v>
      </c>
      <c r="G40" s="1" t="s">
        <v>306</v>
      </c>
      <c r="H40" s="1" t="s">
        <v>311</v>
      </c>
      <c r="I40" s="1" t="s">
        <v>312</v>
      </c>
      <c r="J40" s="1" t="s">
        <v>83</v>
      </c>
      <c r="K40" t="s">
        <v>22</v>
      </c>
      <c r="L40" s="1" t="s">
        <v>196</v>
      </c>
      <c r="N40" t="str">
        <f t="shared" si="0"/>
        <v xml:space="preserve">88 </v>
      </c>
    </row>
    <row r="41" spans="1:14" x14ac:dyDescent="0.25">
      <c r="A41" s="1" t="s">
        <v>72</v>
      </c>
      <c r="B41" s="5" t="s">
        <v>313</v>
      </c>
      <c r="C41" s="5" t="s">
        <v>314</v>
      </c>
      <c r="D41" s="1" t="s">
        <v>315</v>
      </c>
      <c r="E41" s="1" t="s">
        <v>316</v>
      </c>
      <c r="F41" s="1" t="s">
        <v>18</v>
      </c>
      <c r="G41" s="1" t="s">
        <v>311</v>
      </c>
      <c r="H41" s="1" t="s">
        <v>317</v>
      </c>
      <c r="I41" s="1"/>
      <c r="J41" s="1" t="s">
        <v>318</v>
      </c>
      <c r="K41" t="s">
        <v>22</v>
      </c>
      <c r="L41" s="1" t="s">
        <v>319</v>
      </c>
      <c r="N41" t="str">
        <f t="shared" si="0"/>
        <v xml:space="preserve">75 </v>
      </c>
    </row>
    <row r="42" spans="1:14" x14ac:dyDescent="0.25">
      <c r="A42" s="1" t="s">
        <v>320</v>
      </c>
      <c r="B42" s="5" t="s">
        <v>321</v>
      </c>
      <c r="C42" s="5" t="s">
        <v>322</v>
      </c>
      <c r="D42" s="1" t="s">
        <v>323</v>
      </c>
      <c r="E42" s="1" t="s">
        <v>324</v>
      </c>
      <c r="F42" s="1" t="s">
        <v>18</v>
      </c>
      <c r="G42" s="1" t="s">
        <v>298</v>
      </c>
      <c r="H42" s="1" t="s">
        <v>325</v>
      </c>
      <c r="I42" s="1" t="s">
        <v>326</v>
      </c>
      <c r="J42" s="1" t="s">
        <v>327</v>
      </c>
      <c r="K42" t="s">
        <v>22</v>
      </c>
      <c r="L42" s="1" t="s">
        <v>203</v>
      </c>
      <c r="N42" t="str">
        <f t="shared" si="0"/>
        <v xml:space="preserve">85 </v>
      </c>
    </row>
    <row r="43" spans="1:14" x14ac:dyDescent="0.25">
      <c r="A43" s="1" t="s">
        <v>297</v>
      </c>
      <c r="B43" s="5" t="s">
        <v>328</v>
      </c>
      <c r="C43" s="5" t="s">
        <v>329</v>
      </c>
      <c r="D43" s="1" t="s">
        <v>330</v>
      </c>
      <c r="E43" s="1" t="s">
        <v>283</v>
      </c>
      <c r="F43" s="1" t="s">
        <v>18</v>
      </c>
      <c r="G43" s="1" t="s">
        <v>331</v>
      </c>
      <c r="H43" s="1" t="s">
        <v>332</v>
      </c>
      <c r="I43" s="1" t="s">
        <v>326</v>
      </c>
      <c r="J43" s="1" t="s">
        <v>327</v>
      </c>
      <c r="K43" t="s">
        <v>22</v>
      </c>
      <c r="L43" s="1" t="s">
        <v>333</v>
      </c>
      <c r="N43" t="str">
        <f t="shared" si="0"/>
        <v xml:space="preserve">54 </v>
      </c>
    </row>
    <row r="44" spans="1:14" x14ac:dyDescent="0.25">
      <c r="A44" s="1" t="s">
        <v>216</v>
      </c>
      <c r="B44" s="5" t="s">
        <v>334</v>
      </c>
      <c r="C44" s="5" t="s">
        <v>335</v>
      </c>
      <c r="D44" s="1" t="s">
        <v>336</v>
      </c>
      <c r="E44" s="1" t="s">
        <v>337</v>
      </c>
      <c r="F44" s="1" t="s">
        <v>18</v>
      </c>
      <c r="G44" s="1" t="s">
        <v>338</v>
      </c>
      <c r="H44" s="1" t="s">
        <v>339</v>
      </c>
      <c r="I44" s="1" t="s">
        <v>340</v>
      </c>
      <c r="J44" s="1" t="s">
        <v>341</v>
      </c>
      <c r="K44" t="s">
        <v>22</v>
      </c>
      <c r="L44" s="1" t="s">
        <v>211</v>
      </c>
      <c r="N44" t="str">
        <f t="shared" si="0"/>
        <v xml:space="preserve">53 </v>
      </c>
    </row>
    <row r="45" spans="1:14" x14ac:dyDescent="0.25">
      <c r="A45" s="1" t="s">
        <v>290</v>
      </c>
      <c r="B45" s="5" t="s">
        <v>342</v>
      </c>
      <c r="C45" s="5" t="s">
        <v>343</v>
      </c>
      <c r="D45" s="1" t="s">
        <v>344</v>
      </c>
      <c r="E45" s="1" t="s">
        <v>345</v>
      </c>
      <c r="F45" s="1" t="s">
        <v>18</v>
      </c>
      <c r="G45" s="1" t="s">
        <v>346</v>
      </c>
      <c r="H45" s="1" t="s">
        <v>331</v>
      </c>
      <c r="I45" s="1" t="s">
        <v>326</v>
      </c>
      <c r="J45" s="1" t="s">
        <v>210</v>
      </c>
      <c r="K45" t="s">
        <v>22</v>
      </c>
      <c r="L45" s="1" t="s">
        <v>211</v>
      </c>
      <c r="N45" t="str">
        <f t="shared" si="0"/>
        <v xml:space="preserve">89 </v>
      </c>
    </row>
    <row r="46" spans="1:14" x14ac:dyDescent="0.25">
      <c r="A46" s="1" t="s">
        <v>169</v>
      </c>
      <c r="B46" s="5" t="s">
        <v>347</v>
      </c>
      <c r="C46" s="5" t="s">
        <v>348</v>
      </c>
      <c r="D46" s="1" t="s">
        <v>349</v>
      </c>
      <c r="E46" s="1" t="s">
        <v>350</v>
      </c>
      <c r="F46" s="1" t="s">
        <v>18</v>
      </c>
      <c r="G46" s="1" t="s">
        <v>202</v>
      </c>
      <c r="H46" s="1" t="s">
        <v>114</v>
      </c>
      <c r="I46" s="1" t="s">
        <v>326</v>
      </c>
      <c r="J46" s="1" t="s">
        <v>351</v>
      </c>
      <c r="K46" t="s">
        <v>22</v>
      </c>
      <c r="L46" s="1" t="s">
        <v>211</v>
      </c>
      <c r="N46" t="str">
        <f t="shared" si="0"/>
        <v xml:space="preserve">59 </v>
      </c>
    </row>
    <row r="47" spans="1:14" x14ac:dyDescent="0.25">
      <c r="A47" s="1" t="s">
        <v>178</v>
      </c>
      <c r="B47" s="5" t="s">
        <v>352</v>
      </c>
      <c r="C47" s="5" t="s">
        <v>353</v>
      </c>
      <c r="D47" s="1" t="s">
        <v>354</v>
      </c>
      <c r="E47" s="1" t="s">
        <v>355</v>
      </c>
      <c r="F47" s="1" t="s">
        <v>18</v>
      </c>
      <c r="G47" s="1" t="s">
        <v>185</v>
      </c>
      <c r="H47" s="1" t="s">
        <v>131</v>
      </c>
      <c r="I47" s="1" t="s">
        <v>326</v>
      </c>
      <c r="J47" s="1" t="s">
        <v>356</v>
      </c>
      <c r="K47" t="s">
        <v>22</v>
      </c>
      <c r="L47" s="1" t="s">
        <v>211</v>
      </c>
      <c r="N47" t="str">
        <f t="shared" si="0"/>
        <v xml:space="preserve">37 </v>
      </c>
    </row>
    <row r="48" spans="1:14" x14ac:dyDescent="0.25">
      <c r="A48" s="1" t="s">
        <v>357</v>
      </c>
      <c r="B48" s="5" t="s">
        <v>358</v>
      </c>
      <c r="C48" s="5" t="s">
        <v>359</v>
      </c>
      <c r="D48" s="1" t="s">
        <v>360</v>
      </c>
      <c r="E48" s="1" t="s">
        <v>361</v>
      </c>
      <c r="F48" s="1" t="s">
        <v>18</v>
      </c>
      <c r="G48" s="1" t="s">
        <v>217</v>
      </c>
      <c r="H48" s="1" t="s">
        <v>81</v>
      </c>
      <c r="I48" s="1" t="s">
        <v>326</v>
      </c>
      <c r="J48" s="1" t="s">
        <v>362</v>
      </c>
      <c r="K48" t="s">
        <v>22</v>
      </c>
      <c r="L48" s="1" t="s">
        <v>211</v>
      </c>
      <c r="N48" t="str">
        <f t="shared" si="0"/>
        <v xml:space="preserve">35 </v>
      </c>
    </row>
    <row r="49" spans="1:14" x14ac:dyDescent="0.25">
      <c r="A49" s="1" t="s">
        <v>224</v>
      </c>
      <c r="B49" s="5" t="s">
        <v>363</v>
      </c>
      <c r="C49" s="5" t="s">
        <v>364</v>
      </c>
      <c r="D49" s="1" t="s">
        <v>363</v>
      </c>
      <c r="E49" s="1" t="s">
        <v>365</v>
      </c>
      <c r="F49" s="1" t="s">
        <v>28</v>
      </c>
      <c r="G49" s="1" t="s">
        <v>82</v>
      </c>
      <c r="H49" s="1" t="s">
        <v>122</v>
      </c>
      <c r="I49" s="1"/>
      <c r="J49" s="1" t="s">
        <v>366</v>
      </c>
      <c r="K49" t="s">
        <v>22</v>
      </c>
      <c r="L49" s="1" t="s">
        <v>211</v>
      </c>
      <c r="N49" t="str">
        <f t="shared" si="0"/>
        <v xml:space="preserve">38 </v>
      </c>
    </row>
    <row r="50" spans="1:14" x14ac:dyDescent="0.25">
      <c r="A50" s="1" t="s">
        <v>20</v>
      </c>
      <c r="B50" s="5" t="s">
        <v>367</v>
      </c>
      <c r="C50" s="5" t="s">
        <v>368</v>
      </c>
      <c r="D50" s="1" t="s">
        <v>369</v>
      </c>
      <c r="E50" s="1" t="s">
        <v>370</v>
      </c>
      <c r="F50" s="1" t="s">
        <v>28</v>
      </c>
      <c r="G50" s="1" t="s">
        <v>371</v>
      </c>
      <c r="H50" s="1" t="s">
        <v>372</v>
      </c>
      <c r="I50" s="1"/>
      <c r="J50" s="1" t="s">
        <v>83</v>
      </c>
      <c r="K50" t="s">
        <v>22</v>
      </c>
      <c r="L50" s="1" t="s">
        <v>219</v>
      </c>
      <c r="N50" t="str">
        <f t="shared" si="0"/>
        <v xml:space="preserve">29 </v>
      </c>
    </row>
    <row r="51" spans="1:14" x14ac:dyDescent="0.25">
      <c r="A51" s="1" t="s">
        <v>242</v>
      </c>
      <c r="B51" s="5" t="s">
        <v>373</v>
      </c>
      <c r="C51" s="5" t="s">
        <v>374</v>
      </c>
      <c r="D51" s="1" t="s">
        <v>375</v>
      </c>
      <c r="E51" s="1" t="s">
        <v>376</v>
      </c>
      <c r="F51" s="1" t="s">
        <v>28</v>
      </c>
      <c r="G51" s="1" t="s">
        <v>377</v>
      </c>
      <c r="H51" s="1" t="s">
        <v>55</v>
      </c>
      <c r="I51" s="1"/>
      <c r="J51" s="1" t="s">
        <v>378</v>
      </c>
      <c r="K51" t="s">
        <v>22</v>
      </c>
      <c r="L51" s="1" t="s">
        <v>219</v>
      </c>
      <c r="N51" t="str">
        <f t="shared" si="0"/>
        <v xml:space="preserve">18 </v>
      </c>
    </row>
    <row r="52" spans="1:14" x14ac:dyDescent="0.25">
      <c r="A52" s="1" t="s">
        <v>153</v>
      </c>
      <c r="B52" s="5" t="s">
        <v>379</v>
      </c>
      <c r="C52" s="5" t="s">
        <v>380</v>
      </c>
      <c r="D52" s="1" t="s">
        <v>381</v>
      </c>
      <c r="E52" s="1" t="s">
        <v>382</v>
      </c>
      <c r="F52" s="1" t="s">
        <v>18</v>
      </c>
      <c r="G52" s="1" t="s">
        <v>279</v>
      </c>
      <c r="H52" s="1" t="s">
        <v>139</v>
      </c>
      <c r="I52" s="1" t="s">
        <v>383</v>
      </c>
      <c r="J52" s="1" t="s">
        <v>83</v>
      </c>
      <c r="K52" t="s">
        <v>22</v>
      </c>
      <c r="L52" s="1" t="s">
        <v>219</v>
      </c>
      <c r="N52" t="str">
        <f t="shared" si="0"/>
        <v xml:space="preserve">45 </v>
      </c>
    </row>
    <row r="53" spans="1:14" x14ac:dyDescent="0.25">
      <c r="A53" s="1" t="s">
        <v>97</v>
      </c>
      <c r="B53" s="5" t="s">
        <v>384</v>
      </c>
      <c r="C53" s="5" t="s">
        <v>385</v>
      </c>
      <c r="D53" s="1" t="s">
        <v>386</v>
      </c>
      <c r="E53" s="1" t="s">
        <v>387</v>
      </c>
      <c r="F53" s="1" t="s">
        <v>18</v>
      </c>
      <c r="G53" s="1" t="s">
        <v>154</v>
      </c>
      <c r="H53" s="1" t="s">
        <v>72</v>
      </c>
      <c r="I53" s="1"/>
      <c r="J53" s="1" t="s">
        <v>83</v>
      </c>
      <c r="K53" t="s">
        <v>22</v>
      </c>
      <c r="L53" s="1" t="s">
        <v>388</v>
      </c>
      <c r="N53" t="str">
        <f t="shared" si="0"/>
        <v xml:space="preserve">60 </v>
      </c>
    </row>
    <row r="54" spans="1:14" x14ac:dyDescent="0.25">
      <c r="A54" s="1" t="s">
        <v>105</v>
      </c>
      <c r="B54" s="5" t="s">
        <v>389</v>
      </c>
      <c r="C54" s="5" t="s">
        <v>390</v>
      </c>
      <c r="D54" s="1" t="s">
        <v>391</v>
      </c>
      <c r="E54" s="1" t="s">
        <v>392</v>
      </c>
      <c r="F54" s="1" t="s">
        <v>18</v>
      </c>
      <c r="G54" s="1" t="s">
        <v>132</v>
      </c>
      <c r="H54" s="1" t="s">
        <v>320</v>
      </c>
      <c r="I54" s="1"/>
      <c r="J54" s="1" t="s">
        <v>83</v>
      </c>
      <c r="L54" s="1" t="s">
        <v>228</v>
      </c>
      <c r="N54" t="str">
        <f t="shared" si="0"/>
        <v xml:space="preserve">49 </v>
      </c>
    </row>
    <row r="55" spans="1:14" x14ac:dyDescent="0.25">
      <c r="A55" s="1" t="s">
        <v>114</v>
      </c>
      <c r="B55" s="5" t="s">
        <v>393</v>
      </c>
      <c r="C55" s="5" t="s">
        <v>394</v>
      </c>
      <c r="D55" s="1" t="s">
        <v>395</v>
      </c>
      <c r="E55" s="1" t="s">
        <v>396</v>
      </c>
      <c r="F55" s="1" t="s">
        <v>18</v>
      </c>
      <c r="G55" s="1" t="s">
        <v>196</v>
      </c>
      <c r="H55" s="1" t="s">
        <v>237</v>
      </c>
      <c r="I55" s="1"/>
      <c r="J55" s="1" t="s">
        <v>83</v>
      </c>
      <c r="K55" t="s">
        <v>22</v>
      </c>
      <c r="L55" s="1" t="s">
        <v>228</v>
      </c>
      <c r="N55" t="str">
        <f t="shared" si="0"/>
        <v xml:space="preserve">62 </v>
      </c>
    </row>
    <row r="56" spans="1:14" x14ac:dyDescent="0.25">
      <c r="A56" s="1" t="s">
        <v>139</v>
      </c>
      <c r="B56" s="5" t="s">
        <v>397</v>
      </c>
      <c r="C56" s="5" t="s">
        <v>398</v>
      </c>
      <c r="D56" s="1" t="s">
        <v>399</v>
      </c>
      <c r="E56" s="1" t="s">
        <v>400</v>
      </c>
      <c r="F56" s="1" t="s">
        <v>18</v>
      </c>
      <c r="G56" s="1" t="s">
        <v>301</v>
      </c>
      <c r="H56" s="1" t="s">
        <v>242</v>
      </c>
      <c r="I56" s="1"/>
      <c r="J56" s="1" t="s">
        <v>83</v>
      </c>
      <c r="L56" s="1" t="s">
        <v>228</v>
      </c>
      <c r="N56" t="str">
        <f t="shared" si="0"/>
        <v xml:space="preserve">55 </v>
      </c>
    </row>
    <row r="57" spans="1:14" x14ac:dyDescent="0.25">
      <c r="A57" s="1" t="s">
        <v>64</v>
      </c>
      <c r="B57" s="5" t="s">
        <v>401</v>
      </c>
      <c r="C57" s="5" t="s">
        <v>402</v>
      </c>
      <c r="D57" s="1" t="s">
        <v>403</v>
      </c>
      <c r="E57" s="1" t="s">
        <v>404</v>
      </c>
      <c r="F57" s="1" t="s">
        <v>28</v>
      </c>
      <c r="G57" s="1" t="s">
        <v>40</v>
      </c>
      <c r="H57" s="1" t="s">
        <v>290</v>
      </c>
      <c r="I57" s="1"/>
      <c r="J57" s="1" t="s">
        <v>83</v>
      </c>
      <c r="K57" t="s">
        <v>22</v>
      </c>
      <c r="L57" s="1" t="s">
        <v>228</v>
      </c>
      <c r="N57" t="str">
        <f t="shared" si="0"/>
        <v xml:space="preserve">78 </v>
      </c>
    </row>
    <row r="58" spans="1:14" x14ac:dyDescent="0.25">
      <c r="A58" s="1" t="s">
        <v>225</v>
      </c>
      <c r="B58" s="5" t="s">
        <v>405</v>
      </c>
      <c r="C58" s="5" t="s">
        <v>406</v>
      </c>
      <c r="D58" s="1" t="s">
        <v>407</v>
      </c>
      <c r="E58" s="1" t="s">
        <v>408</v>
      </c>
      <c r="F58" s="1" t="s">
        <v>18</v>
      </c>
      <c r="G58" s="1" t="s">
        <v>357</v>
      </c>
      <c r="H58" s="1" t="s">
        <v>297</v>
      </c>
      <c r="I58" s="1"/>
      <c r="J58" s="1" t="s">
        <v>83</v>
      </c>
      <c r="K58" t="s">
        <v>22</v>
      </c>
      <c r="L58" s="1" t="s">
        <v>228</v>
      </c>
      <c r="N58" t="str">
        <f t="shared" si="0"/>
        <v xml:space="preserve">96 </v>
      </c>
    </row>
    <row r="59" spans="1:14" x14ac:dyDescent="0.25">
      <c r="A59" s="1" t="s">
        <v>140</v>
      </c>
      <c r="B59" s="5" t="s">
        <v>409</v>
      </c>
      <c r="C59" s="5" t="s">
        <v>410</v>
      </c>
      <c r="D59" s="1" t="s">
        <v>411</v>
      </c>
      <c r="E59" s="1" t="s">
        <v>412</v>
      </c>
      <c r="F59" s="1" t="s">
        <v>28</v>
      </c>
      <c r="G59" s="1" t="s">
        <v>413</v>
      </c>
      <c r="H59" s="1" t="s">
        <v>414</v>
      </c>
      <c r="I59" s="1"/>
      <c r="J59" s="1" t="s">
        <v>244</v>
      </c>
      <c r="L59" s="1" t="s">
        <v>228</v>
      </c>
      <c r="N59" t="str">
        <f t="shared" si="0"/>
        <v xml:space="preserve">29 </v>
      </c>
    </row>
    <row r="60" spans="1:14" x14ac:dyDescent="0.25">
      <c r="A60" s="1" t="s">
        <v>170</v>
      </c>
      <c r="B60" s="5" t="s">
        <v>415</v>
      </c>
      <c r="C60" s="5" t="s">
        <v>416</v>
      </c>
      <c r="D60" s="1" t="s">
        <v>417</v>
      </c>
      <c r="E60" s="1" t="s">
        <v>418</v>
      </c>
      <c r="F60" s="1" t="s">
        <v>28</v>
      </c>
      <c r="G60" s="1" t="s">
        <v>209</v>
      </c>
      <c r="H60" s="1" t="s">
        <v>377</v>
      </c>
      <c r="I60" s="1"/>
      <c r="J60" s="1" t="s">
        <v>83</v>
      </c>
      <c r="K60" t="s">
        <v>22</v>
      </c>
      <c r="L60" s="1" t="s">
        <v>237</v>
      </c>
      <c r="N60" t="str">
        <f t="shared" si="0"/>
        <v xml:space="preserve">22 </v>
      </c>
    </row>
    <row r="61" spans="1:14" x14ac:dyDescent="0.25">
      <c r="A61" s="1" t="s">
        <v>311</v>
      </c>
      <c r="B61" s="5" t="s">
        <v>419</v>
      </c>
      <c r="C61" s="5" t="s">
        <v>420</v>
      </c>
      <c r="D61" s="1" t="s">
        <v>421</v>
      </c>
      <c r="E61" s="1" t="s">
        <v>422</v>
      </c>
      <c r="F61" s="1" t="s">
        <v>28</v>
      </c>
      <c r="G61" s="1" t="s">
        <v>423</v>
      </c>
      <c r="H61" s="1" t="s">
        <v>208</v>
      </c>
      <c r="I61" s="1"/>
      <c r="J61" s="1" t="s">
        <v>366</v>
      </c>
      <c r="K61" t="s">
        <v>22</v>
      </c>
      <c r="L61" s="1" t="s">
        <v>237</v>
      </c>
      <c r="N61" t="str">
        <f t="shared" si="0"/>
        <v xml:space="preserve">24 </v>
      </c>
    </row>
    <row r="62" spans="1:14" x14ac:dyDescent="0.25">
      <c r="A62" s="1" t="s">
        <v>298</v>
      </c>
      <c r="B62" s="5" t="s">
        <v>424</v>
      </c>
      <c r="C62" s="5" t="s">
        <v>425</v>
      </c>
      <c r="D62" s="1" t="s">
        <v>426</v>
      </c>
      <c r="E62" s="1" t="s">
        <v>427</v>
      </c>
      <c r="F62" s="1" t="s">
        <v>28</v>
      </c>
      <c r="G62" s="1" t="s">
        <v>30</v>
      </c>
      <c r="H62" s="1" t="s">
        <v>428</v>
      </c>
      <c r="I62" s="1"/>
      <c r="J62" s="1" t="s">
        <v>351</v>
      </c>
      <c r="K62" t="s">
        <v>22</v>
      </c>
      <c r="L62" s="1" t="s">
        <v>237</v>
      </c>
      <c r="N62" t="str">
        <f t="shared" si="0"/>
        <v xml:space="preserve">13 </v>
      </c>
    </row>
    <row r="63" spans="1:14" x14ac:dyDescent="0.25">
      <c r="A63" s="1" t="s">
        <v>331</v>
      </c>
      <c r="B63" s="5" t="s">
        <v>429</v>
      </c>
      <c r="C63" s="5" t="s">
        <v>430</v>
      </c>
      <c r="D63" s="1" t="s">
        <v>431</v>
      </c>
      <c r="E63" s="1" t="s">
        <v>432</v>
      </c>
      <c r="F63" s="1" t="s">
        <v>28</v>
      </c>
      <c r="G63" s="1" t="s">
        <v>433</v>
      </c>
      <c r="H63" s="1" t="s">
        <v>434</v>
      </c>
      <c r="I63" s="1"/>
      <c r="J63" s="1" t="s">
        <v>378</v>
      </c>
      <c r="K63" t="s">
        <v>22</v>
      </c>
      <c r="L63" s="1" t="s">
        <v>237</v>
      </c>
      <c r="N63" t="str">
        <f t="shared" si="0"/>
        <v xml:space="preserve">14 </v>
      </c>
    </row>
    <row r="64" spans="1:14" x14ac:dyDescent="0.25">
      <c r="A64" s="1" t="s">
        <v>338</v>
      </c>
      <c r="B64" s="5" t="s">
        <v>435</v>
      </c>
      <c r="C64" s="5" t="s">
        <v>436</v>
      </c>
      <c r="D64" s="1" t="s">
        <v>437</v>
      </c>
      <c r="E64" s="1" t="s">
        <v>438</v>
      </c>
      <c r="F64" s="1" t="s">
        <v>28</v>
      </c>
      <c r="G64" s="1" t="s">
        <v>428</v>
      </c>
      <c r="H64" s="1" t="s">
        <v>413</v>
      </c>
      <c r="I64" s="1"/>
      <c r="J64" s="1" t="s">
        <v>439</v>
      </c>
      <c r="K64" t="s">
        <v>22</v>
      </c>
      <c r="L64" s="1" t="s">
        <v>237</v>
      </c>
      <c r="N64" t="str">
        <f t="shared" si="0"/>
        <v xml:space="preserve">11 </v>
      </c>
    </row>
    <row r="65" spans="1:14" x14ac:dyDescent="0.25">
      <c r="A65" s="1" t="s">
        <v>346</v>
      </c>
      <c r="B65" s="5" t="s">
        <v>440</v>
      </c>
      <c r="C65" s="5" t="s">
        <v>441</v>
      </c>
      <c r="D65" s="1" t="s">
        <v>442</v>
      </c>
      <c r="E65" s="1" t="s">
        <v>443</v>
      </c>
      <c r="F65" s="1" t="s">
        <v>28</v>
      </c>
      <c r="G65" s="1" t="s">
        <v>444</v>
      </c>
      <c r="H65" s="1" t="s">
        <v>444</v>
      </c>
      <c r="I65" s="1"/>
      <c r="J65" s="1" t="s">
        <v>21</v>
      </c>
      <c r="K65" t="s">
        <v>22</v>
      </c>
      <c r="L65" s="1" t="s">
        <v>237</v>
      </c>
      <c r="N65" t="str">
        <f t="shared" si="0"/>
        <v xml:space="preserve">11 </v>
      </c>
    </row>
    <row r="66" spans="1:14" x14ac:dyDescent="0.25">
      <c r="A66" s="1" t="s">
        <v>202</v>
      </c>
      <c r="B66" s="5" t="s">
        <v>445</v>
      </c>
      <c r="C66" s="5" t="s">
        <v>446</v>
      </c>
      <c r="D66" s="1" t="s">
        <v>447</v>
      </c>
      <c r="E66" s="1" t="s">
        <v>448</v>
      </c>
      <c r="F66" s="1" t="s">
        <v>28</v>
      </c>
      <c r="G66" s="1" t="s">
        <v>372</v>
      </c>
      <c r="H66" s="1" t="s">
        <v>449</v>
      </c>
      <c r="I66" s="1"/>
      <c r="J66" s="1" t="s">
        <v>450</v>
      </c>
      <c r="L66" s="1" t="s">
        <v>237</v>
      </c>
      <c r="N66" t="str">
        <f t="shared" si="0"/>
        <v xml:space="preserve">18 </v>
      </c>
    </row>
    <row r="67" spans="1:14" x14ac:dyDescent="0.25">
      <c r="A67" s="1" t="s">
        <v>185</v>
      </c>
      <c r="B67" s="5" t="s">
        <v>451</v>
      </c>
      <c r="C67" s="5" t="s">
        <v>452</v>
      </c>
      <c r="D67" s="1" t="s">
        <v>453</v>
      </c>
      <c r="E67" s="1" t="s">
        <v>454</v>
      </c>
      <c r="F67" s="1" t="s">
        <v>28</v>
      </c>
      <c r="G67" s="1" t="s">
        <v>414</v>
      </c>
      <c r="H67" s="1" t="s">
        <v>423</v>
      </c>
      <c r="I67" s="1"/>
      <c r="J67" s="1" t="s">
        <v>21</v>
      </c>
      <c r="K67" t="s">
        <v>22</v>
      </c>
      <c r="L67" s="1" t="s">
        <v>237</v>
      </c>
      <c r="N67" t="str">
        <f t="shared" si="0"/>
        <v xml:space="preserve">12 </v>
      </c>
    </row>
    <row r="68" spans="1:14" x14ac:dyDescent="0.25">
      <c r="A68" s="1" t="s">
        <v>217</v>
      </c>
      <c r="B68" s="5" t="s">
        <v>455</v>
      </c>
      <c r="C68" s="5" t="s">
        <v>456</v>
      </c>
      <c r="D68" s="1" t="s">
        <v>457</v>
      </c>
      <c r="E68" s="1" t="s">
        <v>454</v>
      </c>
      <c r="F68" s="1" t="s">
        <v>28</v>
      </c>
      <c r="G68" s="1" t="s">
        <v>194</v>
      </c>
      <c r="H68" s="1" t="s">
        <v>433</v>
      </c>
      <c r="I68" s="1"/>
      <c r="J68" s="1" t="s">
        <v>83</v>
      </c>
      <c r="K68" t="s">
        <v>22</v>
      </c>
      <c r="L68" s="1" t="s">
        <v>237</v>
      </c>
      <c r="N68" t="str">
        <f t="shared" ref="N68:N116" si="1">LEFT(E68:E181,3)</f>
        <v xml:space="preserve">12 </v>
      </c>
    </row>
    <row r="69" spans="1:14" x14ac:dyDescent="0.25">
      <c r="A69" s="1" t="s">
        <v>154</v>
      </c>
      <c r="B69" s="5" t="s">
        <v>458</v>
      </c>
      <c r="C69" s="5" t="s">
        <v>459</v>
      </c>
      <c r="D69" s="1" t="s">
        <v>460</v>
      </c>
      <c r="E69" s="1" t="s">
        <v>461</v>
      </c>
      <c r="F69" s="1" t="s">
        <v>18</v>
      </c>
      <c r="G69" s="1" t="s">
        <v>115</v>
      </c>
      <c r="H69" s="1" t="s">
        <v>346</v>
      </c>
      <c r="I69" s="1"/>
      <c r="J69" s="1" t="s">
        <v>83</v>
      </c>
      <c r="K69" t="s">
        <v>22</v>
      </c>
      <c r="L69" s="1" t="s">
        <v>245</v>
      </c>
      <c r="N69" t="str">
        <f t="shared" si="1"/>
        <v xml:space="preserve">30 </v>
      </c>
    </row>
    <row r="70" spans="1:14" x14ac:dyDescent="0.25">
      <c r="A70" s="1" t="s">
        <v>233</v>
      </c>
      <c r="B70" s="5" t="s">
        <v>462</v>
      </c>
      <c r="C70" s="5" t="s">
        <v>463</v>
      </c>
      <c r="D70" s="1" t="s">
        <v>464</v>
      </c>
      <c r="E70" s="1" t="s">
        <v>465</v>
      </c>
      <c r="F70" s="1" t="s">
        <v>18</v>
      </c>
      <c r="G70" s="1" t="s">
        <v>23</v>
      </c>
      <c r="H70" s="1" t="s">
        <v>156</v>
      </c>
      <c r="I70" s="1" t="s">
        <v>466</v>
      </c>
      <c r="J70" s="1" t="s">
        <v>83</v>
      </c>
      <c r="L70" s="1" t="s">
        <v>245</v>
      </c>
      <c r="N70" t="str">
        <f t="shared" si="1"/>
        <v xml:space="preserve">52 </v>
      </c>
    </row>
    <row r="71" spans="1:14" x14ac:dyDescent="0.25">
      <c r="A71" s="1" t="s">
        <v>161</v>
      </c>
      <c r="B71" s="5" t="s">
        <v>467</v>
      </c>
      <c r="C71" s="5" t="s">
        <v>468</v>
      </c>
      <c r="D71" s="1" t="s">
        <v>469</v>
      </c>
      <c r="E71" s="1" t="s">
        <v>465</v>
      </c>
      <c r="F71" s="1" t="s">
        <v>18</v>
      </c>
      <c r="G71" s="1" t="s">
        <v>325</v>
      </c>
      <c r="H71" s="1" t="s">
        <v>306</v>
      </c>
      <c r="I71" s="1"/>
      <c r="J71" s="1" t="s">
        <v>83</v>
      </c>
      <c r="L71" s="1" t="s">
        <v>245</v>
      </c>
      <c r="N71" t="str">
        <f t="shared" si="1"/>
        <v xml:space="preserve">52 </v>
      </c>
    </row>
    <row r="72" spans="1:14" x14ac:dyDescent="0.25">
      <c r="A72" s="1" t="s">
        <v>147</v>
      </c>
      <c r="B72" s="5" t="s">
        <v>470</v>
      </c>
      <c r="C72" s="5" t="s">
        <v>471</v>
      </c>
      <c r="D72" s="1" t="s">
        <v>472</v>
      </c>
      <c r="E72" s="1" t="s">
        <v>473</v>
      </c>
      <c r="F72" s="1" t="s">
        <v>18</v>
      </c>
      <c r="G72" s="1" t="s">
        <v>243</v>
      </c>
      <c r="H72" s="1" t="s">
        <v>216</v>
      </c>
      <c r="I72" s="1"/>
      <c r="J72" s="1" t="s">
        <v>327</v>
      </c>
      <c r="K72" t="s">
        <v>22</v>
      </c>
      <c r="L72" s="1" t="s">
        <v>245</v>
      </c>
      <c r="N72" t="str">
        <f t="shared" si="1"/>
        <v xml:space="preserve">44 </v>
      </c>
    </row>
    <row r="73" spans="1:14" x14ac:dyDescent="0.25">
      <c r="A73" s="1" t="s">
        <v>332</v>
      </c>
      <c r="B73" s="5" t="s">
        <v>474</v>
      </c>
      <c r="C73" s="5" t="s">
        <v>475</v>
      </c>
      <c r="D73" s="1" t="s">
        <v>476</v>
      </c>
      <c r="E73" s="1" t="s">
        <v>477</v>
      </c>
      <c r="F73" s="1" t="s">
        <v>18</v>
      </c>
      <c r="G73" s="1" t="s">
        <v>332</v>
      </c>
      <c r="H73" s="1" t="s">
        <v>97</v>
      </c>
      <c r="I73" s="1"/>
      <c r="J73" s="1" t="s">
        <v>21</v>
      </c>
      <c r="K73" t="s">
        <v>22</v>
      </c>
      <c r="L73" s="1" t="s">
        <v>245</v>
      </c>
      <c r="N73" t="str">
        <f t="shared" si="1"/>
        <v xml:space="preserve">28 </v>
      </c>
    </row>
    <row r="74" spans="1:14" x14ac:dyDescent="0.25">
      <c r="A74" s="1" t="s">
        <v>131</v>
      </c>
      <c r="B74" s="5" t="s">
        <v>478</v>
      </c>
      <c r="C74" s="5" t="s">
        <v>479</v>
      </c>
      <c r="D74" s="1" t="s">
        <v>480</v>
      </c>
      <c r="E74" s="1" t="s">
        <v>481</v>
      </c>
      <c r="F74" s="1" t="s">
        <v>18</v>
      </c>
      <c r="G74" s="1" t="s">
        <v>320</v>
      </c>
      <c r="H74" s="1" t="s">
        <v>338</v>
      </c>
      <c r="I74" s="1"/>
      <c r="J74" s="1" t="s">
        <v>83</v>
      </c>
      <c r="L74" s="1" t="s">
        <v>245</v>
      </c>
      <c r="N74" t="str">
        <f t="shared" si="1"/>
        <v xml:space="preserve">28 </v>
      </c>
    </row>
    <row r="75" spans="1:14" x14ac:dyDescent="0.25">
      <c r="A75" s="1" t="s">
        <v>148</v>
      </c>
      <c r="B75" s="5" t="s">
        <v>482</v>
      </c>
      <c r="C75" s="5" t="s">
        <v>483</v>
      </c>
      <c r="D75" s="1" t="s">
        <v>484</v>
      </c>
      <c r="E75" s="1" t="s">
        <v>485</v>
      </c>
      <c r="F75" s="1" t="s">
        <v>18</v>
      </c>
      <c r="G75" s="1" t="s">
        <v>34</v>
      </c>
      <c r="H75" s="1" t="s">
        <v>196</v>
      </c>
      <c r="I75" s="1"/>
      <c r="J75" s="1" t="s">
        <v>83</v>
      </c>
      <c r="K75" t="s">
        <v>22</v>
      </c>
      <c r="L75" s="1" t="s">
        <v>245</v>
      </c>
      <c r="N75" t="str">
        <f t="shared" si="1"/>
        <v xml:space="preserve">20 </v>
      </c>
    </row>
    <row r="76" spans="1:14" x14ac:dyDescent="0.25">
      <c r="A76" s="1" t="s">
        <v>201</v>
      </c>
      <c r="B76" s="5" t="s">
        <v>486</v>
      </c>
      <c r="C76" s="5" t="s">
        <v>487</v>
      </c>
      <c r="D76" s="1" t="s">
        <v>488</v>
      </c>
      <c r="E76" s="1" t="s">
        <v>489</v>
      </c>
      <c r="F76" s="1" t="s">
        <v>18</v>
      </c>
      <c r="G76" s="1" t="s">
        <v>43</v>
      </c>
      <c r="H76" s="1" t="s">
        <v>23</v>
      </c>
      <c r="I76" s="1"/>
      <c r="J76" s="1" t="s">
        <v>83</v>
      </c>
      <c r="K76" t="s">
        <v>22</v>
      </c>
      <c r="L76" s="1" t="s">
        <v>245</v>
      </c>
      <c r="N76" t="str">
        <f t="shared" si="1"/>
        <v xml:space="preserve">56 </v>
      </c>
    </row>
    <row r="77" spans="1:14" x14ac:dyDescent="0.25">
      <c r="A77" s="1" t="s">
        <v>106</v>
      </c>
      <c r="B77" s="5" t="s">
        <v>490</v>
      </c>
      <c r="C77" s="5" t="s">
        <v>491</v>
      </c>
      <c r="D77" s="1" t="s">
        <v>492</v>
      </c>
      <c r="E77" s="1" t="s">
        <v>493</v>
      </c>
      <c r="F77" s="1" t="s">
        <v>18</v>
      </c>
      <c r="G77" s="1" t="s">
        <v>259</v>
      </c>
      <c r="H77" s="1" t="s">
        <v>292</v>
      </c>
      <c r="I77" s="1"/>
      <c r="J77" s="1" t="s">
        <v>83</v>
      </c>
      <c r="K77" t="s">
        <v>22</v>
      </c>
      <c r="L77" s="1" t="s">
        <v>245</v>
      </c>
      <c r="N77" t="str">
        <f t="shared" si="1"/>
        <v xml:space="preserve">40 </v>
      </c>
    </row>
    <row r="78" spans="1:14" x14ac:dyDescent="0.25">
      <c r="A78" s="1" t="s">
        <v>132</v>
      </c>
      <c r="B78" s="5" t="s">
        <v>494</v>
      </c>
      <c r="C78" s="5" t="s">
        <v>495</v>
      </c>
      <c r="D78" s="1" t="s">
        <v>496</v>
      </c>
      <c r="E78" s="1" t="s">
        <v>497</v>
      </c>
      <c r="F78" s="1" t="s">
        <v>28</v>
      </c>
      <c r="G78" s="1" t="s">
        <v>434</v>
      </c>
      <c r="H78" s="1" t="s">
        <v>105</v>
      </c>
      <c r="I78" s="1"/>
      <c r="J78" s="1" t="s">
        <v>83</v>
      </c>
      <c r="L78" s="1" t="s">
        <v>245</v>
      </c>
      <c r="N78" t="str">
        <f t="shared" si="1"/>
        <v xml:space="preserve">31 </v>
      </c>
    </row>
    <row r="79" spans="1:14" x14ac:dyDescent="0.25">
      <c r="A79" s="1" t="s">
        <v>115</v>
      </c>
      <c r="B79" s="5" t="s">
        <v>498</v>
      </c>
      <c r="C79" s="5" t="s">
        <v>499</v>
      </c>
      <c r="D79" s="1" t="s">
        <v>500</v>
      </c>
      <c r="E79" s="1" t="s">
        <v>501</v>
      </c>
      <c r="F79" s="1" t="s">
        <v>18</v>
      </c>
      <c r="G79" s="1" t="s">
        <v>272</v>
      </c>
      <c r="H79" s="1" t="s">
        <v>266</v>
      </c>
      <c r="I79" s="1"/>
      <c r="J79" s="1" t="s">
        <v>83</v>
      </c>
      <c r="K79" t="s">
        <v>22</v>
      </c>
      <c r="L79" s="1" t="s">
        <v>245</v>
      </c>
      <c r="N79" t="str">
        <f t="shared" si="1"/>
        <v xml:space="preserve">50 </v>
      </c>
    </row>
    <row r="80" spans="1:14" x14ac:dyDescent="0.25">
      <c r="A80" s="1" t="s">
        <v>325</v>
      </c>
      <c r="B80" s="5" t="s">
        <v>502</v>
      </c>
      <c r="C80" s="5" t="s">
        <v>503</v>
      </c>
      <c r="D80" s="1" t="s">
        <v>504</v>
      </c>
      <c r="E80" s="1" t="s">
        <v>505</v>
      </c>
      <c r="F80" s="1" t="s">
        <v>18</v>
      </c>
      <c r="G80" s="1" t="s">
        <v>317</v>
      </c>
      <c r="H80" s="1" t="s">
        <v>272</v>
      </c>
      <c r="I80" s="1"/>
      <c r="J80" s="1" t="s">
        <v>366</v>
      </c>
      <c r="K80" t="s">
        <v>22</v>
      </c>
      <c r="L80" s="1" t="s">
        <v>254</v>
      </c>
      <c r="N80" t="str">
        <f t="shared" si="1"/>
        <v xml:space="preserve">40 </v>
      </c>
    </row>
    <row r="81" spans="1:14" x14ac:dyDescent="0.25">
      <c r="A81" s="1" t="s">
        <v>243</v>
      </c>
      <c r="B81" s="5" t="s">
        <v>506</v>
      </c>
      <c r="C81" s="5" t="s">
        <v>507</v>
      </c>
      <c r="D81" s="1" t="s">
        <v>508</v>
      </c>
      <c r="E81" s="1" t="s">
        <v>509</v>
      </c>
      <c r="F81" s="1" t="s">
        <v>18</v>
      </c>
      <c r="G81" s="1" t="s">
        <v>251</v>
      </c>
      <c r="H81" s="1" t="s">
        <v>259</v>
      </c>
      <c r="I81" s="1"/>
      <c r="J81" s="1" t="s">
        <v>83</v>
      </c>
      <c r="L81" s="1" t="s">
        <v>254</v>
      </c>
      <c r="N81" t="str">
        <f t="shared" si="1"/>
        <v xml:space="preserve">46 </v>
      </c>
    </row>
    <row r="82" spans="1:14" x14ac:dyDescent="0.25">
      <c r="A82" s="1" t="s">
        <v>317</v>
      </c>
      <c r="B82" s="5" t="s">
        <v>510</v>
      </c>
      <c r="C82" s="5" t="s">
        <v>511</v>
      </c>
      <c r="D82" s="1" t="s">
        <v>512</v>
      </c>
      <c r="E82" s="1" t="s">
        <v>513</v>
      </c>
      <c r="F82" s="1" t="s">
        <v>18</v>
      </c>
      <c r="G82" s="1" t="s">
        <v>203</v>
      </c>
      <c r="H82" s="1" t="s">
        <v>187</v>
      </c>
      <c r="I82" s="1"/>
      <c r="J82" s="1" t="s">
        <v>83</v>
      </c>
      <c r="L82" s="1" t="s">
        <v>254</v>
      </c>
      <c r="N82" t="str">
        <f t="shared" si="1"/>
        <v xml:space="preserve">42 </v>
      </c>
    </row>
    <row r="83" spans="1:14" x14ac:dyDescent="0.25">
      <c r="A83" s="1" t="s">
        <v>251</v>
      </c>
      <c r="B83" s="5" t="s">
        <v>514</v>
      </c>
      <c r="C83" s="5" t="s">
        <v>515</v>
      </c>
      <c r="D83" s="1" t="s">
        <v>516</v>
      </c>
      <c r="E83" s="1" t="s">
        <v>517</v>
      </c>
      <c r="F83" s="1" t="s">
        <v>18</v>
      </c>
      <c r="G83" s="1" t="s">
        <v>67</v>
      </c>
      <c r="H83" s="1" t="s">
        <v>228</v>
      </c>
      <c r="I83" s="1"/>
      <c r="J83" s="1" t="s">
        <v>83</v>
      </c>
      <c r="K83" t="s">
        <v>22</v>
      </c>
      <c r="L83" s="1" t="s">
        <v>254</v>
      </c>
      <c r="N83" t="str">
        <f t="shared" si="1"/>
        <v xml:space="preserve">29 </v>
      </c>
    </row>
    <row r="84" spans="1:14" x14ac:dyDescent="0.25">
      <c r="A84" s="1" t="s">
        <v>264</v>
      </c>
      <c r="B84" s="5" t="s">
        <v>518</v>
      </c>
      <c r="C84" s="5" t="s">
        <v>519</v>
      </c>
      <c r="D84" s="1" t="s">
        <v>520</v>
      </c>
      <c r="E84" s="1" t="s">
        <v>521</v>
      </c>
      <c r="F84" s="1" t="s">
        <v>18</v>
      </c>
      <c r="G84" s="1" t="s">
        <v>264</v>
      </c>
      <c r="H84" s="1" t="s">
        <v>219</v>
      </c>
      <c r="I84" s="1"/>
      <c r="J84" s="1" t="s">
        <v>83</v>
      </c>
      <c r="L84" s="1" t="s">
        <v>254</v>
      </c>
      <c r="N84" t="str">
        <f t="shared" si="1"/>
        <v xml:space="preserve">19 </v>
      </c>
    </row>
    <row r="85" spans="1:14" x14ac:dyDescent="0.25">
      <c r="A85" s="1" t="s">
        <v>339</v>
      </c>
      <c r="B85" s="5" t="s">
        <v>522</v>
      </c>
      <c r="C85" s="5" t="s">
        <v>523</v>
      </c>
      <c r="D85" s="1" t="s">
        <v>524</v>
      </c>
      <c r="E85" s="1" t="s">
        <v>525</v>
      </c>
      <c r="F85" s="1" t="s">
        <v>18</v>
      </c>
      <c r="G85" s="1" t="s">
        <v>291</v>
      </c>
      <c r="H85" s="1" t="s">
        <v>301</v>
      </c>
      <c r="I85" s="1"/>
      <c r="J85" s="1" t="s">
        <v>83</v>
      </c>
      <c r="L85" s="1" t="s">
        <v>254</v>
      </c>
      <c r="N85" t="str">
        <f t="shared" si="1"/>
        <v xml:space="preserve">36 </v>
      </c>
    </row>
    <row r="86" spans="1:14" x14ac:dyDescent="0.25">
      <c r="A86" s="1" t="s">
        <v>98</v>
      </c>
      <c r="B86" s="5" t="s">
        <v>526</v>
      </c>
      <c r="C86" s="5" t="s">
        <v>527</v>
      </c>
      <c r="D86" s="1" t="s">
        <v>528</v>
      </c>
      <c r="E86" s="1" t="s">
        <v>529</v>
      </c>
      <c r="F86" s="1" t="s">
        <v>18</v>
      </c>
      <c r="G86" s="1" t="s">
        <v>339</v>
      </c>
      <c r="H86" s="1" t="s">
        <v>245</v>
      </c>
      <c r="I86" s="1"/>
      <c r="J86" s="1" t="s">
        <v>83</v>
      </c>
      <c r="L86" s="1" t="s">
        <v>254</v>
      </c>
      <c r="N86" t="str">
        <f t="shared" si="1"/>
        <v xml:space="preserve">25 </v>
      </c>
    </row>
    <row r="87" spans="1:14" x14ac:dyDescent="0.25">
      <c r="A87" s="1" t="s">
        <v>250</v>
      </c>
      <c r="B87" s="5" t="s">
        <v>530</v>
      </c>
      <c r="C87" s="5" t="s">
        <v>531</v>
      </c>
      <c r="D87" s="1" t="s">
        <v>532</v>
      </c>
      <c r="E87" s="1" t="s">
        <v>533</v>
      </c>
      <c r="F87" s="1" t="s">
        <v>18</v>
      </c>
      <c r="G87" s="1" t="s">
        <v>228</v>
      </c>
      <c r="H87" s="1" t="s">
        <v>188</v>
      </c>
      <c r="I87" s="1"/>
      <c r="J87" s="1" t="s">
        <v>83</v>
      </c>
      <c r="L87" s="1" t="s">
        <v>254</v>
      </c>
      <c r="N87" t="str">
        <f t="shared" si="1"/>
        <v xml:space="preserve">22 </v>
      </c>
    </row>
    <row r="88" spans="1:14" x14ac:dyDescent="0.25">
      <c r="A88" s="1" t="s">
        <v>291</v>
      </c>
      <c r="B88" s="5" t="s">
        <v>534</v>
      </c>
      <c r="C88" s="5" t="s">
        <v>535</v>
      </c>
      <c r="D88" s="1" t="s">
        <v>536</v>
      </c>
      <c r="E88" s="1" t="s">
        <v>537</v>
      </c>
      <c r="F88" s="1" t="s">
        <v>18</v>
      </c>
      <c r="G88" s="1" t="s">
        <v>292</v>
      </c>
      <c r="H88" s="1" t="s">
        <v>134</v>
      </c>
      <c r="I88" s="1"/>
      <c r="J88" s="1" t="s">
        <v>83</v>
      </c>
      <c r="L88" s="1" t="s">
        <v>254</v>
      </c>
      <c r="N88" t="str">
        <f t="shared" si="1"/>
        <v xml:space="preserve">17 </v>
      </c>
    </row>
    <row r="89" spans="1:14" x14ac:dyDescent="0.25">
      <c r="A89" s="1" t="s">
        <v>29</v>
      </c>
      <c r="B89" s="5" t="s">
        <v>538</v>
      </c>
      <c r="C89" s="5" t="s">
        <v>539</v>
      </c>
      <c r="D89" s="1" t="s">
        <v>540</v>
      </c>
      <c r="E89" s="1" t="s">
        <v>521</v>
      </c>
      <c r="F89" s="1" t="s">
        <v>18</v>
      </c>
      <c r="G89" s="1" t="s">
        <v>76</v>
      </c>
      <c r="H89" s="1" t="s">
        <v>164</v>
      </c>
      <c r="I89" s="1"/>
      <c r="J89" s="1" t="s">
        <v>83</v>
      </c>
      <c r="L89" s="1" t="s">
        <v>254</v>
      </c>
      <c r="N89" t="str">
        <f t="shared" si="1"/>
        <v xml:space="preserve">19 </v>
      </c>
    </row>
    <row r="90" spans="1:14" x14ac:dyDescent="0.25">
      <c r="A90" s="1" t="s">
        <v>81</v>
      </c>
      <c r="B90" s="5" t="s">
        <v>541</v>
      </c>
      <c r="C90" s="5" t="s">
        <v>542</v>
      </c>
      <c r="D90" s="1" t="s">
        <v>543</v>
      </c>
      <c r="E90" s="1" t="s">
        <v>544</v>
      </c>
      <c r="F90" s="1" t="s">
        <v>18</v>
      </c>
      <c r="G90" s="1" t="s">
        <v>233</v>
      </c>
      <c r="H90" s="1" t="s">
        <v>279</v>
      </c>
      <c r="I90" s="1"/>
      <c r="J90" s="1" t="s">
        <v>83</v>
      </c>
      <c r="L90" s="1" t="s">
        <v>254</v>
      </c>
      <c r="N90" t="str">
        <f t="shared" si="1"/>
        <v xml:space="preserve">26 </v>
      </c>
    </row>
    <row r="91" spans="1:14" x14ac:dyDescent="0.25">
      <c r="A91" s="1" t="s">
        <v>39</v>
      </c>
      <c r="B91" s="5" t="s">
        <v>545</v>
      </c>
      <c r="C91" s="5" t="s">
        <v>546</v>
      </c>
      <c r="D91" s="1" t="s">
        <v>547</v>
      </c>
      <c r="E91" s="1" t="s">
        <v>548</v>
      </c>
      <c r="F91" s="1" t="s">
        <v>18</v>
      </c>
      <c r="G91" s="1" t="s">
        <v>92</v>
      </c>
      <c r="H91" s="1" t="s">
        <v>285</v>
      </c>
      <c r="I91" s="1"/>
      <c r="J91" s="1" t="s">
        <v>83</v>
      </c>
      <c r="L91" s="1" t="s">
        <v>254</v>
      </c>
      <c r="N91" t="str">
        <f t="shared" si="1"/>
        <v xml:space="preserve">30 </v>
      </c>
    </row>
    <row r="92" spans="1:14" x14ac:dyDescent="0.25">
      <c r="A92" s="1" t="s">
        <v>123</v>
      </c>
      <c r="B92" s="5" t="s">
        <v>549</v>
      </c>
      <c r="C92" s="5" t="s">
        <v>550</v>
      </c>
      <c r="D92" s="1" t="s">
        <v>551</v>
      </c>
      <c r="E92" s="1" t="s">
        <v>552</v>
      </c>
      <c r="F92" s="1" t="s">
        <v>18</v>
      </c>
      <c r="G92" s="1" t="s">
        <v>285</v>
      </c>
      <c r="H92" s="1" t="s">
        <v>101</v>
      </c>
      <c r="I92" s="1"/>
      <c r="J92" s="1" t="s">
        <v>83</v>
      </c>
      <c r="L92" s="1" t="s">
        <v>254</v>
      </c>
      <c r="N92" t="str">
        <f t="shared" si="1"/>
        <v xml:space="preserve">20 </v>
      </c>
    </row>
    <row r="93" spans="1:14" x14ac:dyDescent="0.25">
      <c r="A93" s="1" t="s">
        <v>30</v>
      </c>
      <c r="B93" s="5" t="s">
        <v>553</v>
      </c>
      <c r="C93" s="5" t="s">
        <v>554</v>
      </c>
      <c r="D93" s="1" t="s">
        <v>555</v>
      </c>
      <c r="E93" s="1" t="s">
        <v>556</v>
      </c>
      <c r="F93" s="1" t="s">
        <v>18</v>
      </c>
      <c r="G93" s="1" t="s">
        <v>219</v>
      </c>
      <c r="H93" s="1" t="s">
        <v>142</v>
      </c>
      <c r="I93" s="1"/>
      <c r="J93" s="1" t="s">
        <v>83</v>
      </c>
      <c r="L93" s="1" t="s">
        <v>254</v>
      </c>
      <c r="N93" t="str">
        <f t="shared" si="1"/>
        <v xml:space="preserve">15 </v>
      </c>
    </row>
    <row r="94" spans="1:14" x14ac:dyDescent="0.25">
      <c r="A94" s="1" t="s">
        <v>48</v>
      </c>
      <c r="B94" s="5" t="s">
        <v>557</v>
      </c>
      <c r="C94" s="5" t="s">
        <v>558</v>
      </c>
      <c r="D94" s="1" t="s">
        <v>559</v>
      </c>
      <c r="E94" s="1" t="s">
        <v>560</v>
      </c>
      <c r="F94" s="1" t="s">
        <v>18</v>
      </c>
      <c r="G94" s="1" t="s">
        <v>85</v>
      </c>
      <c r="H94" s="1" t="s">
        <v>92</v>
      </c>
      <c r="I94" s="1"/>
      <c r="J94" s="1" t="s">
        <v>83</v>
      </c>
      <c r="L94" s="1" t="s">
        <v>254</v>
      </c>
      <c r="N94" t="str">
        <f t="shared" si="1"/>
        <v xml:space="preserve">21 </v>
      </c>
    </row>
    <row r="95" spans="1:14" x14ac:dyDescent="0.25">
      <c r="A95" s="1" t="s">
        <v>449</v>
      </c>
      <c r="B95" s="5" t="s">
        <v>561</v>
      </c>
      <c r="C95" s="5" t="s">
        <v>562</v>
      </c>
      <c r="D95" s="1" t="s">
        <v>563</v>
      </c>
      <c r="E95" s="1" t="s">
        <v>564</v>
      </c>
      <c r="F95" s="1" t="s">
        <v>18</v>
      </c>
      <c r="G95" s="1" t="s">
        <v>101</v>
      </c>
      <c r="H95" s="1" t="s">
        <v>117</v>
      </c>
      <c r="I95" s="1"/>
      <c r="J95" s="1" t="s">
        <v>83</v>
      </c>
      <c r="K95" t="s">
        <v>22</v>
      </c>
      <c r="L95" s="1" t="s">
        <v>254</v>
      </c>
      <c r="N95" t="str">
        <f t="shared" si="1"/>
        <v xml:space="preserve">11 </v>
      </c>
    </row>
    <row r="96" spans="1:14" x14ac:dyDescent="0.25">
      <c r="A96" s="1" t="s">
        <v>413</v>
      </c>
      <c r="B96" s="5" t="s">
        <v>565</v>
      </c>
      <c r="C96" s="5" t="s">
        <v>566</v>
      </c>
      <c r="D96" s="1" t="s">
        <v>567</v>
      </c>
      <c r="E96" s="1" t="s">
        <v>568</v>
      </c>
      <c r="F96" s="1" t="s">
        <v>18</v>
      </c>
      <c r="G96" s="1" t="s">
        <v>109</v>
      </c>
      <c r="H96" s="1" t="s">
        <v>109</v>
      </c>
      <c r="I96" s="1"/>
      <c r="J96" s="1" t="s">
        <v>83</v>
      </c>
      <c r="L96" s="1" t="s">
        <v>254</v>
      </c>
      <c r="N96" t="str">
        <f t="shared" si="1"/>
        <v>8 (</v>
      </c>
    </row>
    <row r="97" spans="1:14" x14ac:dyDescent="0.25">
      <c r="A97" s="1" t="s">
        <v>82</v>
      </c>
      <c r="B97" s="5" t="s">
        <v>569</v>
      </c>
      <c r="C97" s="5" t="s">
        <v>570</v>
      </c>
      <c r="D97" s="1" t="s">
        <v>571</v>
      </c>
      <c r="E97" s="1" t="s">
        <v>568</v>
      </c>
      <c r="F97" s="1" t="s">
        <v>18</v>
      </c>
      <c r="G97" s="1" t="s">
        <v>237</v>
      </c>
      <c r="H97" s="1" t="s">
        <v>173</v>
      </c>
      <c r="I97" s="1"/>
      <c r="J97" s="1" t="s">
        <v>83</v>
      </c>
      <c r="K97" t="s">
        <v>22</v>
      </c>
      <c r="L97" s="1" t="s">
        <v>254</v>
      </c>
      <c r="N97" t="str">
        <f t="shared" si="1"/>
        <v>8 (</v>
      </c>
    </row>
    <row r="98" spans="1:14" x14ac:dyDescent="0.25">
      <c r="A98" s="1" t="s">
        <v>122</v>
      </c>
      <c r="B98" s="5" t="s">
        <v>572</v>
      </c>
      <c r="C98" s="5" t="s">
        <v>573</v>
      </c>
      <c r="D98" s="1" t="s">
        <v>574</v>
      </c>
      <c r="E98" s="1" t="s">
        <v>521</v>
      </c>
      <c r="F98" s="1" t="s">
        <v>18</v>
      </c>
      <c r="G98" s="1" t="s">
        <v>13</v>
      </c>
      <c r="H98" s="1" t="s">
        <v>13</v>
      </c>
      <c r="I98" s="1"/>
      <c r="J98" s="1" t="s">
        <v>366</v>
      </c>
      <c r="K98" t="s">
        <v>22</v>
      </c>
      <c r="L98" s="1" t="s">
        <v>254</v>
      </c>
      <c r="N98" t="str">
        <f t="shared" si="1"/>
        <v xml:space="preserve">19 </v>
      </c>
    </row>
    <row r="99" spans="1:14" x14ac:dyDescent="0.25">
      <c r="A99" s="1" t="s">
        <v>40</v>
      </c>
      <c r="B99" s="5" t="s">
        <v>575</v>
      </c>
      <c r="C99" s="5" t="s">
        <v>576</v>
      </c>
      <c r="D99" s="1" t="s">
        <v>577</v>
      </c>
      <c r="E99" s="1" t="s">
        <v>578</v>
      </c>
      <c r="F99" s="1" t="s">
        <v>18</v>
      </c>
      <c r="G99" s="1" t="s">
        <v>211</v>
      </c>
      <c r="H99" s="1" t="s">
        <v>126</v>
      </c>
      <c r="I99" s="1"/>
      <c r="J99" s="1" t="s">
        <v>83</v>
      </c>
      <c r="K99" t="s">
        <v>22</v>
      </c>
      <c r="L99" s="1" t="s">
        <v>254</v>
      </c>
      <c r="N99" t="str">
        <f t="shared" si="1"/>
        <v>5 (</v>
      </c>
    </row>
    <row r="100" spans="1:14" x14ac:dyDescent="0.25">
      <c r="A100" s="1" t="s">
        <v>434</v>
      </c>
      <c r="B100" s="5" t="s">
        <v>579</v>
      </c>
      <c r="C100" s="5" t="s">
        <v>580</v>
      </c>
      <c r="D100" s="1" t="s">
        <v>581</v>
      </c>
      <c r="E100" s="1" t="s">
        <v>582</v>
      </c>
      <c r="F100" s="1" t="s">
        <v>28</v>
      </c>
      <c r="G100" s="1" t="s">
        <v>49</v>
      </c>
      <c r="H100" s="1" t="s">
        <v>48</v>
      </c>
      <c r="I100" s="1"/>
      <c r="J100" s="1" t="s">
        <v>83</v>
      </c>
      <c r="K100" t="s">
        <v>22</v>
      </c>
      <c r="L100" s="1" t="s">
        <v>254</v>
      </c>
      <c r="N100" t="str">
        <f t="shared" si="1"/>
        <v>8 (</v>
      </c>
    </row>
    <row r="101" spans="1:14" x14ac:dyDescent="0.25">
      <c r="A101" s="1" t="s">
        <v>414</v>
      </c>
      <c r="B101" s="5" t="s">
        <v>583</v>
      </c>
      <c r="C101" s="5" t="s">
        <v>584</v>
      </c>
      <c r="D101" s="1" t="s">
        <v>585</v>
      </c>
      <c r="E101" s="1" t="s">
        <v>568</v>
      </c>
      <c r="F101" s="1" t="s">
        <v>28</v>
      </c>
      <c r="G101" s="1" t="s">
        <v>449</v>
      </c>
      <c r="H101" s="1" t="s">
        <v>211</v>
      </c>
      <c r="I101" s="1"/>
      <c r="J101" s="1" t="s">
        <v>83</v>
      </c>
      <c r="L101" s="1" t="s">
        <v>254</v>
      </c>
      <c r="N101" t="str">
        <f t="shared" si="1"/>
        <v>8 (</v>
      </c>
    </row>
    <row r="102" spans="1:14" x14ac:dyDescent="0.25">
      <c r="A102" s="1" t="s">
        <v>49</v>
      </c>
      <c r="B102" s="5" t="s">
        <v>586</v>
      </c>
      <c r="C102" s="5" t="s">
        <v>587</v>
      </c>
      <c r="D102" s="1" t="s">
        <v>588</v>
      </c>
      <c r="E102" s="1" t="s">
        <v>589</v>
      </c>
      <c r="F102" s="1" t="s">
        <v>18</v>
      </c>
      <c r="G102" s="1" t="s">
        <v>126</v>
      </c>
      <c r="H102" s="1" t="s">
        <v>254</v>
      </c>
      <c r="I102" s="1"/>
      <c r="J102" s="1" t="s">
        <v>83</v>
      </c>
      <c r="L102" s="1" t="s">
        <v>254</v>
      </c>
      <c r="N102" t="str">
        <f t="shared" si="1"/>
        <v xml:space="preserve">11 </v>
      </c>
    </row>
    <row r="103" spans="1:14" x14ac:dyDescent="0.25">
      <c r="A103" s="1" t="s">
        <v>423</v>
      </c>
      <c r="B103" s="5" t="s">
        <v>590</v>
      </c>
      <c r="C103" s="5" t="s">
        <v>591</v>
      </c>
      <c r="D103" s="1" t="s">
        <v>592</v>
      </c>
      <c r="E103" s="1" t="s">
        <v>589</v>
      </c>
      <c r="F103" s="1" t="s">
        <v>18</v>
      </c>
      <c r="G103" s="1" t="s">
        <v>254</v>
      </c>
      <c r="H103" s="1" t="s">
        <v>203</v>
      </c>
      <c r="I103" s="1"/>
      <c r="J103" s="1" t="s">
        <v>83</v>
      </c>
      <c r="L103" s="1" t="s">
        <v>254</v>
      </c>
      <c r="N103" t="str">
        <f t="shared" si="1"/>
        <v xml:space="preserve">11 </v>
      </c>
    </row>
    <row r="104" spans="1:14" x14ac:dyDescent="0.25">
      <c r="A104" s="1" t="s">
        <v>208</v>
      </c>
      <c r="B104" s="5" t="s">
        <v>593</v>
      </c>
      <c r="C104" s="5" t="s">
        <v>594</v>
      </c>
      <c r="D104" s="1" t="s">
        <v>595</v>
      </c>
      <c r="E104" s="1" t="s">
        <v>568</v>
      </c>
      <c r="F104" s="1" t="s">
        <v>18</v>
      </c>
      <c r="G104" s="1" t="s">
        <v>142</v>
      </c>
      <c r="H104" s="1" t="s">
        <v>76</v>
      </c>
      <c r="I104" s="1"/>
      <c r="J104" s="1" t="s">
        <v>83</v>
      </c>
      <c r="K104" t="s">
        <v>22</v>
      </c>
      <c r="L104" s="1" t="s">
        <v>254</v>
      </c>
      <c r="N104" t="str">
        <f t="shared" si="1"/>
        <v>8 (</v>
      </c>
    </row>
    <row r="105" spans="1:14" x14ac:dyDescent="0.25">
      <c r="A105" s="1" t="s">
        <v>193</v>
      </c>
      <c r="B105" s="5" t="s">
        <v>596</v>
      </c>
      <c r="C105" s="5" t="s">
        <v>597</v>
      </c>
      <c r="D105" s="1" t="s">
        <v>598</v>
      </c>
      <c r="E105" s="1" t="s">
        <v>599</v>
      </c>
      <c r="F105" s="1" t="s">
        <v>18</v>
      </c>
      <c r="G105" s="1" t="s">
        <v>117</v>
      </c>
      <c r="H105" s="1" t="s">
        <v>180</v>
      </c>
      <c r="I105" s="1"/>
      <c r="J105" s="1" t="s">
        <v>83</v>
      </c>
      <c r="L105" s="1" t="s">
        <v>254</v>
      </c>
      <c r="N105" t="str">
        <f t="shared" si="1"/>
        <v>3 (</v>
      </c>
    </row>
    <row r="106" spans="1:14" x14ac:dyDescent="0.25">
      <c r="A106" s="1" t="s">
        <v>444</v>
      </c>
      <c r="B106" s="5" t="s">
        <v>600</v>
      </c>
      <c r="C106" s="5" t="s">
        <v>601</v>
      </c>
      <c r="D106" s="1" t="s">
        <v>602</v>
      </c>
      <c r="E106" s="1" t="s">
        <v>603</v>
      </c>
      <c r="F106" s="1" t="s">
        <v>18</v>
      </c>
      <c r="G106" s="1" t="s">
        <v>266</v>
      </c>
      <c r="H106" s="1" t="s">
        <v>59</v>
      </c>
      <c r="I106" s="1"/>
      <c r="J106" s="1" t="s">
        <v>83</v>
      </c>
      <c r="L106" s="1" t="s">
        <v>254</v>
      </c>
      <c r="N106" t="str">
        <f t="shared" si="1"/>
        <v>9 (</v>
      </c>
    </row>
    <row r="107" spans="1:14" x14ac:dyDescent="0.25">
      <c r="A107" s="1" t="s">
        <v>209</v>
      </c>
      <c r="B107" s="5" t="s">
        <v>604</v>
      </c>
      <c r="C107" s="5" t="s">
        <v>605</v>
      </c>
      <c r="D107" s="1" t="s">
        <v>606</v>
      </c>
      <c r="E107" s="1" t="s">
        <v>578</v>
      </c>
      <c r="F107" s="1" t="s">
        <v>18</v>
      </c>
      <c r="G107" s="1" t="s">
        <v>164</v>
      </c>
      <c r="H107" s="1" t="s">
        <v>85</v>
      </c>
      <c r="I107" s="1"/>
      <c r="J107" s="1" t="s">
        <v>83</v>
      </c>
      <c r="K107" t="s">
        <v>22</v>
      </c>
      <c r="L107" s="1" t="s">
        <v>254</v>
      </c>
      <c r="N107" t="str">
        <f t="shared" si="1"/>
        <v>5 (</v>
      </c>
    </row>
    <row r="108" spans="1:14" x14ac:dyDescent="0.25">
      <c r="A108" s="1" t="s">
        <v>377</v>
      </c>
      <c r="B108" s="5" t="s">
        <v>607</v>
      </c>
      <c r="C108" s="5" t="s">
        <v>608</v>
      </c>
      <c r="D108" s="1" t="s">
        <v>609</v>
      </c>
      <c r="E108" s="1" t="s">
        <v>610</v>
      </c>
      <c r="F108" s="1" t="s">
        <v>18</v>
      </c>
      <c r="G108" s="1" t="s">
        <v>245</v>
      </c>
      <c r="H108" s="1" t="s">
        <v>43</v>
      </c>
      <c r="I108" s="1"/>
      <c r="J108" s="1" t="s">
        <v>83</v>
      </c>
      <c r="K108" t="s">
        <v>22</v>
      </c>
      <c r="L108" s="1" t="s">
        <v>254</v>
      </c>
      <c r="N108" t="str">
        <f t="shared" si="1"/>
        <v>4 (</v>
      </c>
    </row>
    <row r="109" spans="1:14" x14ac:dyDescent="0.25">
      <c r="A109" s="1" t="s">
        <v>194</v>
      </c>
      <c r="B109" s="5" t="s">
        <v>611</v>
      </c>
      <c r="C109" s="5" t="s">
        <v>612</v>
      </c>
      <c r="D109" s="1" t="s">
        <v>613</v>
      </c>
      <c r="E109" s="1" t="s">
        <v>614</v>
      </c>
      <c r="F109" s="1" t="s">
        <v>18</v>
      </c>
      <c r="G109" s="1" t="s">
        <v>187</v>
      </c>
      <c r="H109" s="1" t="s">
        <v>67</v>
      </c>
      <c r="I109" s="1"/>
      <c r="J109" s="1" t="s">
        <v>615</v>
      </c>
      <c r="K109" t="s">
        <v>22</v>
      </c>
      <c r="L109" s="1" t="s">
        <v>254</v>
      </c>
      <c r="N109" t="str">
        <f t="shared" si="1"/>
        <v>7 (</v>
      </c>
    </row>
    <row r="110" spans="1:14" x14ac:dyDescent="0.25">
      <c r="A110" s="1" t="s">
        <v>372</v>
      </c>
      <c r="B110" s="5" t="s">
        <v>616</v>
      </c>
      <c r="C110" s="5" t="s">
        <v>617</v>
      </c>
      <c r="D110" s="1" t="s">
        <v>618</v>
      </c>
      <c r="E110" s="1" t="s">
        <v>599</v>
      </c>
      <c r="F110" s="1" t="s">
        <v>18</v>
      </c>
      <c r="G110" s="1" t="s">
        <v>134</v>
      </c>
      <c r="H110" s="1" t="s">
        <v>19</v>
      </c>
      <c r="I110" s="1"/>
      <c r="J110" s="1" t="s">
        <v>83</v>
      </c>
      <c r="K110" t="s">
        <v>22</v>
      </c>
      <c r="L110" s="1" t="s">
        <v>254</v>
      </c>
      <c r="N110" t="str">
        <f t="shared" si="1"/>
        <v>3 (</v>
      </c>
    </row>
    <row r="111" spans="1:14" x14ac:dyDescent="0.25">
      <c r="A111" s="1" t="s">
        <v>433</v>
      </c>
      <c r="B111" s="5" t="s">
        <v>619</v>
      </c>
      <c r="C111" s="5" t="s">
        <v>620</v>
      </c>
      <c r="D111" s="1" t="s">
        <v>621</v>
      </c>
      <c r="E111" s="1" t="s">
        <v>622</v>
      </c>
      <c r="F111" s="1" t="s">
        <v>18</v>
      </c>
      <c r="G111" s="1" t="s">
        <v>156</v>
      </c>
      <c r="H111" s="1" t="s">
        <v>178</v>
      </c>
      <c r="I111" s="1"/>
      <c r="J111" s="1" t="s">
        <v>83</v>
      </c>
      <c r="K111" t="s">
        <v>22</v>
      </c>
      <c r="L111" s="1" t="s">
        <v>254</v>
      </c>
      <c r="N111" t="str">
        <f t="shared" si="1"/>
        <v>6 (</v>
      </c>
    </row>
    <row r="112" spans="1:14" x14ac:dyDescent="0.25">
      <c r="A112" s="1" t="s">
        <v>428</v>
      </c>
      <c r="B112" s="5" t="s">
        <v>623</v>
      </c>
      <c r="C112" s="5" t="s">
        <v>624</v>
      </c>
      <c r="D112" s="1" t="s">
        <v>625</v>
      </c>
      <c r="E112" s="1" t="s">
        <v>599</v>
      </c>
      <c r="F112" s="1" t="s">
        <v>28</v>
      </c>
      <c r="G112" s="1" t="s">
        <v>56</v>
      </c>
      <c r="H112" s="1" t="s">
        <v>371</v>
      </c>
      <c r="I112" s="1"/>
      <c r="J112" s="1" t="s">
        <v>83</v>
      </c>
      <c r="K112" t="s">
        <v>22</v>
      </c>
      <c r="L112" s="1" t="s">
        <v>254</v>
      </c>
      <c r="N112" t="str">
        <f t="shared" si="1"/>
        <v>3 (</v>
      </c>
    </row>
    <row r="113" spans="1:115" x14ac:dyDescent="0.25">
      <c r="A113" s="1" t="s">
        <v>371</v>
      </c>
      <c r="B113" s="5" t="s">
        <v>626</v>
      </c>
      <c r="C113" s="5" t="s">
        <v>627</v>
      </c>
      <c r="D113" s="1" t="s">
        <v>628</v>
      </c>
      <c r="E113" s="1" t="s">
        <v>578</v>
      </c>
      <c r="F113" s="1" t="s">
        <v>18</v>
      </c>
      <c r="G113" s="1" t="s">
        <v>59</v>
      </c>
      <c r="H113" s="1" t="s">
        <v>34</v>
      </c>
      <c r="I113" s="1"/>
      <c r="J113" s="1" t="s">
        <v>629</v>
      </c>
      <c r="K113" t="s">
        <v>22</v>
      </c>
      <c r="L113" s="1" t="s">
        <v>254</v>
      </c>
      <c r="N113" t="str">
        <f t="shared" si="1"/>
        <v>5 (</v>
      </c>
    </row>
    <row r="114" spans="1:115" x14ac:dyDescent="0.25">
      <c r="A114" s="1" t="s">
        <v>55</v>
      </c>
      <c r="B114" s="5" t="s">
        <v>630</v>
      </c>
      <c r="C114" s="5" t="s">
        <v>631</v>
      </c>
      <c r="D114" s="1" t="s">
        <v>632</v>
      </c>
      <c r="E114" s="1">
        <v>4</v>
      </c>
      <c r="F114" s="1" t="s">
        <v>18</v>
      </c>
      <c r="G114" s="1" t="s">
        <v>188</v>
      </c>
      <c r="H114" s="1" t="s">
        <v>169</v>
      </c>
      <c r="I114" s="1"/>
      <c r="J114" s="1" t="s">
        <v>21</v>
      </c>
      <c r="K114" t="s">
        <v>22</v>
      </c>
      <c r="L114" s="1" t="s">
        <v>254</v>
      </c>
      <c r="N114" t="str">
        <f t="shared" si="1"/>
        <v>4</v>
      </c>
    </row>
    <row r="115" spans="1:115" x14ac:dyDescent="0.25">
      <c r="A115" s="1" t="s">
        <v>90</v>
      </c>
      <c r="B115" s="5" t="s">
        <v>633</v>
      </c>
      <c r="C115" s="5" t="s">
        <v>634</v>
      </c>
      <c r="D115" s="1" t="s">
        <v>635</v>
      </c>
      <c r="E115" s="1" t="s">
        <v>578</v>
      </c>
      <c r="F115" s="1" t="s">
        <v>18</v>
      </c>
      <c r="G115" s="1" t="s">
        <v>173</v>
      </c>
      <c r="H115" s="1" t="s">
        <v>357</v>
      </c>
      <c r="I115" s="1"/>
      <c r="J115" s="1" t="s">
        <v>83</v>
      </c>
      <c r="K115" t="s">
        <v>22</v>
      </c>
      <c r="L115" s="1" t="s">
        <v>254</v>
      </c>
      <c r="N115" t="str">
        <f t="shared" si="1"/>
        <v>5 (</v>
      </c>
    </row>
    <row r="116" spans="1:115" x14ac:dyDescent="0.25">
      <c r="A116" s="1" t="s">
        <v>56</v>
      </c>
      <c r="B116" s="5" t="s">
        <v>636</v>
      </c>
      <c r="C116" s="5" t="s">
        <v>637</v>
      </c>
      <c r="D116" s="1" t="s">
        <v>638</v>
      </c>
      <c r="E116" s="1" t="s">
        <v>622</v>
      </c>
      <c r="F116" s="1" t="s">
        <v>18</v>
      </c>
      <c r="G116" s="1" t="s">
        <v>180</v>
      </c>
      <c r="H116" s="1" t="s">
        <v>224</v>
      </c>
      <c r="I116" s="1"/>
      <c r="J116" s="1" t="s">
        <v>21</v>
      </c>
      <c r="K116" t="s">
        <v>22</v>
      </c>
      <c r="L116" s="1" t="s">
        <v>254</v>
      </c>
      <c r="N116" t="str">
        <f t="shared" si="1"/>
        <v>6 (</v>
      </c>
    </row>
    <row r="121" spans="1:115" x14ac:dyDescent="0.25">
      <c r="A121" t="s">
        <v>0</v>
      </c>
      <c r="B121" t="s">
        <v>0</v>
      </c>
      <c r="C121" t="s">
        <v>13</v>
      </c>
      <c r="D121" t="s">
        <v>23</v>
      </c>
      <c r="E121" t="s">
        <v>34</v>
      </c>
      <c r="F121" t="s">
        <v>43</v>
      </c>
      <c r="G121" t="s">
        <v>19</v>
      </c>
      <c r="H121" t="s">
        <v>59</v>
      </c>
      <c r="I121" t="s">
        <v>67</v>
      </c>
      <c r="J121" t="s">
        <v>76</v>
      </c>
      <c r="K121" t="s">
        <v>85</v>
      </c>
      <c r="L121" t="s">
        <v>92</v>
      </c>
      <c r="M121" t="s">
        <v>109</v>
      </c>
      <c r="N121" t="s">
        <v>117</v>
      </c>
      <c r="O121" t="s">
        <v>126</v>
      </c>
      <c r="P121" t="s">
        <v>134</v>
      </c>
      <c r="Q121" t="s">
        <v>142</v>
      </c>
      <c r="S121" t="s">
        <v>156</v>
      </c>
      <c r="T121" t="s">
        <v>164</v>
      </c>
      <c r="U121" t="s">
        <v>173</v>
      </c>
      <c r="V121" t="s">
        <v>180</v>
      </c>
      <c r="W121" t="s">
        <v>188</v>
      </c>
      <c r="X121" t="s">
        <v>196</v>
      </c>
      <c r="Y121" t="s">
        <v>203</v>
      </c>
      <c r="Z121" t="s">
        <v>211</v>
      </c>
      <c r="AA121" t="s">
        <v>219</v>
      </c>
      <c r="AB121" t="s">
        <v>228</v>
      </c>
      <c r="AC121" t="s">
        <v>237</v>
      </c>
      <c r="AD121" t="s">
        <v>245</v>
      </c>
      <c r="AE121" t="s">
        <v>254</v>
      </c>
      <c r="AF121" t="s">
        <v>259</v>
      </c>
      <c r="AG121" t="s">
        <v>266</v>
      </c>
      <c r="AH121" t="s">
        <v>272</v>
      </c>
      <c r="AI121" t="s">
        <v>279</v>
      </c>
      <c r="AJ121" t="s">
        <v>285</v>
      </c>
      <c r="AK121" t="s">
        <v>292</v>
      </c>
      <c r="AL121" t="s">
        <v>301</v>
      </c>
      <c r="AM121" t="s">
        <v>306</v>
      </c>
      <c r="AN121" t="s">
        <v>72</v>
      </c>
      <c r="AO121" t="s">
        <v>320</v>
      </c>
      <c r="AP121" t="s">
        <v>297</v>
      </c>
      <c r="AQ121" t="s">
        <v>216</v>
      </c>
      <c r="AR121" t="s">
        <v>290</v>
      </c>
      <c r="AS121" t="s">
        <v>169</v>
      </c>
      <c r="AT121" t="s">
        <v>178</v>
      </c>
      <c r="AU121" t="s">
        <v>357</v>
      </c>
      <c r="AV121" t="s">
        <v>224</v>
      </c>
      <c r="AW121" t="s">
        <v>20</v>
      </c>
      <c r="AX121" t="s">
        <v>242</v>
      </c>
      <c r="AY121" t="s">
        <v>153</v>
      </c>
      <c r="AZ121" t="s">
        <v>97</v>
      </c>
      <c r="BA121" t="s">
        <v>105</v>
      </c>
      <c r="BB121" t="s">
        <v>114</v>
      </c>
      <c r="BC121" t="s">
        <v>139</v>
      </c>
      <c r="BD121" t="s">
        <v>64</v>
      </c>
      <c r="BE121" t="s">
        <v>225</v>
      </c>
      <c r="BF121" t="s">
        <v>140</v>
      </c>
      <c r="BG121" t="s">
        <v>170</v>
      </c>
      <c r="BH121" t="s">
        <v>311</v>
      </c>
      <c r="BI121" t="s">
        <v>298</v>
      </c>
      <c r="BJ121" t="s">
        <v>331</v>
      </c>
      <c r="BK121" t="s">
        <v>338</v>
      </c>
      <c r="BL121" t="s">
        <v>346</v>
      </c>
      <c r="BM121" t="s">
        <v>202</v>
      </c>
      <c r="BN121" t="s">
        <v>185</v>
      </c>
      <c r="BO121" t="s">
        <v>217</v>
      </c>
      <c r="BP121" t="s">
        <v>154</v>
      </c>
      <c r="BQ121" t="s">
        <v>233</v>
      </c>
      <c r="BR121" t="s">
        <v>161</v>
      </c>
      <c r="BS121" t="s">
        <v>147</v>
      </c>
      <c r="BT121" t="s">
        <v>332</v>
      </c>
      <c r="BU121" t="s">
        <v>131</v>
      </c>
      <c r="BV121" t="s">
        <v>148</v>
      </c>
      <c r="BW121" t="s">
        <v>201</v>
      </c>
      <c r="BX121" t="s">
        <v>106</v>
      </c>
      <c r="BY121" t="s">
        <v>132</v>
      </c>
      <c r="BZ121" t="s">
        <v>115</v>
      </c>
      <c r="CA121" t="s">
        <v>325</v>
      </c>
      <c r="CB121" t="s">
        <v>243</v>
      </c>
      <c r="CC121" t="s">
        <v>317</v>
      </c>
      <c r="CD121" t="s">
        <v>251</v>
      </c>
      <c r="CE121" t="s">
        <v>264</v>
      </c>
      <c r="CF121" t="s">
        <v>339</v>
      </c>
      <c r="CG121" t="s">
        <v>98</v>
      </c>
      <c r="CH121" t="s">
        <v>250</v>
      </c>
      <c r="CI121" t="s">
        <v>291</v>
      </c>
      <c r="CJ121" t="s">
        <v>29</v>
      </c>
      <c r="CK121" t="s">
        <v>81</v>
      </c>
      <c r="CL121" t="s">
        <v>39</v>
      </c>
      <c r="CM121" t="s">
        <v>123</v>
      </c>
      <c r="CN121" t="s">
        <v>30</v>
      </c>
      <c r="CO121" t="s">
        <v>48</v>
      </c>
      <c r="CP121" t="s">
        <v>449</v>
      </c>
      <c r="CQ121" t="s">
        <v>413</v>
      </c>
      <c r="CR121" t="s">
        <v>82</v>
      </c>
      <c r="CS121" t="s">
        <v>122</v>
      </c>
      <c r="CT121" t="s">
        <v>40</v>
      </c>
      <c r="CU121" t="s">
        <v>434</v>
      </c>
      <c r="CV121" t="s">
        <v>414</v>
      </c>
      <c r="CW121" t="s">
        <v>49</v>
      </c>
      <c r="CX121" t="s">
        <v>423</v>
      </c>
      <c r="CY121" t="s">
        <v>208</v>
      </c>
      <c r="CZ121" t="s">
        <v>193</v>
      </c>
      <c r="DA121" t="s">
        <v>444</v>
      </c>
      <c r="DB121" t="s">
        <v>209</v>
      </c>
      <c r="DC121" t="s">
        <v>377</v>
      </c>
      <c r="DD121" t="s">
        <v>194</v>
      </c>
      <c r="DE121" t="s">
        <v>372</v>
      </c>
      <c r="DF121" t="s">
        <v>433</v>
      </c>
      <c r="DG121" t="s">
        <v>428</v>
      </c>
      <c r="DH121" t="s">
        <v>371</v>
      </c>
      <c r="DI121" t="s">
        <v>55</v>
      </c>
      <c r="DJ121" t="s">
        <v>90</v>
      </c>
      <c r="DK121" t="s">
        <v>56</v>
      </c>
    </row>
    <row r="122" spans="1:115" x14ac:dyDescent="0.25">
      <c r="A122" t="s">
        <v>1</v>
      </c>
      <c r="B122" t="s">
        <v>1</v>
      </c>
      <c r="C122" t="s">
        <v>14</v>
      </c>
      <c r="D122" t="s">
        <v>24</v>
      </c>
      <c r="E122" t="s">
        <v>35</v>
      </c>
      <c r="F122" t="s">
        <v>44</v>
      </c>
      <c r="G122" t="s">
        <v>51</v>
      </c>
      <c r="H122" t="s">
        <v>60</v>
      </c>
      <c r="I122" t="s">
        <v>68</v>
      </c>
      <c r="J122" t="s">
        <v>77</v>
      </c>
      <c r="K122" t="s">
        <v>86</v>
      </c>
      <c r="L122" t="s">
        <v>93</v>
      </c>
      <c r="M122" t="s">
        <v>110</v>
      </c>
      <c r="N122" t="s">
        <v>118</v>
      </c>
      <c r="O122" t="s">
        <v>127</v>
      </c>
      <c r="P122" t="s">
        <v>135</v>
      </c>
      <c r="Q122" t="s">
        <v>143</v>
      </c>
      <c r="R122" t="s">
        <v>150</v>
      </c>
      <c r="S122" t="s">
        <v>157</v>
      </c>
      <c r="T122" t="s">
        <v>165</v>
      </c>
      <c r="U122" t="s">
        <v>174</v>
      </c>
      <c r="V122" t="s">
        <v>181</v>
      </c>
      <c r="W122" t="s">
        <v>189</v>
      </c>
      <c r="X122" t="s">
        <v>197</v>
      </c>
      <c r="Y122" t="s">
        <v>204</v>
      </c>
      <c r="Z122" t="s">
        <v>212</v>
      </c>
      <c r="AA122" t="s">
        <v>220</v>
      </c>
      <c r="AB122" t="s">
        <v>229</v>
      </c>
      <c r="AC122" t="s">
        <v>238</v>
      </c>
      <c r="AD122" t="s">
        <v>246</v>
      </c>
      <c r="AE122" t="s">
        <v>255</v>
      </c>
      <c r="AF122" t="s">
        <v>260</v>
      </c>
      <c r="AG122" t="s">
        <v>267</v>
      </c>
      <c r="AH122" t="s">
        <v>273</v>
      </c>
      <c r="AI122" t="s">
        <v>280</v>
      </c>
      <c r="AJ122" t="s">
        <v>286</v>
      </c>
      <c r="AK122" t="s">
        <v>293</v>
      </c>
      <c r="AL122" t="s">
        <v>302</v>
      </c>
      <c r="AM122" t="s">
        <v>307</v>
      </c>
      <c r="AN122" t="s">
        <v>313</v>
      </c>
      <c r="AO122" t="s">
        <v>321</v>
      </c>
      <c r="AP122" t="s">
        <v>328</v>
      </c>
      <c r="AQ122" t="s">
        <v>334</v>
      </c>
      <c r="AR122" t="s">
        <v>342</v>
      </c>
      <c r="AS122" t="s">
        <v>347</v>
      </c>
      <c r="AT122" t="s">
        <v>352</v>
      </c>
      <c r="AU122" t="s">
        <v>358</v>
      </c>
      <c r="AV122" t="s">
        <v>363</v>
      </c>
      <c r="AW122" t="s">
        <v>367</v>
      </c>
      <c r="AX122" t="s">
        <v>373</v>
      </c>
      <c r="AY122" t="s">
        <v>379</v>
      </c>
      <c r="AZ122" t="s">
        <v>384</v>
      </c>
      <c r="BA122" t="s">
        <v>389</v>
      </c>
      <c r="BB122" t="s">
        <v>393</v>
      </c>
      <c r="BC122" t="s">
        <v>397</v>
      </c>
      <c r="BD122" t="s">
        <v>401</v>
      </c>
      <c r="BE122" t="s">
        <v>405</v>
      </c>
      <c r="BF122" t="s">
        <v>409</v>
      </c>
      <c r="BG122" t="s">
        <v>415</v>
      </c>
      <c r="BH122" t="s">
        <v>419</v>
      </c>
      <c r="BI122" t="s">
        <v>424</v>
      </c>
      <c r="BJ122" t="s">
        <v>429</v>
      </c>
      <c r="BK122" t="s">
        <v>435</v>
      </c>
      <c r="BL122" t="s">
        <v>440</v>
      </c>
      <c r="BM122" t="s">
        <v>445</v>
      </c>
      <c r="BN122" t="s">
        <v>451</v>
      </c>
      <c r="BO122" t="s">
        <v>455</v>
      </c>
      <c r="BP122" t="s">
        <v>458</v>
      </c>
      <c r="BQ122" t="s">
        <v>462</v>
      </c>
      <c r="BR122" t="s">
        <v>467</v>
      </c>
      <c r="BS122" t="s">
        <v>470</v>
      </c>
      <c r="BT122" t="s">
        <v>474</v>
      </c>
      <c r="BU122" t="s">
        <v>478</v>
      </c>
      <c r="BV122" t="s">
        <v>482</v>
      </c>
      <c r="BW122" t="s">
        <v>486</v>
      </c>
      <c r="BX122" t="s">
        <v>490</v>
      </c>
      <c r="BY122" t="s">
        <v>494</v>
      </c>
      <c r="BZ122" t="s">
        <v>498</v>
      </c>
      <c r="CA122" t="s">
        <v>502</v>
      </c>
      <c r="CB122" t="s">
        <v>506</v>
      </c>
      <c r="CC122" t="s">
        <v>510</v>
      </c>
      <c r="CD122" t="s">
        <v>514</v>
      </c>
      <c r="CE122" t="s">
        <v>518</v>
      </c>
      <c r="CF122" t="s">
        <v>522</v>
      </c>
      <c r="CG122" t="s">
        <v>526</v>
      </c>
      <c r="CH122" t="s">
        <v>530</v>
      </c>
      <c r="CI122" t="s">
        <v>534</v>
      </c>
      <c r="CJ122" t="s">
        <v>538</v>
      </c>
      <c r="CK122" t="s">
        <v>541</v>
      </c>
      <c r="CL122" t="s">
        <v>545</v>
      </c>
      <c r="CM122" t="s">
        <v>549</v>
      </c>
      <c r="CN122" t="s">
        <v>553</v>
      </c>
      <c r="CO122" t="s">
        <v>557</v>
      </c>
      <c r="CP122" t="s">
        <v>561</v>
      </c>
      <c r="CQ122" t="s">
        <v>565</v>
      </c>
      <c r="CR122" t="s">
        <v>569</v>
      </c>
      <c r="CS122" t="s">
        <v>572</v>
      </c>
      <c r="CT122" t="s">
        <v>575</v>
      </c>
      <c r="CU122" t="s">
        <v>579</v>
      </c>
      <c r="CV122" t="s">
        <v>583</v>
      </c>
      <c r="CW122" t="s">
        <v>586</v>
      </c>
      <c r="CX122" t="s">
        <v>590</v>
      </c>
      <c r="CY122" t="s">
        <v>593</v>
      </c>
      <c r="CZ122" t="s">
        <v>596</v>
      </c>
      <c r="DA122" t="s">
        <v>600</v>
      </c>
      <c r="DB122" t="s">
        <v>604</v>
      </c>
      <c r="DC122" t="s">
        <v>607</v>
      </c>
      <c r="DD122" t="s">
        <v>611</v>
      </c>
      <c r="DE122" t="s">
        <v>616</v>
      </c>
      <c r="DF122" t="s">
        <v>619</v>
      </c>
      <c r="DG122" t="s">
        <v>623</v>
      </c>
      <c r="DH122" t="s">
        <v>626</v>
      </c>
      <c r="DI122" t="s">
        <v>630</v>
      </c>
      <c r="DJ122" t="s">
        <v>633</v>
      </c>
      <c r="DK122" t="s">
        <v>636</v>
      </c>
    </row>
    <row r="123" spans="1:115" x14ac:dyDescent="0.25">
      <c r="A123" t="s">
        <v>2</v>
      </c>
      <c r="B123" t="s">
        <v>2</v>
      </c>
      <c r="C123" t="s">
        <v>15</v>
      </c>
      <c r="D123" t="s">
        <v>25</v>
      </c>
      <c r="E123" t="s">
        <v>36</v>
      </c>
      <c r="F123" t="s">
        <v>45</v>
      </c>
      <c r="G123" t="s">
        <v>52</v>
      </c>
      <c r="H123" t="s">
        <v>61</v>
      </c>
      <c r="I123" t="s">
        <v>69</v>
      </c>
      <c r="J123" t="s">
        <v>78</v>
      </c>
      <c r="K123" t="s">
        <v>87</v>
      </c>
      <c r="L123" t="s">
        <v>94</v>
      </c>
      <c r="M123" t="s">
        <v>111</v>
      </c>
      <c r="N123" t="s">
        <v>119</v>
      </c>
      <c r="O123" t="s">
        <v>128</v>
      </c>
      <c r="P123" t="s">
        <v>136</v>
      </c>
      <c r="Q123" t="s">
        <v>144</v>
      </c>
      <c r="R123" t="s">
        <v>151</v>
      </c>
      <c r="S123" t="s">
        <v>158</v>
      </c>
      <c r="T123" t="s">
        <v>166</v>
      </c>
      <c r="U123" t="s">
        <v>175</v>
      </c>
      <c r="V123" t="s">
        <v>182</v>
      </c>
      <c r="W123" t="s">
        <v>190</v>
      </c>
      <c r="X123" t="s">
        <v>198</v>
      </c>
      <c r="Y123" t="s">
        <v>205</v>
      </c>
      <c r="Z123" t="s">
        <v>213</v>
      </c>
      <c r="AA123" t="s">
        <v>221</v>
      </c>
      <c r="AB123" t="s">
        <v>230</v>
      </c>
      <c r="AC123" t="s">
        <v>239</v>
      </c>
      <c r="AD123" t="s">
        <v>247</v>
      </c>
      <c r="AE123" t="s">
        <v>256</v>
      </c>
      <c r="AF123" t="s">
        <v>261</v>
      </c>
      <c r="AG123" t="s">
        <v>268</v>
      </c>
      <c r="AH123" t="s">
        <v>274</v>
      </c>
      <c r="AI123" t="s">
        <v>281</v>
      </c>
      <c r="AJ123" t="s">
        <v>287</v>
      </c>
      <c r="AK123" t="s">
        <v>294</v>
      </c>
      <c r="AL123" t="s">
        <v>303</v>
      </c>
      <c r="AM123" t="s">
        <v>308</v>
      </c>
      <c r="AN123" t="s">
        <v>314</v>
      </c>
      <c r="AO123" t="s">
        <v>322</v>
      </c>
      <c r="AP123" t="s">
        <v>329</v>
      </c>
      <c r="AQ123" t="s">
        <v>335</v>
      </c>
      <c r="AR123" t="s">
        <v>343</v>
      </c>
      <c r="AS123" t="s">
        <v>348</v>
      </c>
      <c r="AT123" t="s">
        <v>353</v>
      </c>
      <c r="AU123" t="s">
        <v>359</v>
      </c>
      <c r="AV123" t="s">
        <v>364</v>
      </c>
      <c r="AW123" t="s">
        <v>368</v>
      </c>
      <c r="AX123" t="s">
        <v>374</v>
      </c>
      <c r="AY123" t="s">
        <v>380</v>
      </c>
      <c r="AZ123" t="s">
        <v>385</v>
      </c>
      <c r="BA123" t="s">
        <v>390</v>
      </c>
      <c r="BB123" t="s">
        <v>394</v>
      </c>
      <c r="BC123" t="s">
        <v>398</v>
      </c>
      <c r="BD123" t="s">
        <v>402</v>
      </c>
      <c r="BE123" t="s">
        <v>406</v>
      </c>
      <c r="BF123" t="s">
        <v>410</v>
      </c>
      <c r="BG123" t="s">
        <v>416</v>
      </c>
      <c r="BH123" t="s">
        <v>420</v>
      </c>
      <c r="BI123" t="s">
        <v>425</v>
      </c>
      <c r="BJ123" t="s">
        <v>430</v>
      </c>
      <c r="BK123" t="s">
        <v>436</v>
      </c>
      <c r="BL123" t="s">
        <v>441</v>
      </c>
      <c r="BM123" t="s">
        <v>446</v>
      </c>
      <c r="BN123" t="s">
        <v>452</v>
      </c>
      <c r="BO123" t="s">
        <v>456</v>
      </c>
      <c r="BP123" t="s">
        <v>459</v>
      </c>
      <c r="BQ123" t="s">
        <v>463</v>
      </c>
      <c r="BR123" t="s">
        <v>468</v>
      </c>
      <c r="BS123" t="s">
        <v>471</v>
      </c>
      <c r="BT123" t="s">
        <v>475</v>
      </c>
      <c r="BU123" t="s">
        <v>479</v>
      </c>
      <c r="BV123" t="s">
        <v>483</v>
      </c>
      <c r="BW123" t="s">
        <v>487</v>
      </c>
      <c r="BX123" t="s">
        <v>491</v>
      </c>
      <c r="BY123" t="s">
        <v>495</v>
      </c>
      <c r="BZ123" t="s">
        <v>499</v>
      </c>
      <c r="CA123" t="s">
        <v>503</v>
      </c>
      <c r="CB123" t="s">
        <v>507</v>
      </c>
      <c r="CC123" t="s">
        <v>511</v>
      </c>
      <c r="CD123" t="s">
        <v>515</v>
      </c>
      <c r="CE123" t="s">
        <v>519</v>
      </c>
      <c r="CF123" t="s">
        <v>523</v>
      </c>
      <c r="CG123" t="s">
        <v>527</v>
      </c>
      <c r="CH123" t="s">
        <v>531</v>
      </c>
      <c r="CI123" t="s">
        <v>535</v>
      </c>
      <c r="CJ123" t="s">
        <v>539</v>
      </c>
      <c r="CK123" t="s">
        <v>542</v>
      </c>
      <c r="CL123" t="s">
        <v>546</v>
      </c>
      <c r="CM123" t="s">
        <v>550</v>
      </c>
      <c r="CN123" t="s">
        <v>554</v>
      </c>
      <c r="CO123" t="s">
        <v>558</v>
      </c>
      <c r="CP123" t="s">
        <v>562</v>
      </c>
      <c r="CQ123" t="s">
        <v>566</v>
      </c>
      <c r="CR123" t="s">
        <v>570</v>
      </c>
      <c r="CS123" t="s">
        <v>573</v>
      </c>
      <c r="CT123" t="s">
        <v>576</v>
      </c>
      <c r="CU123" t="s">
        <v>580</v>
      </c>
      <c r="CV123" t="s">
        <v>584</v>
      </c>
      <c r="CW123" t="s">
        <v>587</v>
      </c>
      <c r="CX123" t="s">
        <v>591</v>
      </c>
      <c r="CY123" t="s">
        <v>594</v>
      </c>
      <c r="CZ123" t="s">
        <v>597</v>
      </c>
      <c r="DA123" t="s">
        <v>601</v>
      </c>
      <c r="DB123" t="s">
        <v>605</v>
      </c>
      <c r="DC123" t="s">
        <v>608</v>
      </c>
      <c r="DD123" t="s">
        <v>612</v>
      </c>
      <c r="DE123" t="s">
        <v>617</v>
      </c>
      <c r="DF123" t="s">
        <v>620</v>
      </c>
      <c r="DG123" t="s">
        <v>624</v>
      </c>
      <c r="DH123" t="s">
        <v>627</v>
      </c>
      <c r="DI123" t="s">
        <v>631</v>
      </c>
      <c r="DJ123" t="s">
        <v>634</v>
      </c>
      <c r="DK123" t="s">
        <v>637</v>
      </c>
    </row>
    <row r="124" spans="1:115" x14ac:dyDescent="0.25">
      <c r="A124" t="s">
        <v>3</v>
      </c>
      <c r="B124" t="s">
        <v>3</v>
      </c>
      <c r="C124" t="s">
        <v>16</v>
      </c>
      <c r="D124" t="s">
        <v>26</v>
      </c>
      <c r="E124" t="s">
        <v>37</v>
      </c>
      <c r="F124" t="s">
        <v>46</v>
      </c>
      <c r="G124" t="s">
        <v>53</v>
      </c>
      <c r="H124" t="s">
        <v>62</v>
      </c>
      <c r="I124" t="s">
        <v>70</v>
      </c>
      <c r="J124" t="s">
        <v>79</v>
      </c>
      <c r="K124" t="s">
        <v>88</v>
      </c>
      <c r="L124" t="s">
        <v>95</v>
      </c>
      <c r="M124" t="s">
        <v>112</v>
      </c>
      <c r="N124" t="s">
        <v>120</v>
      </c>
      <c r="O124" t="s">
        <v>129</v>
      </c>
      <c r="P124" t="s">
        <v>137</v>
      </c>
      <c r="Q124" t="s">
        <v>145</v>
      </c>
      <c r="R124" t="s">
        <v>152</v>
      </c>
      <c r="S124" t="s">
        <v>159</v>
      </c>
      <c r="T124" t="s">
        <v>167</v>
      </c>
      <c r="U124" t="s">
        <v>176</v>
      </c>
      <c r="V124" t="s">
        <v>183</v>
      </c>
      <c r="W124" t="s">
        <v>191</v>
      </c>
      <c r="X124" t="s">
        <v>199</v>
      </c>
      <c r="Y124" t="s">
        <v>206</v>
      </c>
      <c r="Z124" t="s">
        <v>214</v>
      </c>
      <c r="AA124" t="s">
        <v>222</v>
      </c>
      <c r="AB124" t="s">
        <v>231</v>
      </c>
      <c r="AC124" t="s">
        <v>240</v>
      </c>
      <c r="AD124" t="s">
        <v>248</v>
      </c>
      <c r="AE124" t="s">
        <v>257</v>
      </c>
      <c r="AF124" t="s">
        <v>262</v>
      </c>
      <c r="AG124" t="s">
        <v>269</v>
      </c>
      <c r="AH124" t="s">
        <v>275</v>
      </c>
      <c r="AI124" t="s">
        <v>282</v>
      </c>
      <c r="AJ124" t="s">
        <v>288</v>
      </c>
      <c r="AK124" t="s">
        <v>295</v>
      </c>
      <c r="AL124" t="s">
        <v>304</v>
      </c>
      <c r="AM124" t="s">
        <v>309</v>
      </c>
      <c r="AN124" t="s">
        <v>315</v>
      </c>
      <c r="AO124" t="s">
        <v>323</v>
      </c>
      <c r="AP124" t="s">
        <v>330</v>
      </c>
      <c r="AQ124" t="s">
        <v>336</v>
      </c>
      <c r="AR124" t="s">
        <v>344</v>
      </c>
      <c r="AS124" t="s">
        <v>349</v>
      </c>
      <c r="AT124" t="s">
        <v>354</v>
      </c>
      <c r="AU124" t="s">
        <v>360</v>
      </c>
      <c r="AV124" t="s">
        <v>363</v>
      </c>
      <c r="AW124" t="s">
        <v>369</v>
      </c>
      <c r="AX124" t="s">
        <v>375</v>
      </c>
      <c r="AY124" t="s">
        <v>381</v>
      </c>
      <c r="AZ124" t="s">
        <v>386</v>
      </c>
      <c r="BA124" t="s">
        <v>391</v>
      </c>
      <c r="BB124" t="s">
        <v>395</v>
      </c>
      <c r="BC124" t="s">
        <v>399</v>
      </c>
      <c r="BD124" t="s">
        <v>403</v>
      </c>
      <c r="BE124" t="s">
        <v>407</v>
      </c>
      <c r="BF124" t="s">
        <v>411</v>
      </c>
      <c r="BG124" t="s">
        <v>417</v>
      </c>
      <c r="BH124" t="s">
        <v>421</v>
      </c>
      <c r="BI124" t="s">
        <v>426</v>
      </c>
      <c r="BJ124" t="s">
        <v>431</v>
      </c>
      <c r="BK124" t="s">
        <v>437</v>
      </c>
      <c r="BL124" t="s">
        <v>442</v>
      </c>
      <c r="BM124" t="s">
        <v>447</v>
      </c>
      <c r="BN124" t="s">
        <v>453</v>
      </c>
      <c r="BO124" t="s">
        <v>457</v>
      </c>
      <c r="BP124" t="s">
        <v>460</v>
      </c>
      <c r="BQ124" t="s">
        <v>464</v>
      </c>
      <c r="BR124" t="s">
        <v>469</v>
      </c>
      <c r="BS124" t="s">
        <v>472</v>
      </c>
      <c r="BT124" t="s">
        <v>476</v>
      </c>
      <c r="BU124" t="s">
        <v>480</v>
      </c>
      <c r="BV124" t="s">
        <v>484</v>
      </c>
      <c r="BW124" t="s">
        <v>488</v>
      </c>
      <c r="BX124" t="s">
        <v>492</v>
      </c>
      <c r="BY124" t="s">
        <v>496</v>
      </c>
      <c r="BZ124" t="s">
        <v>500</v>
      </c>
      <c r="CA124" t="s">
        <v>504</v>
      </c>
      <c r="CB124" t="s">
        <v>508</v>
      </c>
      <c r="CC124" t="s">
        <v>512</v>
      </c>
      <c r="CD124" t="s">
        <v>516</v>
      </c>
      <c r="CE124" t="s">
        <v>520</v>
      </c>
      <c r="CF124" t="s">
        <v>524</v>
      </c>
      <c r="CG124" t="s">
        <v>528</v>
      </c>
      <c r="CH124" t="s">
        <v>532</v>
      </c>
      <c r="CI124" t="s">
        <v>536</v>
      </c>
      <c r="CJ124" t="s">
        <v>540</v>
      </c>
      <c r="CK124" t="s">
        <v>543</v>
      </c>
      <c r="CL124" t="s">
        <v>547</v>
      </c>
      <c r="CM124" t="s">
        <v>551</v>
      </c>
      <c r="CN124" t="s">
        <v>555</v>
      </c>
      <c r="CO124" t="s">
        <v>559</v>
      </c>
      <c r="CP124" t="s">
        <v>563</v>
      </c>
      <c r="CQ124" t="s">
        <v>567</v>
      </c>
      <c r="CR124" t="s">
        <v>571</v>
      </c>
      <c r="CS124" t="s">
        <v>574</v>
      </c>
      <c r="CT124" t="s">
        <v>577</v>
      </c>
      <c r="CU124" t="s">
        <v>581</v>
      </c>
      <c r="CV124" t="s">
        <v>585</v>
      </c>
      <c r="CW124" t="s">
        <v>588</v>
      </c>
      <c r="CX124" t="s">
        <v>592</v>
      </c>
      <c r="CY124" t="s">
        <v>595</v>
      </c>
      <c r="CZ124" t="s">
        <v>598</v>
      </c>
      <c r="DA124" t="s">
        <v>602</v>
      </c>
      <c r="DB124" t="s">
        <v>606</v>
      </c>
      <c r="DC124" t="s">
        <v>609</v>
      </c>
      <c r="DD124" t="s">
        <v>613</v>
      </c>
      <c r="DE124" t="s">
        <v>618</v>
      </c>
      <c r="DF124" t="s">
        <v>621</v>
      </c>
      <c r="DG124" t="s">
        <v>625</v>
      </c>
      <c r="DH124" t="s">
        <v>628</v>
      </c>
      <c r="DI124" t="s">
        <v>632</v>
      </c>
      <c r="DJ124" t="s">
        <v>635</v>
      </c>
      <c r="DK124" t="s">
        <v>638</v>
      </c>
    </row>
    <row r="125" spans="1:115" x14ac:dyDescent="0.25">
      <c r="A125" t="s">
        <v>4</v>
      </c>
      <c r="B125" t="s">
        <v>4</v>
      </c>
      <c r="C125" t="s">
        <v>17</v>
      </c>
      <c r="D125" t="s">
        <v>27</v>
      </c>
      <c r="E125" t="s">
        <v>38</v>
      </c>
      <c r="F125" t="s">
        <v>47</v>
      </c>
      <c r="G125" t="s">
        <v>54</v>
      </c>
      <c r="H125" t="s">
        <v>63</v>
      </c>
      <c r="I125" t="s">
        <v>71</v>
      </c>
      <c r="J125" t="s">
        <v>80</v>
      </c>
      <c r="K125" t="s">
        <v>89</v>
      </c>
      <c r="L125" t="s">
        <v>96</v>
      </c>
      <c r="M125" t="s">
        <v>113</v>
      </c>
      <c r="N125" t="s">
        <v>121</v>
      </c>
      <c r="O125" t="s">
        <v>130</v>
      </c>
      <c r="P125" t="s">
        <v>138</v>
      </c>
      <c r="Q125" t="s">
        <v>146</v>
      </c>
      <c r="R125" t="s">
        <v>113</v>
      </c>
      <c r="S125" t="s">
        <v>160</v>
      </c>
      <c r="T125" t="s">
        <v>168</v>
      </c>
      <c r="U125" t="s">
        <v>177</v>
      </c>
      <c r="V125" t="s">
        <v>184</v>
      </c>
      <c r="W125" t="s">
        <v>192</v>
      </c>
      <c r="X125" t="s">
        <v>200</v>
      </c>
      <c r="Y125" t="s">
        <v>207</v>
      </c>
      <c r="Z125" t="s">
        <v>215</v>
      </c>
      <c r="AA125" t="s">
        <v>223</v>
      </c>
      <c r="AB125" t="s">
        <v>232</v>
      </c>
      <c r="AC125" t="s">
        <v>241</v>
      </c>
      <c r="AD125" t="s">
        <v>249</v>
      </c>
      <c r="AE125" t="s">
        <v>258</v>
      </c>
      <c r="AF125" t="s">
        <v>263</v>
      </c>
      <c r="AG125" t="s">
        <v>270</v>
      </c>
      <c r="AH125" t="s">
        <v>276</v>
      </c>
      <c r="AI125" t="s">
        <v>283</v>
      </c>
      <c r="AJ125" t="s">
        <v>289</v>
      </c>
      <c r="AK125" t="s">
        <v>296</v>
      </c>
      <c r="AL125" t="s">
        <v>305</v>
      </c>
      <c r="AM125" t="s">
        <v>310</v>
      </c>
      <c r="AN125" t="s">
        <v>316</v>
      </c>
      <c r="AO125" t="s">
        <v>324</v>
      </c>
      <c r="AP125" t="s">
        <v>283</v>
      </c>
      <c r="AQ125" t="s">
        <v>337</v>
      </c>
      <c r="AR125" t="s">
        <v>345</v>
      </c>
      <c r="AS125" t="s">
        <v>350</v>
      </c>
      <c r="AT125" t="s">
        <v>355</v>
      </c>
      <c r="AU125" t="s">
        <v>361</v>
      </c>
      <c r="AV125" t="s">
        <v>365</v>
      </c>
      <c r="AW125" t="s">
        <v>370</v>
      </c>
      <c r="AX125" t="s">
        <v>376</v>
      </c>
      <c r="AY125" t="s">
        <v>382</v>
      </c>
      <c r="AZ125" t="s">
        <v>387</v>
      </c>
      <c r="BA125" t="s">
        <v>392</v>
      </c>
      <c r="BB125" t="s">
        <v>396</v>
      </c>
      <c r="BC125" t="s">
        <v>400</v>
      </c>
      <c r="BD125" t="s">
        <v>404</v>
      </c>
      <c r="BE125" t="s">
        <v>408</v>
      </c>
      <c r="BF125" t="s">
        <v>412</v>
      </c>
      <c r="BG125" t="s">
        <v>418</v>
      </c>
      <c r="BH125" t="s">
        <v>422</v>
      </c>
      <c r="BI125" t="s">
        <v>427</v>
      </c>
      <c r="BJ125" t="s">
        <v>432</v>
      </c>
      <c r="BK125" t="s">
        <v>438</v>
      </c>
      <c r="BL125" t="s">
        <v>443</v>
      </c>
      <c r="BM125" t="s">
        <v>448</v>
      </c>
      <c r="BN125" t="s">
        <v>454</v>
      </c>
      <c r="BO125" t="s">
        <v>454</v>
      </c>
      <c r="BP125" t="s">
        <v>461</v>
      </c>
      <c r="BQ125" t="s">
        <v>465</v>
      </c>
      <c r="BR125" t="s">
        <v>465</v>
      </c>
      <c r="BS125" t="s">
        <v>473</v>
      </c>
      <c r="BT125" t="s">
        <v>477</v>
      </c>
      <c r="BU125" t="s">
        <v>481</v>
      </c>
      <c r="BV125" t="s">
        <v>485</v>
      </c>
      <c r="BW125" t="s">
        <v>489</v>
      </c>
      <c r="BX125" t="s">
        <v>493</v>
      </c>
      <c r="BY125" t="s">
        <v>497</v>
      </c>
      <c r="BZ125" t="s">
        <v>501</v>
      </c>
      <c r="CA125" t="s">
        <v>505</v>
      </c>
      <c r="CB125" t="s">
        <v>509</v>
      </c>
      <c r="CC125" t="s">
        <v>513</v>
      </c>
      <c r="CD125" t="s">
        <v>517</v>
      </c>
      <c r="CE125" t="s">
        <v>521</v>
      </c>
      <c r="CF125" t="s">
        <v>525</v>
      </c>
      <c r="CG125" t="s">
        <v>529</v>
      </c>
      <c r="CH125" t="s">
        <v>533</v>
      </c>
      <c r="CI125" t="s">
        <v>537</v>
      </c>
      <c r="CJ125" t="s">
        <v>521</v>
      </c>
      <c r="CK125" t="s">
        <v>544</v>
      </c>
      <c r="CL125" t="s">
        <v>548</v>
      </c>
      <c r="CM125" t="s">
        <v>552</v>
      </c>
      <c r="CN125" t="s">
        <v>556</v>
      </c>
      <c r="CO125" t="s">
        <v>560</v>
      </c>
      <c r="CP125" t="s">
        <v>564</v>
      </c>
      <c r="CQ125" t="s">
        <v>568</v>
      </c>
      <c r="CR125" t="s">
        <v>568</v>
      </c>
      <c r="CS125" t="s">
        <v>521</v>
      </c>
      <c r="CT125" t="s">
        <v>578</v>
      </c>
      <c r="CU125" t="s">
        <v>582</v>
      </c>
      <c r="CV125" t="s">
        <v>568</v>
      </c>
      <c r="CW125" t="s">
        <v>589</v>
      </c>
      <c r="CX125" t="s">
        <v>589</v>
      </c>
      <c r="CY125" t="s">
        <v>568</v>
      </c>
      <c r="CZ125" t="s">
        <v>599</v>
      </c>
      <c r="DA125" t="s">
        <v>603</v>
      </c>
      <c r="DB125" t="s">
        <v>578</v>
      </c>
      <c r="DC125" t="s">
        <v>610</v>
      </c>
      <c r="DD125" t="s">
        <v>614</v>
      </c>
      <c r="DE125" t="s">
        <v>599</v>
      </c>
      <c r="DF125" t="s">
        <v>622</v>
      </c>
      <c r="DG125" t="s">
        <v>599</v>
      </c>
      <c r="DH125" t="s">
        <v>578</v>
      </c>
      <c r="DI125" t="s">
        <v>610</v>
      </c>
      <c r="DJ125" t="s">
        <v>578</v>
      </c>
      <c r="DK125" t="s">
        <v>622</v>
      </c>
    </row>
    <row r="126" spans="1:115" x14ac:dyDescent="0.25">
      <c r="A126" t="s">
        <v>5</v>
      </c>
      <c r="B126" t="s">
        <v>5</v>
      </c>
      <c r="C126" t="s">
        <v>18</v>
      </c>
      <c r="D126" t="s">
        <v>28</v>
      </c>
      <c r="E126" t="s">
        <v>28</v>
      </c>
      <c r="F126" t="s">
        <v>28</v>
      </c>
      <c r="G126" t="s">
        <v>28</v>
      </c>
      <c r="H126" t="s">
        <v>18</v>
      </c>
      <c r="I126" t="s">
        <v>18</v>
      </c>
      <c r="J126" t="s">
        <v>28</v>
      </c>
      <c r="K126" t="s">
        <v>28</v>
      </c>
      <c r="L126" t="s">
        <v>18</v>
      </c>
      <c r="M126" t="s">
        <v>18</v>
      </c>
      <c r="N126" t="s">
        <v>28</v>
      </c>
      <c r="O126" t="s">
        <v>18</v>
      </c>
      <c r="P126" t="s">
        <v>18</v>
      </c>
      <c r="Q126" t="s">
        <v>18</v>
      </c>
      <c r="R126" t="s">
        <v>18</v>
      </c>
      <c r="S126" t="s">
        <v>18</v>
      </c>
      <c r="T126" t="s">
        <v>18</v>
      </c>
      <c r="U126" t="s">
        <v>18</v>
      </c>
      <c r="V126" t="s">
        <v>18</v>
      </c>
      <c r="W126" t="s">
        <v>28</v>
      </c>
      <c r="X126" t="s">
        <v>18</v>
      </c>
      <c r="Y126" t="s">
        <v>28</v>
      </c>
      <c r="Z126" t="s">
        <v>18</v>
      </c>
      <c r="AA126" t="s">
        <v>18</v>
      </c>
      <c r="AB126" t="s">
        <v>18</v>
      </c>
      <c r="AC126" t="s">
        <v>18</v>
      </c>
      <c r="AD126" t="s">
        <v>18</v>
      </c>
      <c r="AE126" t="s">
        <v>18</v>
      </c>
      <c r="AF126" t="s">
        <v>18</v>
      </c>
      <c r="AG126" t="s">
        <v>18</v>
      </c>
      <c r="AH126" t="s">
        <v>28</v>
      </c>
      <c r="AI126" t="s">
        <v>18</v>
      </c>
      <c r="AJ126" t="s">
        <v>18</v>
      </c>
      <c r="AK126" t="s">
        <v>18</v>
      </c>
      <c r="AL126" t="s">
        <v>18</v>
      </c>
      <c r="AM126" t="s">
        <v>18</v>
      </c>
      <c r="AN126" t="s">
        <v>18</v>
      </c>
      <c r="AO126" t="s">
        <v>18</v>
      </c>
      <c r="AP126" t="s">
        <v>18</v>
      </c>
      <c r="AQ126" t="s">
        <v>18</v>
      </c>
      <c r="AR126" t="s">
        <v>18</v>
      </c>
      <c r="AS126" t="s">
        <v>18</v>
      </c>
      <c r="AT126" t="s">
        <v>18</v>
      </c>
      <c r="AU126" t="s">
        <v>18</v>
      </c>
      <c r="AV126" t="s">
        <v>28</v>
      </c>
      <c r="AW126" t="s">
        <v>28</v>
      </c>
      <c r="AX126" t="s">
        <v>28</v>
      </c>
      <c r="AY126" t="s">
        <v>18</v>
      </c>
      <c r="AZ126" t="s">
        <v>18</v>
      </c>
      <c r="BA126" t="s">
        <v>18</v>
      </c>
      <c r="BB126" t="s">
        <v>18</v>
      </c>
      <c r="BC126" t="s">
        <v>18</v>
      </c>
      <c r="BD126" t="s">
        <v>28</v>
      </c>
      <c r="BE126" t="s">
        <v>18</v>
      </c>
      <c r="BF126" t="s">
        <v>28</v>
      </c>
      <c r="BG126" t="s">
        <v>28</v>
      </c>
      <c r="BH126" t="s">
        <v>28</v>
      </c>
      <c r="BI126" t="s">
        <v>28</v>
      </c>
      <c r="BJ126" t="s">
        <v>28</v>
      </c>
      <c r="BK126" t="s">
        <v>28</v>
      </c>
      <c r="BL126" t="s">
        <v>28</v>
      </c>
      <c r="BM126" t="s">
        <v>28</v>
      </c>
      <c r="BN126" t="s">
        <v>28</v>
      </c>
      <c r="BO126" t="s">
        <v>28</v>
      </c>
      <c r="BP126" t="s">
        <v>18</v>
      </c>
      <c r="BQ126" t="s">
        <v>18</v>
      </c>
      <c r="BR126" t="s">
        <v>18</v>
      </c>
      <c r="BS126" t="s">
        <v>18</v>
      </c>
      <c r="BT126" t="s">
        <v>18</v>
      </c>
      <c r="BU126" t="s">
        <v>18</v>
      </c>
      <c r="BV126" t="s">
        <v>18</v>
      </c>
      <c r="BW126" t="s">
        <v>18</v>
      </c>
      <c r="BX126" t="s">
        <v>18</v>
      </c>
      <c r="BY126" t="s">
        <v>28</v>
      </c>
      <c r="BZ126" t="s">
        <v>18</v>
      </c>
      <c r="CA126" t="s">
        <v>18</v>
      </c>
      <c r="CB126" t="s">
        <v>18</v>
      </c>
      <c r="CC126" t="s">
        <v>18</v>
      </c>
      <c r="CD126" t="s">
        <v>18</v>
      </c>
      <c r="CE126" t="s">
        <v>18</v>
      </c>
      <c r="CF126" t="s">
        <v>18</v>
      </c>
      <c r="CG126" t="s">
        <v>18</v>
      </c>
      <c r="CH126" t="s">
        <v>18</v>
      </c>
      <c r="CI126" t="s">
        <v>18</v>
      </c>
      <c r="CJ126" t="s">
        <v>18</v>
      </c>
      <c r="CK126" t="s">
        <v>18</v>
      </c>
      <c r="CL126" t="s">
        <v>18</v>
      </c>
      <c r="CM126" t="s">
        <v>18</v>
      </c>
      <c r="CN126" t="s">
        <v>18</v>
      </c>
      <c r="CO126" t="s">
        <v>18</v>
      </c>
      <c r="CP126" t="s">
        <v>18</v>
      </c>
      <c r="CQ126" t="s">
        <v>18</v>
      </c>
      <c r="CR126" t="s">
        <v>18</v>
      </c>
      <c r="CS126" t="s">
        <v>18</v>
      </c>
      <c r="CT126" t="s">
        <v>18</v>
      </c>
      <c r="CU126" t="s">
        <v>28</v>
      </c>
      <c r="CV126" t="s">
        <v>28</v>
      </c>
      <c r="CW126" t="s">
        <v>18</v>
      </c>
      <c r="CX126" t="s">
        <v>18</v>
      </c>
      <c r="CY126" t="s">
        <v>18</v>
      </c>
      <c r="CZ126" t="s">
        <v>18</v>
      </c>
      <c r="DA126" t="s">
        <v>18</v>
      </c>
      <c r="DB126" t="s">
        <v>18</v>
      </c>
      <c r="DC126" t="s">
        <v>18</v>
      </c>
      <c r="DD126" t="s">
        <v>18</v>
      </c>
      <c r="DE126" t="s">
        <v>18</v>
      </c>
      <c r="DF126" t="s">
        <v>18</v>
      </c>
      <c r="DG126" t="s">
        <v>28</v>
      </c>
      <c r="DH126" t="s">
        <v>18</v>
      </c>
      <c r="DI126" t="s">
        <v>18</v>
      </c>
      <c r="DJ126" t="s">
        <v>18</v>
      </c>
      <c r="DK126" t="s">
        <v>18</v>
      </c>
    </row>
    <row r="127" spans="1:115" x14ac:dyDescent="0.25">
      <c r="A127" t="s">
        <v>6</v>
      </c>
      <c r="B127" t="s">
        <v>6</v>
      </c>
      <c r="C127" t="s">
        <v>19</v>
      </c>
      <c r="D127" t="s">
        <v>29</v>
      </c>
      <c r="E127" t="s">
        <v>39</v>
      </c>
      <c r="F127" t="s">
        <v>48</v>
      </c>
      <c r="G127" t="s">
        <v>55</v>
      </c>
      <c r="H127" t="s">
        <v>64</v>
      </c>
      <c r="I127" t="s">
        <v>72</v>
      </c>
      <c r="J127" t="s">
        <v>81</v>
      </c>
      <c r="K127" t="s">
        <v>90</v>
      </c>
      <c r="L127" t="s">
        <v>97</v>
      </c>
      <c r="M127" t="s">
        <v>114</v>
      </c>
      <c r="N127" t="s">
        <v>122</v>
      </c>
      <c r="O127" t="s">
        <v>131</v>
      </c>
      <c r="P127" t="s">
        <v>139</v>
      </c>
      <c r="Q127" t="s">
        <v>147</v>
      </c>
      <c r="R127" t="s">
        <v>153</v>
      </c>
      <c r="S127" t="s">
        <v>161</v>
      </c>
      <c r="T127" t="s">
        <v>169</v>
      </c>
      <c r="U127" t="s">
        <v>178</v>
      </c>
      <c r="V127" t="s">
        <v>148</v>
      </c>
      <c r="W127" t="s">
        <v>193</v>
      </c>
      <c r="X127" t="s">
        <v>201</v>
      </c>
      <c r="Y127" t="s">
        <v>208</v>
      </c>
      <c r="Z127" t="s">
        <v>216</v>
      </c>
      <c r="AA127" t="s">
        <v>224</v>
      </c>
      <c r="AB127" t="s">
        <v>20</v>
      </c>
      <c r="AC127" t="s">
        <v>242</v>
      </c>
      <c r="AD127" t="s">
        <v>250</v>
      </c>
      <c r="AE127" t="s">
        <v>98</v>
      </c>
      <c r="AF127" t="s">
        <v>140</v>
      </c>
      <c r="AG127" t="s">
        <v>106</v>
      </c>
      <c r="AH127" t="s">
        <v>123</v>
      </c>
      <c r="AI127" t="s">
        <v>170</v>
      </c>
      <c r="AJ127" t="s">
        <v>290</v>
      </c>
      <c r="AK127" t="s">
        <v>297</v>
      </c>
      <c r="AL127" t="s">
        <v>225</v>
      </c>
      <c r="AM127" t="s">
        <v>306</v>
      </c>
      <c r="AN127" t="s">
        <v>311</v>
      </c>
      <c r="AO127" t="s">
        <v>298</v>
      </c>
      <c r="AP127" t="s">
        <v>331</v>
      </c>
      <c r="AQ127" t="s">
        <v>338</v>
      </c>
      <c r="AR127" t="s">
        <v>346</v>
      </c>
      <c r="AS127" t="s">
        <v>202</v>
      </c>
      <c r="AT127" t="s">
        <v>185</v>
      </c>
      <c r="AU127" t="s">
        <v>217</v>
      </c>
      <c r="AV127" t="s">
        <v>82</v>
      </c>
      <c r="AW127" t="s">
        <v>371</v>
      </c>
      <c r="AX127" t="s">
        <v>377</v>
      </c>
      <c r="AY127" t="s">
        <v>279</v>
      </c>
      <c r="AZ127" t="s">
        <v>154</v>
      </c>
      <c r="BA127" t="s">
        <v>132</v>
      </c>
      <c r="BB127" t="s">
        <v>196</v>
      </c>
      <c r="BC127" t="s">
        <v>301</v>
      </c>
      <c r="BD127" t="s">
        <v>40</v>
      </c>
      <c r="BE127" t="s">
        <v>357</v>
      </c>
      <c r="BF127" t="s">
        <v>413</v>
      </c>
      <c r="BG127" t="s">
        <v>209</v>
      </c>
      <c r="BH127" t="s">
        <v>423</v>
      </c>
      <c r="BI127" t="s">
        <v>30</v>
      </c>
      <c r="BJ127" t="s">
        <v>433</v>
      </c>
      <c r="BK127" t="s">
        <v>428</v>
      </c>
      <c r="BL127" t="s">
        <v>444</v>
      </c>
      <c r="BM127" t="s">
        <v>372</v>
      </c>
      <c r="BN127" t="s">
        <v>414</v>
      </c>
      <c r="BO127" t="s">
        <v>194</v>
      </c>
      <c r="BP127" t="s">
        <v>115</v>
      </c>
      <c r="BQ127" t="s">
        <v>23</v>
      </c>
      <c r="BR127" t="s">
        <v>325</v>
      </c>
      <c r="BS127" t="s">
        <v>243</v>
      </c>
      <c r="BT127" t="s">
        <v>332</v>
      </c>
      <c r="BU127" t="s">
        <v>320</v>
      </c>
      <c r="BV127" t="s">
        <v>34</v>
      </c>
      <c r="BW127" t="s">
        <v>43</v>
      </c>
      <c r="BX127" t="s">
        <v>259</v>
      </c>
      <c r="BY127" t="s">
        <v>434</v>
      </c>
      <c r="BZ127" t="s">
        <v>272</v>
      </c>
      <c r="CA127" t="s">
        <v>317</v>
      </c>
      <c r="CB127" t="s">
        <v>251</v>
      </c>
      <c r="CC127" t="s">
        <v>203</v>
      </c>
      <c r="CD127" t="s">
        <v>67</v>
      </c>
      <c r="CE127" t="s">
        <v>264</v>
      </c>
      <c r="CF127" t="s">
        <v>291</v>
      </c>
      <c r="CG127" t="s">
        <v>339</v>
      </c>
      <c r="CH127" t="s">
        <v>228</v>
      </c>
      <c r="CI127" t="s">
        <v>292</v>
      </c>
      <c r="CJ127" t="s">
        <v>76</v>
      </c>
      <c r="CK127" t="s">
        <v>233</v>
      </c>
      <c r="CL127" t="s">
        <v>92</v>
      </c>
      <c r="CM127" t="s">
        <v>285</v>
      </c>
      <c r="CN127" t="s">
        <v>219</v>
      </c>
      <c r="CO127" t="s">
        <v>85</v>
      </c>
      <c r="CP127" t="s">
        <v>101</v>
      </c>
      <c r="CQ127" t="s">
        <v>109</v>
      </c>
      <c r="CR127" t="s">
        <v>237</v>
      </c>
      <c r="CS127" t="s">
        <v>13</v>
      </c>
      <c r="CT127" t="s">
        <v>211</v>
      </c>
      <c r="CU127" t="s">
        <v>49</v>
      </c>
      <c r="CV127" t="s">
        <v>449</v>
      </c>
      <c r="CW127" t="s">
        <v>126</v>
      </c>
      <c r="CX127" t="s">
        <v>254</v>
      </c>
      <c r="CY127" t="s">
        <v>142</v>
      </c>
      <c r="CZ127" t="s">
        <v>117</v>
      </c>
      <c r="DA127" t="s">
        <v>266</v>
      </c>
      <c r="DB127" t="s">
        <v>164</v>
      </c>
      <c r="DC127" t="s">
        <v>245</v>
      </c>
      <c r="DD127" t="s">
        <v>187</v>
      </c>
      <c r="DE127" t="s">
        <v>134</v>
      </c>
      <c r="DF127" t="s">
        <v>156</v>
      </c>
      <c r="DG127" t="s">
        <v>56</v>
      </c>
      <c r="DH127" t="s">
        <v>59</v>
      </c>
      <c r="DI127" t="s">
        <v>188</v>
      </c>
      <c r="DJ127" t="s">
        <v>173</v>
      </c>
      <c r="DK127" t="s">
        <v>180</v>
      </c>
    </row>
    <row r="128" spans="1:115" x14ac:dyDescent="0.25">
      <c r="A128" t="s">
        <v>7</v>
      </c>
      <c r="B128" t="s">
        <v>7</v>
      </c>
      <c r="C128" t="s">
        <v>20</v>
      </c>
      <c r="D128" t="s">
        <v>30</v>
      </c>
      <c r="E128" t="s">
        <v>40</v>
      </c>
      <c r="F128" t="s">
        <v>49</v>
      </c>
      <c r="G128" t="s">
        <v>56</v>
      </c>
      <c r="H128" t="s">
        <v>39</v>
      </c>
      <c r="I128" t="s">
        <v>29</v>
      </c>
      <c r="J128" t="s">
        <v>82</v>
      </c>
      <c r="K128" t="s">
        <v>90</v>
      </c>
      <c r="L128" t="s">
        <v>98</v>
      </c>
      <c r="M128" t="s">
        <v>115</v>
      </c>
      <c r="N128" t="s">
        <v>123</v>
      </c>
      <c r="O128" t="s">
        <v>132</v>
      </c>
      <c r="P128" t="s">
        <v>140</v>
      </c>
      <c r="Q128" t="s">
        <v>148</v>
      </c>
      <c r="R128" t="s">
        <v>154</v>
      </c>
      <c r="S128" t="s">
        <v>161</v>
      </c>
      <c r="T128" t="s">
        <v>170</v>
      </c>
      <c r="U128" t="s">
        <v>64</v>
      </c>
      <c r="V128" t="s">
        <v>185</v>
      </c>
      <c r="W128" t="s">
        <v>194</v>
      </c>
      <c r="X128" t="s">
        <v>202</v>
      </c>
      <c r="Y128" t="s">
        <v>209</v>
      </c>
      <c r="Z128" t="s">
        <v>217</v>
      </c>
      <c r="AA128" t="s">
        <v>225</v>
      </c>
      <c r="AB128" t="s">
        <v>233</v>
      </c>
      <c r="AC128" t="s">
        <v>243</v>
      </c>
      <c r="AD128" t="s">
        <v>251</v>
      </c>
      <c r="AE128" t="s">
        <v>201</v>
      </c>
      <c r="AF128" t="s">
        <v>264</v>
      </c>
      <c r="AG128" t="s">
        <v>147</v>
      </c>
      <c r="AH128" t="s">
        <v>193</v>
      </c>
      <c r="AI128" t="s">
        <v>250</v>
      </c>
      <c r="AJ128" t="s">
        <v>291</v>
      </c>
      <c r="AK128" t="s">
        <v>298</v>
      </c>
      <c r="AL128" t="s">
        <v>153</v>
      </c>
      <c r="AM128" t="s">
        <v>311</v>
      </c>
      <c r="AN128" t="s">
        <v>317</v>
      </c>
      <c r="AO128" t="s">
        <v>325</v>
      </c>
      <c r="AP128" t="s">
        <v>332</v>
      </c>
      <c r="AQ128" t="s">
        <v>339</v>
      </c>
      <c r="AR128" t="s">
        <v>331</v>
      </c>
      <c r="AS128" t="s">
        <v>114</v>
      </c>
      <c r="AT128" t="s">
        <v>131</v>
      </c>
      <c r="AU128" t="s">
        <v>81</v>
      </c>
      <c r="AV128" t="s">
        <v>122</v>
      </c>
      <c r="AW128" t="s">
        <v>372</v>
      </c>
      <c r="AX128" t="s">
        <v>55</v>
      </c>
      <c r="AY128" t="s">
        <v>139</v>
      </c>
      <c r="AZ128" t="s">
        <v>72</v>
      </c>
      <c r="BA128" t="s">
        <v>320</v>
      </c>
      <c r="BB128" t="s">
        <v>237</v>
      </c>
      <c r="BC128" t="s">
        <v>242</v>
      </c>
      <c r="BD128" t="s">
        <v>290</v>
      </c>
      <c r="BE128" t="s">
        <v>297</v>
      </c>
      <c r="BF128" t="s">
        <v>414</v>
      </c>
      <c r="BG128" t="s">
        <v>377</v>
      </c>
      <c r="BH128" t="s">
        <v>208</v>
      </c>
      <c r="BI128" t="s">
        <v>428</v>
      </c>
      <c r="BJ128" t="s">
        <v>434</v>
      </c>
      <c r="BK128" t="s">
        <v>413</v>
      </c>
      <c r="BL128" t="s">
        <v>444</v>
      </c>
      <c r="BM128" t="s">
        <v>449</v>
      </c>
      <c r="BN128" t="s">
        <v>423</v>
      </c>
      <c r="BO128" t="s">
        <v>433</v>
      </c>
      <c r="BP128" t="s">
        <v>346</v>
      </c>
      <c r="BQ128" t="s">
        <v>156</v>
      </c>
      <c r="BR128" t="s">
        <v>306</v>
      </c>
      <c r="BS128" t="s">
        <v>216</v>
      </c>
      <c r="BT128" t="s">
        <v>97</v>
      </c>
      <c r="BU128" t="s">
        <v>338</v>
      </c>
      <c r="BV128" t="s">
        <v>196</v>
      </c>
      <c r="BW128" t="s">
        <v>23</v>
      </c>
      <c r="BX128" t="s">
        <v>292</v>
      </c>
      <c r="BY128" t="s">
        <v>105</v>
      </c>
      <c r="BZ128" t="s">
        <v>266</v>
      </c>
      <c r="CA128" t="s">
        <v>272</v>
      </c>
      <c r="CB128" t="s">
        <v>259</v>
      </c>
      <c r="CC128" t="s">
        <v>187</v>
      </c>
      <c r="CD128" t="s">
        <v>228</v>
      </c>
      <c r="CE128" t="s">
        <v>219</v>
      </c>
      <c r="CF128" t="s">
        <v>301</v>
      </c>
      <c r="CG128" t="s">
        <v>245</v>
      </c>
      <c r="CH128" t="s">
        <v>188</v>
      </c>
      <c r="CI128" t="s">
        <v>134</v>
      </c>
      <c r="CJ128" t="s">
        <v>164</v>
      </c>
      <c r="CK128" t="s">
        <v>279</v>
      </c>
      <c r="CL128" t="s">
        <v>285</v>
      </c>
      <c r="CM128" t="s">
        <v>101</v>
      </c>
      <c r="CN128" t="s">
        <v>142</v>
      </c>
      <c r="CO128" t="s">
        <v>92</v>
      </c>
      <c r="CP128" t="s">
        <v>117</v>
      </c>
      <c r="CQ128" t="s">
        <v>109</v>
      </c>
      <c r="CR128" t="s">
        <v>173</v>
      </c>
      <c r="CS128" t="s">
        <v>13</v>
      </c>
      <c r="CT128" t="s">
        <v>126</v>
      </c>
      <c r="CU128" t="s">
        <v>48</v>
      </c>
      <c r="CV128" t="s">
        <v>211</v>
      </c>
      <c r="CW128" t="s">
        <v>254</v>
      </c>
      <c r="CX128" t="s">
        <v>203</v>
      </c>
      <c r="CY128" t="s">
        <v>76</v>
      </c>
      <c r="CZ128" t="s">
        <v>180</v>
      </c>
      <c r="DA128" t="s">
        <v>59</v>
      </c>
      <c r="DB128" t="s">
        <v>85</v>
      </c>
      <c r="DC128" t="s">
        <v>43</v>
      </c>
      <c r="DD128" t="s">
        <v>67</v>
      </c>
      <c r="DE128" t="s">
        <v>19</v>
      </c>
      <c r="DF128" t="s">
        <v>178</v>
      </c>
      <c r="DG128" t="s">
        <v>371</v>
      </c>
      <c r="DH128" t="s">
        <v>34</v>
      </c>
      <c r="DI128" t="s">
        <v>169</v>
      </c>
      <c r="DJ128" t="s">
        <v>357</v>
      </c>
      <c r="DK128" t="s">
        <v>224</v>
      </c>
    </row>
    <row r="129" spans="1:115" x14ac:dyDescent="0.25">
      <c r="A129" t="s">
        <v>8</v>
      </c>
      <c r="B129" t="s">
        <v>12</v>
      </c>
      <c r="D129" t="s">
        <v>31</v>
      </c>
      <c r="E129" t="s">
        <v>31</v>
      </c>
      <c r="I129" t="s">
        <v>73</v>
      </c>
      <c r="L129" t="s">
        <v>99</v>
      </c>
      <c r="M129" t="s">
        <v>99</v>
      </c>
      <c r="N129" t="s">
        <v>124</v>
      </c>
      <c r="O129" t="s">
        <v>99</v>
      </c>
      <c r="P129" t="s">
        <v>99</v>
      </c>
      <c r="T129" t="s">
        <v>171</v>
      </c>
      <c r="U129" t="s">
        <v>179</v>
      </c>
      <c r="AA129" t="s">
        <v>226</v>
      </c>
      <c r="AB129" t="s">
        <v>234</v>
      </c>
      <c r="AC129" t="s">
        <v>226</v>
      </c>
      <c r="AD129" t="s">
        <v>31</v>
      </c>
      <c r="AE129" t="s">
        <v>31</v>
      </c>
      <c r="AF129" t="s">
        <v>31</v>
      </c>
      <c r="AG129" t="s">
        <v>31</v>
      </c>
      <c r="AK129" t="s">
        <v>299</v>
      </c>
      <c r="AM129" t="s">
        <v>312</v>
      </c>
      <c r="AO129" t="s">
        <v>326</v>
      </c>
      <c r="AP129" t="s">
        <v>326</v>
      </c>
      <c r="AQ129" t="s">
        <v>340</v>
      </c>
      <c r="AR129" t="s">
        <v>326</v>
      </c>
      <c r="AS129" t="s">
        <v>326</v>
      </c>
      <c r="AT129" t="s">
        <v>326</v>
      </c>
      <c r="AU129" t="s">
        <v>326</v>
      </c>
      <c r="AY129" t="s">
        <v>383</v>
      </c>
      <c r="BQ129" t="s">
        <v>466</v>
      </c>
    </row>
    <row r="130" spans="1:115" x14ac:dyDescent="0.25">
      <c r="A130" t="s">
        <v>9</v>
      </c>
      <c r="B130" t="s">
        <v>9</v>
      </c>
      <c r="C130" t="s">
        <v>21</v>
      </c>
      <c r="D130" t="s">
        <v>32</v>
      </c>
      <c r="E130" t="s">
        <v>41</v>
      </c>
      <c r="F130" t="s">
        <v>21</v>
      </c>
      <c r="G130" t="s">
        <v>57</v>
      </c>
      <c r="H130" t="s">
        <v>65</v>
      </c>
      <c r="I130" t="s">
        <v>74</v>
      </c>
      <c r="J130" t="s">
        <v>83</v>
      </c>
      <c r="L130" t="s">
        <v>100</v>
      </c>
      <c r="M130" t="s">
        <v>21</v>
      </c>
      <c r="N130" t="s">
        <v>125</v>
      </c>
      <c r="O130" t="s">
        <v>133</v>
      </c>
      <c r="P130" t="s">
        <v>141</v>
      </c>
      <c r="Q130" t="s">
        <v>149</v>
      </c>
      <c r="R130" t="s">
        <v>155</v>
      </c>
      <c r="S130" t="s">
        <v>162</v>
      </c>
      <c r="T130" t="s">
        <v>172</v>
      </c>
      <c r="U130" t="s">
        <v>83</v>
      </c>
      <c r="V130" t="s">
        <v>186</v>
      </c>
      <c r="W130" t="s">
        <v>195</v>
      </c>
      <c r="X130" t="s">
        <v>83</v>
      </c>
      <c r="Y130" t="s">
        <v>210</v>
      </c>
      <c r="Z130" t="s">
        <v>83</v>
      </c>
      <c r="AA130" t="s">
        <v>227</v>
      </c>
      <c r="AB130" t="s">
        <v>235</v>
      </c>
      <c r="AC130" t="s">
        <v>244</v>
      </c>
      <c r="AD130" t="s">
        <v>252</v>
      </c>
      <c r="AE130" t="s">
        <v>83</v>
      </c>
      <c r="AF130" t="s">
        <v>265</v>
      </c>
      <c r="AG130" t="s">
        <v>271</v>
      </c>
      <c r="AH130" t="s">
        <v>277</v>
      </c>
      <c r="AI130" t="s">
        <v>284</v>
      </c>
      <c r="AJ130" t="s">
        <v>83</v>
      </c>
      <c r="AK130" t="s">
        <v>83</v>
      </c>
      <c r="AL130" t="s">
        <v>83</v>
      </c>
      <c r="AM130" t="s">
        <v>83</v>
      </c>
      <c r="AN130" t="s">
        <v>318</v>
      </c>
      <c r="AO130" t="s">
        <v>327</v>
      </c>
      <c r="AP130" t="s">
        <v>327</v>
      </c>
      <c r="AQ130" t="s">
        <v>341</v>
      </c>
      <c r="AR130" t="s">
        <v>210</v>
      </c>
      <c r="AS130" t="s">
        <v>351</v>
      </c>
      <c r="AT130" t="s">
        <v>356</v>
      </c>
      <c r="AU130" t="s">
        <v>362</v>
      </c>
      <c r="AV130" t="s">
        <v>366</v>
      </c>
      <c r="AW130" t="s">
        <v>83</v>
      </c>
      <c r="AX130" t="s">
        <v>378</v>
      </c>
      <c r="AY130" t="s">
        <v>83</v>
      </c>
      <c r="AZ130" t="s">
        <v>83</v>
      </c>
      <c r="BA130" t="s">
        <v>83</v>
      </c>
      <c r="BB130" t="s">
        <v>83</v>
      </c>
      <c r="BC130" t="s">
        <v>83</v>
      </c>
      <c r="BD130" t="s">
        <v>83</v>
      </c>
      <c r="BE130" t="s">
        <v>83</v>
      </c>
      <c r="BF130" t="s">
        <v>244</v>
      </c>
      <c r="BG130" t="s">
        <v>83</v>
      </c>
      <c r="BH130" t="s">
        <v>366</v>
      </c>
      <c r="BI130" t="s">
        <v>351</v>
      </c>
      <c r="BJ130" t="s">
        <v>378</v>
      </c>
      <c r="BK130" t="s">
        <v>439</v>
      </c>
      <c r="BL130" t="s">
        <v>21</v>
      </c>
      <c r="BM130" t="s">
        <v>450</v>
      </c>
      <c r="BN130" t="s">
        <v>21</v>
      </c>
      <c r="BO130" t="s">
        <v>83</v>
      </c>
      <c r="BP130" t="s">
        <v>83</v>
      </c>
      <c r="BQ130" t="s">
        <v>83</v>
      </c>
      <c r="BR130" t="s">
        <v>83</v>
      </c>
      <c r="BS130" t="s">
        <v>327</v>
      </c>
      <c r="BT130" t="s">
        <v>21</v>
      </c>
      <c r="BU130" t="s">
        <v>83</v>
      </c>
      <c r="BV130" t="s">
        <v>83</v>
      </c>
      <c r="BW130" t="s">
        <v>83</v>
      </c>
      <c r="BX130" t="s">
        <v>83</v>
      </c>
      <c r="BY130" t="s">
        <v>83</v>
      </c>
      <c r="BZ130" t="s">
        <v>83</v>
      </c>
      <c r="CA130" t="s">
        <v>366</v>
      </c>
      <c r="CB130" t="s">
        <v>83</v>
      </c>
      <c r="CC130" t="s">
        <v>83</v>
      </c>
      <c r="CD130" t="s">
        <v>83</v>
      </c>
      <c r="CE130" t="s">
        <v>83</v>
      </c>
      <c r="CF130" t="s">
        <v>83</v>
      </c>
      <c r="CG130" t="s">
        <v>83</v>
      </c>
      <c r="CH130" t="s">
        <v>83</v>
      </c>
      <c r="CI130" t="s">
        <v>83</v>
      </c>
      <c r="CJ130" t="s">
        <v>83</v>
      </c>
      <c r="CK130" t="s">
        <v>83</v>
      </c>
      <c r="CL130" t="s">
        <v>83</v>
      </c>
      <c r="CM130" t="s">
        <v>83</v>
      </c>
      <c r="CN130" t="s">
        <v>83</v>
      </c>
      <c r="CO130" t="s">
        <v>83</v>
      </c>
      <c r="CP130" t="s">
        <v>83</v>
      </c>
      <c r="CQ130" t="s">
        <v>83</v>
      </c>
      <c r="CR130" t="s">
        <v>83</v>
      </c>
      <c r="CS130" t="s">
        <v>366</v>
      </c>
      <c r="CT130" t="s">
        <v>83</v>
      </c>
      <c r="CU130" t="s">
        <v>83</v>
      </c>
      <c r="CV130" t="s">
        <v>83</v>
      </c>
      <c r="CW130" t="s">
        <v>83</v>
      </c>
      <c r="CX130" t="s">
        <v>83</v>
      </c>
      <c r="CY130" t="s">
        <v>83</v>
      </c>
      <c r="CZ130" t="s">
        <v>83</v>
      </c>
      <c r="DA130" t="s">
        <v>83</v>
      </c>
      <c r="DB130" t="s">
        <v>83</v>
      </c>
      <c r="DC130" t="s">
        <v>83</v>
      </c>
      <c r="DD130" t="s">
        <v>615</v>
      </c>
      <c r="DE130" t="s">
        <v>83</v>
      </c>
      <c r="DF130" t="s">
        <v>83</v>
      </c>
      <c r="DG130" t="s">
        <v>83</v>
      </c>
      <c r="DH130" t="s">
        <v>629</v>
      </c>
      <c r="DI130" t="s">
        <v>21</v>
      </c>
      <c r="DJ130" t="s">
        <v>83</v>
      </c>
      <c r="DK130" t="s">
        <v>21</v>
      </c>
    </row>
    <row r="131" spans="1:115" x14ac:dyDescent="0.25">
      <c r="A131" t="s">
        <v>10</v>
      </c>
      <c r="B131" t="s">
        <v>10</v>
      </c>
      <c r="C131" t="s">
        <v>22</v>
      </c>
      <c r="D131" t="s">
        <v>22</v>
      </c>
      <c r="E131" t="s">
        <v>22</v>
      </c>
      <c r="F131" t="s">
        <v>22</v>
      </c>
      <c r="G131" t="s">
        <v>22</v>
      </c>
      <c r="H131" t="s">
        <v>22</v>
      </c>
      <c r="I131" t="s">
        <v>22</v>
      </c>
      <c r="J131" t="s">
        <v>22</v>
      </c>
      <c r="K131" t="s">
        <v>22</v>
      </c>
      <c r="L131" t="s">
        <v>22</v>
      </c>
      <c r="M131" t="s">
        <v>22</v>
      </c>
      <c r="N131" t="s">
        <v>22</v>
      </c>
      <c r="O131" t="s">
        <v>22</v>
      </c>
      <c r="P131" t="s">
        <v>22</v>
      </c>
      <c r="Q131" t="s">
        <v>22</v>
      </c>
      <c r="R131" t="s">
        <v>22</v>
      </c>
      <c r="S131" t="s">
        <v>22</v>
      </c>
      <c r="T131" t="s">
        <v>22</v>
      </c>
      <c r="U131" t="s">
        <v>22</v>
      </c>
      <c r="V131" t="s">
        <v>22</v>
      </c>
      <c r="W131" t="s">
        <v>22</v>
      </c>
      <c r="X131" t="s">
        <v>22</v>
      </c>
      <c r="Y131" t="s">
        <v>22</v>
      </c>
      <c r="Z131" t="s">
        <v>22</v>
      </c>
      <c r="AA131" t="s">
        <v>22</v>
      </c>
      <c r="AB131" t="s">
        <v>22</v>
      </c>
      <c r="AC131" t="s">
        <v>22</v>
      </c>
      <c r="AD131" t="s">
        <v>22</v>
      </c>
      <c r="AE131" t="s">
        <v>22</v>
      </c>
      <c r="AF131" t="s">
        <v>22</v>
      </c>
      <c r="AG131" t="s">
        <v>22</v>
      </c>
      <c r="AH131" t="s">
        <v>22</v>
      </c>
      <c r="AI131" t="s">
        <v>22</v>
      </c>
      <c r="AJ131" t="s">
        <v>22</v>
      </c>
      <c r="AK131" t="s">
        <v>22</v>
      </c>
      <c r="AL131" t="s">
        <v>22</v>
      </c>
      <c r="AM131" t="s">
        <v>22</v>
      </c>
      <c r="AN131" t="s">
        <v>22</v>
      </c>
      <c r="AO131" t="s">
        <v>22</v>
      </c>
      <c r="AP131" t="s">
        <v>22</v>
      </c>
      <c r="AQ131" t="s">
        <v>22</v>
      </c>
      <c r="AR131" t="s">
        <v>22</v>
      </c>
      <c r="AS131" t="s">
        <v>22</v>
      </c>
      <c r="AT131" t="s">
        <v>22</v>
      </c>
      <c r="AU131" t="s">
        <v>22</v>
      </c>
      <c r="AV131" t="s">
        <v>22</v>
      </c>
      <c r="AW131" t="s">
        <v>22</v>
      </c>
      <c r="AX131" t="s">
        <v>22</v>
      </c>
      <c r="AY131" t="s">
        <v>22</v>
      </c>
      <c r="AZ131" t="s">
        <v>22</v>
      </c>
      <c r="BB131" t="s">
        <v>22</v>
      </c>
      <c r="BD131" t="s">
        <v>22</v>
      </c>
      <c r="BE131" t="s">
        <v>22</v>
      </c>
      <c r="BG131" t="s">
        <v>22</v>
      </c>
      <c r="BH131" t="s">
        <v>22</v>
      </c>
      <c r="BI131" t="s">
        <v>22</v>
      </c>
      <c r="BJ131" t="s">
        <v>22</v>
      </c>
      <c r="BK131" t="s">
        <v>22</v>
      </c>
      <c r="BL131" t="s">
        <v>22</v>
      </c>
      <c r="BN131" t="s">
        <v>22</v>
      </c>
      <c r="BO131" t="s">
        <v>22</v>
      </c>
      <c r="BP131" t="s">
        <v>22</v>
      </c>
      <c r="BS131" t="s">
        <v>22</v>
      </c>
      <c r="BT131" t="s">
        <v>22</v>
      </c>
      <c r="BV131" t="s">
        <v>22</v>
      </c>
      <c r="BW131" t="s">
        <v>22</v>
      </c>
      <c r="BX131" t="s">
        <v>22</v>
      </c>
      <c r="BZ131" t="s">
        <v>22</v>
      </c>
      <c r="CA131" t="s">
        <v>22</v>
      </c>
      <c r="CD131" t="s">
        <v>22</v>
      </c>
      <c r="CP131" t="s">
        <v>22</v>
      </c>
      <c r="CR131" t="s">
        <v>22</v>
      </c>
      <c r="CS131" t="s">
        <v>22</v>
      </c>
      <c r="CT131" t="s">
        <v>22</v>
      </c>
      <c r="CU131" t="s">
        <v>22</v>
      </c>
      <c r="CY131" t="s">
        <v>22</v>
      </c>
      <c r="DB131" t="s">
        <v>22</v>
      </c>
      <c r="DC131" t="s">
        <v>22</v>
      </c>
      <c r="DD131" t="s">
        <v>22</v>
      </c>
      <c r="DE131" t="s">
        <v>22</v>
      </c>
      <c r="DF131" t="s">
        <v>22</v>
      </c>
      <c r="DG131" t="s">
        <v>22</v>
      </c>
      <c r="DH131" t="s">
        <v>22</v>
      </c>
      <c r="DI131" t="s">
        <v>22</v>
      </c>
      <c r="DJ131" t="s">
        <v>22</v>
      </c>
      <c r="DK131" t="s">
        <v>22</v>
      </c>
    </row>
    <row r="132" spans="1:115" x14ac:dyDescent="0.25">
      <c r="A132" t="s">
        <v>11</v>
      </c>
      <c r="B132" t="s">
        <v>11</v>
      </c>
      <c r="C132" t="s">
        <v>13</v>
      </c>
      <c r="D132" t="s">
        <v>33</v>
      </c>
      <c r="E132" t="s">
        <v>42</v>
      </c>
      <c r="F132" t="s">
        <v>50</v>
      </c>
      <c r="G132" t="s">
        <v>58</v>
      </c>
      <c r="H132" t="s">
        <v>66</v>
      </c>
      <c r="I132" t="s">
        <v>75</v>
      </c>
      <c r="J132" t="s">
        <v>84</v>
      </c>
      <c r="K132" t="s">
        <v>91</v>
      </c>
      <c r="L132" t="s">
        <v>101</v>
      </c>
      <c r="M132" t="s">
        <v>116</v>
      </c>
      <c r="N132" t="s">
        <v>117</v>
      </c>
      <c r="O132" t="s">
        <v>117</v>
      </c>
      <c r="P132" t="s">
        <v>126</v>
      </c>
      <c r="Q132" t="s">
        <v>126</v>
      </c>
      <c r="R132" t="s">
        <v>134</v>
      </c>
      <c r="S132" t="s">
        <v>163</v>
      </c>
      <c r="T132" t="s">
        <v>142</v>
      </c>
      <c r="U132" t="s">
        <v>142</v>
      </c>
      <c r="V132" t="s">
        <v>187</v>
      </c>
      <c r="W132" t="s">
        <v>187</v>
      </c>
      <c r="X132" t="s">
        <v>156</v>
      </c>
      <c r="Y132" t="s">
        <v>156</v>
      </c>
      <c r="Z132" t="s">
        <v>218</v>
      </c>
      <c r="AA132" t="s">
        <v>164</v>
      </c>
      <c r="AB132" t="s">
        <v>236</v>
      </c>
      <c r="AC132" t="s">
        <v>173</v>
      </c>
      <c r="AD132" t="s">
        <v>253</v>
      </c>
      <c r="AE132" t="s">
        <v>180</v>
      </c>
      <c r="AF132" t="s">
        <v>180</v>
      </c>
      <c r="AG132" t="s">
        <v>180</v>
      </c>
      <c r="AH132" t="s">
        <v>278</v>
      </c>
      <c r="AI132" t="s">
        <v>188</v>
      </c>
      <c r="AJ132" t="s">
        <v>188</v>
      </c>
      <c r="AK132" t="s">
        <v>300</v>
      </c>
      <c r="AL132" t="s">
        <v>196</v>
      </c>
      <c r="AM132" t="s">
        <v>196</v>
      </c>
      <c r="AN132" t="s">
        <v>319</v>
      </c>
      <c r="AO132" t="s">
        <v>203</v>
      </c>
      <c r="AP132" t="s">
        <v>333</v>
      </c>
      <c r="AQ132" t="s">
        <v>211</v>
      </c>
      <c r="AR132" t="s">
        <v>211</v>
      </c>
      <c r="AS132" t="s">
        <v>211</v>
      </c>
      <c r="AT132" t="s">
        <v>211</v>
      </c>
      <c r="AU132" t="s">
        <v>211</v>
      </c>
      <c r="AV132" t="s">
        <v>211</v>
      </c>
      <c r="AW132" t="s">
        <v>219</v>
      </c>
      <c r="AX132" t="s">
        <v>219</v>
      </c>
      <c r="AY132" t="s">
        <v>219</v>
      </c>
      <c r="AZ132" t="s">
        <v>388</v>
      </c>
      <c r="BA132" t="s">
        <v>228</v>
      </c>
      <c r="BB132" t="s">
        <v>228</v>
      </c>
      <c r="BC132" t="s">
        <v>228</v>
      </c>
      <c r="BD132" t="s">
        <v>228</v>
      </c>
      <c r="BE132" t="s">
        <v>228</v>
      </c>
      <c r="BF132" t="s">
        <v>228</v>
      </c>
      <c r="BG132" t="s">
        <v>237</v>
      </c>
      <c r="BH132" t="s">
        <v>237</v>
      </c>
      <c r="BI132" t="s">
        <v>237</v>
      </c>
      <c r="BJ132" t="s">
        <v>237</v>
      </c>
      <c r="BK132" t="s">
        <v>237</v>
      </c>
      <c r="BL132" t="s">
        <v>237</v>
      </c>
      <c r="BM132" t="s">
        <v>237</v>
      </c>
      <c r="BN132" t="s">
        <v>237</v>
      </c>
      <c r="BO132" t="s">
        <v>237</v>
      </c>
      <c r="BP132" t="s">
        <v>245</v>
      </c>
      <c r="BQ132" t="s">
        <v>245</v>
      </c>
      <c r="BR132" t="s">
        <v>245</v>
      </c>
      <c r="BS132" t="s">
        <v>245</v>
      </c>
      <c r="BT132" t="s">
        <v>245</v>
      </c>
      <c r="BU132" t="s">
        <v>245</v>
      </c>
      <c r="BV132" t="s">
        <v>245</v>
      </c>
      <c r="BW132" t="s">
        <v>245</v>
      </c>
      <c r="BX132" t="s">
        <v>245</v>
      </c>
      <c r="BY132" t="s">
        <v>245</v>
      </c>
      <c r="BZ132" t="s">
        <v>245</v>
      </c>
      <c r="CA132" t="s">
        <v>254</v>
      </c>
      <c r="CB132" t="s">
        <v>254</v>
      </c>
      <c r="CC132" t="s">
        <v>254</v>
      </c>
      <c r="CD132" t="s">
        <v>254</v>
      </c>
      <c r="CE132" t="s">
        <v>254</v>
      </c>
      <c r="CF132" t="s">
        <v>254</v>
      </c>
      <c r="CG132" t="s">
        <v>254</v>
      </c>
      <c r="CH132" t="s">
        <v>254</v>
      </c>
      <c r="CI132" t="s">
        <v>254</v>
      </c>
      <c r="CJ132" t="s">
        <v>254</v>
      </c>
      <c r="CK132" t="s">
        <v>254</v>
      </c>
      <c r="CL132" t="s">
        <v>254</v>
      </c>
      <c r="CM132" t="s">
        <v>254</v>
      </c>
      <c r="CN132" t="s">
        <v>254</v>
      </c>
      <c r="CO132" t="s">
        <v>254</v>
      </c>
      <c r="CP132" t="s">
        <v>254</v>
      </c>
      <c r="CQ132" t="s">
        <v>254</v>
      </c>
      <c r="CR132" t="s">
        <v>254</v>
      </c>
      <c r="CS132" t="s">
        <v>254</v>
      </c>
      <c r="CT132" t="s">
        <v>254</v>
      </c>
      <c r="CU132" t="s">
        <v>254</v>
      </c>
      <c r="CV132" t="s">
        <v>254</v>
      </c>
      <c r="CW132" t="s">
        <v>254</v>
      </c>
      <c r="CX132" t="s">
        <v>254</v>
      </c>
      <c r="CY132" t="s">
        <v>254</v>
      </c>
      <c r="CZ132" t="s">
        <v>254</v>
      </c>
      <c r="DA132" t="s">
        <v>254</v>
      </c>
      <c r="DB132" t="s">
        <v>254</v>
      </c>
      <c r="DC132" t="s">
        <v>254</v>
      </c>
      <c r="DD132" t="s">
        <v>254</v>
      </c>
      <c r="DE132" t="s">
        <v>254</v>
      </c>
      <c r="DF132" t="s">
        <v>254</v>
      </c>
      <c r="DG132" t="s">
        <v>254</v>
      </c>
      <c r="DH132" t="s">
        <v>254</v>
      </c>
      <c r="DI132" t="s">
        <v>254</v>
      </c>
      <c r="DJ132" t="s">
        <v>254</v>
      </c>
      <c r="DK132" t="s">
        <v>254</v>
      </c>
    </row>
  </sheetData>
  <hyperlinks>
    <hyperlink ref="B3:B116" r:id="rId1" display="Al-Fatihah" xr:uid="{ECEB88B1-0ACF-4201-BC20-8501FFAA85D6}"/>
    <hyperlink ref="C3:C116" r:id="rId2" display="https://onlinequran.io/" xr:uid="{BDF91C8D-F8DE-457D-A593-35E9342463F8}"/>
  </hyperlinks>
  <pageMargins left="0.7" right="0.7" top="0.75" bottom="0.75" header="0.3" footer="0.3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89670-2A51-4055-8892-755374650504}">
  <dimension ref="A1:I115"/>
  <sheetViews>
    <sheetView workbookViewId="0">
      <selection activeCell="E8" sqref="E8"/>
    </sheetView>
  </sheetViews>
  <sheetFormatPr defaultRowHeight="15" x14ac:dyDescent="0.25"/>
  <cols>
    <col min="2" max="2" width="24.140625" customWidth="1"/>
    <col min="3" max="3" width="22.140625" customWidth="1"/>
    <col min="4" max="4" width="23.140625" customWidth="1"/>
    <col min="5" max="5" width="15.5703125" customWidth="1"/>
    <col min="9" max="9" width="22" bestFit="1" customWidth="1"/>
  </cols>
  <sheetData>
    <row r="1" spans="1:9" x14ac:dyDescent="0.25">
      <c r="A1" s="23" t="s">
        <v>639</v>
      </c>
      <c r="B1" s="24"/>
      <c r="C1" s="25"/>
      <c r="I1" t="s">
        <v>652</v>
      </c>
    </row>
    <row r="2" spans="1:9" x14ac:dyDescent="0.25">
      <c r="A2" s="26"/>
      <c r="B2" s="27"/>
      <c r="C2" s="28"/>
      <c r="I2" s="6" t="s">
        <v>14</v>
      </c>
    </row>
    <row r="3" spans="1:9" ht="15.75" thickBot="1" x14ac:dyDescent="0.3">
      <c r="A3" s="29"/>
      <c r="B3" s="30"/>
      <c r="C3" s="31"/>
      <c r="I3" s="7" t="s">
        <v>24</v>
      </c>
    </row>
    <row r="4" spans="1:9" ht="15.75" thickBot="1" x14ac:dyDescent="0.3">
      <c r="B4" s="2" t="s">
        <v>644</v>
      </c>
      <c r="I4" s="6" t="s">
        <v>35</v>
      </c>
    </row>
    <row r="5" spans="1:9" x14ac:dyDescent="0.25">
      <c r="B5" t="s">
        <v>641</v>
      </c>
      <c r="C5" t="s">
        <v>173</v>
      </c>
      <c r="I5" s="7" t="s">
        <v>44</v>
      </c>
    </row>
    <row r="6" spans="1:9" x14ac:dyDescent="0.25">
      <c r="B6" t="s">
        <v>640</v>
      </c>
      <c r="C6" t="str">
        <f>VLOOKUP($C$5,'data base'!$A$3:$L$116,2,0)</f>
        <v>Ta-Ha</v>
      </c>
      <c r="I6" s="6" t="s">
        <v>51</v>
      </c>
    </row>
    <row r="7" spans="1:9" x14ac:dyDescent="0.25">
      <c r="B7" t="s">
        <v>642</v>
      </c>
      <c r="C7" t="str">
        <f>VLOOKUP($C$5,'data base'!$A$3:$L$116,5,0)</f>
        <v>135 (8)</v>
      </c>
      <c r="D7" t="s">
        <v>641</v>
      </c>
      <c r="E7" t="s">
        <v>156</v>
      </c>
      <c r="I7" s="7" t="s">
        <v>60</v>
      </c>
    </row>
    <row r="8" spans="1:9" ht="15.75" thickBot="1" x14ac:dyDescent="0.3">
      <c r="D8" t="s">
        <v>640</v>
      </c>
      <c r="E8" t="str">
        <f>_xll.XLOOKUP(E7,'data base'!A3:A116,'data base'!B3:B116)</f>
        <v>Al-Kahf</v>
      </c>
      <c r="I8" s="6" t="s">
        <v>68</v>
      </c>
    </row>
    <row r="9" spans="1:9" ht="15.75" thickBot="1" x14ac:dyDescent="0.3">
      <c r="B9" s="2" t="s">
        <v>643</v>
      </c>
      <c r="D9" t="s">
        <v>642</v>
      </c>
      <c r="E9" t="str">
        <f>_xll.XLOOKUP(E7,'data base'!A3:A116,'data base'!E3:E116)</f>
        <v>110 (12)</v>
      </c>
      <c r="I9" s="7" t="s">
        <v>77</v>
      </c>
    </row>
    <row r="10" spans="1:9" x14ac:dyDescent="0.25">
      <c r="I10" s="6" t="s">
        <v>86</v>
      </c>
    </row>
    <row r="11" spans="1:9" x14ac:dyDescent="0.25">
      <c r="I11" s="7" t="s">
        <v>93</v>
      </c>
    </row>
    <row r="12" spans="1:9" x14ac:dyDescent="0.25">
      <c r="I12" s="6" t="s">
        <v>102</v>
      </c>
    </row>
    <row r="13" spans="1:9" ht="15.75" thickBot="1" x14ac:dyDescent="0.3">
      <c r="I13" s="7" t="s">
        <v>110</v>
      </c>
    </row>
    <row r="14" spans="1:9" ht="15.75" thickBot="1" x14ac:dyDescent="0.3">
      <c r="B14" s="2" t="s">
        <v>645</v>
      </c>
      <c r="I14" s="6" t="s">
        <v>118</v>
      </c>
    </row>
    <row r="15" spans="1:9" x14ac:dyDescent="0.25">
      <c r="C15" t="s">
        <v>640</v>
      </c>
      <c r="D15" t="str">
        <f>HLOOKUP(E7,'data base'!C121:DK134,5,0)</f>
        <v>110 (12)</v>
      </c>
      <c r="I15" s="7" t="s">
        <v>127</v>
      </c>
    </row>
    <row r="16" spans="1:9" x14ac:dyDescent="0.25">
      <c r="I16" s="6" t="s">
        <v>135</v>
      </c>
    </row>
    <row r="17" spans="2:9" ht="15.75" thickBot="1" x14ac:dyDescent="0.3">
      <c r="I17" s="7" t="s">
        <v>143</v>
      </c>
    </row>
    <row r="18" spans="2:9" ht="15.75" thickBot="1" x14ac:dyDescent="0.3">
      <c r="B18" s="3" t="s">
        <v>646</v>
      </c>
      <c r="C18" s="4" t="s">
        <v>648</v>
      </c>
      <c r="D18" s="4" t="s">
        <v>647</v>
      </c>
      <c r="I18" s="6" t="s">
        <v>150</v>
      </c>
    </row>
    <row r="19" spans="2:9" x14ac:dyDescent="0.25">
      <c r="C19">
        <f>COUNTIF('data base'!F3:F116,"MADINAH")</f>
        <v>28</v>
      </c>
      <c r="D19">
        <f>COUNTIF('data base'!F3:F116,"MAKKAH")</f>
        <v>86</v>
      </c>
      <c r="I19" s="7" t="s">
        <v>157</v>
      </c>
    </row>
    <row r="20" spans="2:9" x14ac:dyDescent="0.25">
      <c r="I20" s="6" t="s">
        <v>165</v>
      </c>
    </row>
    <row r="21" spans="2:9" x14ac:dyDescent="0.25">
      <c r="B21" t="s">
        <v>649</v>
      </c>
      <c r="I21" s="7" t="s">
        <v>174</v>
      </c>
    </row>
    <row r="22" spans="2:9" x14ac:dyDescent="0.25">
      <c r="C22" t="s">
        <v>650</v>
      </c>
      <c r="D22">
        <v>6346</v>
      </c>
      <c r="I22" s="6" t="s">
        <v>181</v>
      </c>
    </row>
    <row r="23" spans="2:9" x14ac:dyDescent="0.25">
      <c r="D23" t="s">
        <v>28</v>
      </c>
      <c r="I23" s="7" t="s">
        <v>189</v>
      </c>
    </row>
    <row r="24" spans="2:9" x14ac:dyDescent="0.25">
      <c r="D24">
        <f>SUMIF('data base'!E3:E116,'Quranic data card'!D23,'data base'!F3:F116)</f>
        <v>0</v>
      </c>
      <c r="I24" s="6" t="s">
        <v>197</v>
      </c>
    </row>
    <row r="25" spans="2:9" x14ac:dyDescent="0.25">
      <c r="I25" s="7" t="s">
        <v>204</v>
      </c>
    </row>
    <row r="26" spans="2:9" x14ac:dyDescent="0.25">
      <c r="I26" s="6" t="s">
        <v>212</v>
      </c>
    </row>
    <row r="27" spans="2:9" x14ac:dyDescent="0.25">
      <c r="B27" t="s">
        <v>651</v>
      </c>
      <c r="C27" t="s">
        <v>652</v>
      </c>
      <c r="I27" s="7" t="s">
        <v>220</v>
      </c>
    </row>
    <row r="28" spans="2:9" x14ac:dyDescent="0.25">
      <c r="C28" t="s">
        <v>652</v>
      </c>
      <c r="I28" s="6" t="s">
        <v>229</v>
      </c>
    </row>
    <row r="29" spans="2:9" x14ac:dyDescent="0.25">
      <c r="I29" s="7" t="s">
        <v>238</v>
      </c>
    </row>
    <row r="30" spans="2:9" x14ac:dyDescent="0.25">
      <c r="I30" s="6" t="s">
        <v>246</v>
      </c>
    </row>
    <row r="31" spans="2:9" x14ac:dyDescent="0.25">
      <c r="I31" s="7" t="s">
        <v>255</v>
      </c>
    </row>
    <row r="32" spans="2:9" x14ac:dyDescent="0.25">
      <c r="I32" s="6" t="s">
        <v>260</v>
      </c>
    </row>
    <row r="33" spans="9:9" x14ac:dyDescent="0.25">
      <c r="I33" s="7" t="s">
        <v>267</v>
      </c>
    </row>
    <row r="34" spans="9:9" x14ac:dyDescent="0.25">
      <c r="I34" s="6" t="s">
        <v>273</v>
      </c>
    </row>
    <row r="35" spans="9:9" x14ac:dyDescent="0.25">
      <c r="I35" s="7" t="s">
        <v>280</v>
      </c>
    </row>
    <row r="36" spans="9:9" x14ac:dyDescent="0.25">
      <c r="I36" s="6" t="s">
        <v>286</v>
      </c>
    </row>
    <row r="37" spans="9:9" x14ac:dyDescent="0.25">
      <c r="I37" s="7" t="s">
        <v>293</v>
      </c>
    </row>
    <row r="38" spans="9:9" x14ac:dyDescent="0.25">
      <c r="I38" s="6" t="s">
        <v>302</v>
      </c>
    </row>
    <row r="39" spans="9:9" x14ac:dyDescent="0.25">
      <c r="I39" s="7" t="s">
        <v>307</v>
      </c>
    </row>
    <row r="40" spans="9:9" x14ac:dyDescent="0.25">
      <c r="I40" s="6" t="s">
        <v>313</v>
      </c>
    </row>
    <row r="41" spans="9:9" x14ac:dyDescent="0.25">
      <c r="I41" s="7" t="s">
        <v>321</v>
      </c>
    </row>
    <row r="42" spans="9:9" x14ac:dyDescent="0.25">
      <c r="I42" s="6" t="s">
        <v>328</v>
      </c>
    </row>
    <row r="43" spans="9:9" x14ac:dyDescent="0.25">
      <c r="I43" s="7" t="s">
        <v>334</v>
      </c>
    </row>
    <row r="44" spans="9:9" x14ac:dyDescent="0.25">
      <c r="I44" s="6" t="s">
        <v>342</v>
      </c>
    </row>
    <row r="45" spans="9:9" x14ac:dyDescent="0.25">
      <c r="I45" s="7" t="s">
        <v>347</v>
      </c>
    </row>
    <row r="46" spans="9:9" x14ac:dyDescent="0.25">
      <c r="I46" s="6" t="s">
        <v>352</v>
      </c>
    </row>
    <row r="47" spans="9:9" x14ac:dyDescent="0.25">
      <c r="I47" s="7" t="s">
        <v>358</v>
      </c>
    </row>
    <row r="48" spans="9:9" x14ac:dyDescent="0.25">
      <c r="I48" s="6" t="s">
        <v>363</v>
      </c>
    </row>
    <row r="49" spans="9:9" x14ac:dyDescent="0.25">
      <c r="I49" s="7" t="s">
        <v>367</v>
      </c>
    </row>
    <row r="50" spans="9:9" x14ac:dyDescent="0.25">
      <c r="I50" s="6" t="s">
        <v>373</v>
      </c>
    </row>
    <row r="51" spans="9:9" x14ac:dyDescent="0.25">
      <c r="I51" s="7" t="s">
        <v>379</v>
      </c>
    </row>
    <row r="52" spans="9:9" x14ac:dyDescent="0.25">
      <c r="I52" s="6" t="s">
        <v>384</v>
      </c>
    </row>
    <row r="53" spans="9:9" x14ac:dyDescent="0.25">
      <c r="I53" s="7" t="s">
        <v>389</v>
      </c>
    </row>
    <row r="54" spans="9:9" x14ac:dyDescent="0.25">
      <c r="I54" s="6" t="s">
        <v>393</v>
      </c>
    </row>
    <row r="55" spans="9:9" x14ac:dyDescent="0.25">
      <c r="I55" s="7" t="s">
        <v>397</v>
      </c>
    </row>
    <row r="56" spans="9:9" x14ac:dyDescent="0.25">
      <c r="I56" s="6" t="s">
        <v>401</v>
      </c>
    </row>
    <row r="57" spans="9:9" x14ac:dyDescent="0.25">
      <c r="I57" s="7" t="s">
        <v>405</v>
      </c>
    </row>
    <row r="58" spans="9:9" x14ac:dyDescent="0.25">
      <c r="I58" s="6" t="s">
        <v>409</v>
      </c>
    </row>
    <row r="59" spans="9:9" x14ac:dyDescent="0.25">
      <c r="I59" s="7" t="s">
        <v>415</v>
      </c>
    </row>
    <row r="60" spans="9:9" x14ac:dyDescent="0.25">
      <c r="I60" s="6" t="s">
        <v>419</v>
      </c>
    </row>
    <row r="61" spans="9:9" x14ac:dyDescent="0.25">
      <c r="I61" s="7" t="s">
        <v>424</v>
      </c>
    </row>
    <row r="62" spans="9:9" x14ac:dyDescent="0.25">
      <c r="I62" s="6" t="s">
        <v>429</v>
      </c>
    </row>
    <row r="63" spans="9:9" x14ac:dyDescent="0.25">
      <c r="I63" s="7" t="s">
        <v>435</v>
      </c>
    </row>
    <row r="64" spans="9:9" x14ac:dyDescent="0.25">
      <c r="I64" s="6" t="s">
        <v>440</v>
      </c>
    </row>
    <row r="65" spans="9:9" x14ac:dyDescent="0.25">
      <c r="I65" s="7" t="s">
        <v>445</v>
      </c>
    </row>
    <row r="66" spans="9:9" x14ac:dyDescent="0.25">
      <c r="I66" s="6" t="s">
        <v>451</v>
      </c>
    </row>
    <row r="67" spans="9:9" x14ac:dyDescent="0.25">
      <c r="I67" s="7" t="s">
        <v>455</v>
      </c>
    </row>
    <row r="68" spans="9:9" x14ac:dyDescent="0.25">
      <c r="I68" s="6" t="s">
        <v>458</v>
      </c>
    </row>
    <row r="69" spans="9:9" x14ac:dyDescent="0.25">
      <c r="I69" s="7" t="s">
        <v>462</v>
      </c>
    </row>
    <row r="70" spans="9:9" x14ac:dyDescent="0.25">
      <c r="I70" s="6" t="s">
        <v>467</v>
      </c>
    </row>
    <row r="71" spans="9:9" x14ac:dyDescent="0.25">
      <c r="I71" s="7" t="s">
        <v>470</v>
      </c>
    </row>
    <row r="72" spans="9:9" x14ac:dyDescent="0.25">
      <c r="I72" s="6" t="s">
        <v>474</v>
      </c>
    </row>
    <row r="73" spans="9:9" x14ac:dyDescent="0.25">
      <c r="I73" s="7" t="s">
        <v>478</v>
      </c>
    </row>
    <row r="74" spans="9:9" x14ac:dyDescent="0.25">
      <c r="I74" s="6" t="s">
        <v>482</v>
      </c>
    </row>
    <row r="75" spans="9:9" x14ac:dyDescent="0.25">
      <c r="I75" s="7" t="s">
        <v>486</v>
      </c>
    </row>
    <row r="76" spans="9:9" x14ac:dyDescent="0.25">
      <c r="I76" s="6" t="s">
        <v>490</v>
      </c>
    </row>
    <row r="77" spans="9:9" x14ac:dyDescent="0.25">
      <c r="I77" s="7" t="s">
        <v>494</v>
      </c>
    </row>
    <row r="78" spans="9:9" x14ac:dyDescent="0.25">
      <c r="I78" s="6" t="s">
        <v>498</v>
      </c>
    </row>
    <row r="79" spans="9:9" x14ac:dyDescent="0.25">
      <c r="I79" s="7" t="s">
        <v>502</v>
      </c>
    </row>
    <row r="80" spans="9:9" x14ac:dyDescent="0.25">
      <c r="I80" s="6" t="s">
        <v>506</v>
      </c>
    </row>
    <row r="81" spans="9:9" x14ac:dyDescent="0.25">
      <c r="I81" s="7" t="s">
        <v>510</v>
      </c>
    </row>
    <row r="82" spans="9:9" x14ac:dyDescent="0.25">
      <c r="I82" s="6" t="s">
        <v>514</v>
      </c>
    </row>
    <row r="83" spans="9:9" x14ac:dyDescent="0.25">
      <c r="I83" s="7" t="s">
        <v>518</v>
      </c>
    </row>
    <row r="84" spans="9:9" x14ac:dyDescent="0.25">
      <c r="I84" s="6" t="s">
        <v>522</v>
      </c>
    </row>
    <row r="85" spans="9:9" x14ac:dyDescent="0.25">
      <c r="I85" s="7" t="s">
        <v>526</v>
      </c>
    </row>
    <row r="86" spans="9:9" x14ac:dyDescent="0.25">
      <c r="I86" s="6" t="s">
        <v>530</v>
      </c>
    </row>
    <row r="87" spans="9:9" x14ac:dyDescent="0.25">
      <c r="I87" s="7" t="s">
        <v>534</v>
      </c>
    </row>
    <row r="88" spans="9:9" x14ac:dyDescent="0.25">
      <c r="I88" s="6" t="s">
        <v>538</v>
      </c>
    </row>
    <row r="89" spans="9:9" x14ac:dyDescent="0.25">
      <c r="I89" s="7" t="s">
        <v>541</v>
      </c>
    </row>
    <row r="90" spans="9:9" x14ac:dyDescent="0.25">
      <c r="I90" s="6" t="s">
        <v>545</v>
      </c>
    </row>
    <row r="91" spans="9:9" x14ac:dyDescent="0.25">
      <c r="I91" s="7" t="s">
        <v>549</v>
      </c>
    </row>
    <row r="92" spans="9:9" x14ac:dyDescent="0.25">
      <c r="I92" s="6" t="s">
        <v>553</v>
      </c>
    </row>
    <row r="93" spans="9:9" x14ac:dyDescent="0.25">
      <c r="I93" s="7" t="s">
        <v>557</v>
      </c>
    </row>
    <row r="94" spans="9:9" x14ac:dyDescent="0.25">
      <c r="I94" s="6" t="s">
        <v>561</v>
      </c>
    </row>
    <row r="95" spans="9:9" x14ac:dyDescent="0.25">
      <c r="I95" s="7" t="s">
        <v>565</v>
      </c>
    </row>
    <row r="96" spans="9:9" x14ac:dyDescent="0.25">
      <c r="I96" s="6" t="s">
        <v>569</v>
      </c>
    </row>
    <row r="97" spans="9:9" x14ac:dyDescent="0.25">
      <c r="I97" s="7" t="s">
        <v>572</v>
      </c>
    </row>
    <row r="98" spans="9:9" x14ac:dyDescent="0.25">
      <c r="I98" s="6" t="s">
        <v>575</v>
      </c>
    </row>
    <row r="99" spans="9:9" x14ac:dyDescent="0.25">
      <c r="I99" s="7" t="s">
        <v>579</v>
      </c>
    </row>
    <row r="100" spans="9:9" x14ac:dyDescent="0.25">
      <c r="I100" s="6" t="s">
        <v>583</v>
      </c>
    </row>
    <row r="101" spans="9:9" x14ac:dyDescent="0.25">
      <c r="I101" s="7" t="s">
        <v>586</v>
      </c>
    </row>
    <row r="102" spans="9:9" x14ac:dyDescent="0.25">
      <c r="I102" s="6" t="s">
        <v>590</v>
      </c>
    </row>
    <row r="103" spans="9:9" x14ac:dyDescent="0.25">
      <c r="I103" s="7" t="s">
        <v>593</v>
      </c>
    </row>
    <row r="104" spans="9:9" x14ac:dyDescent="0.25">
      <c r="I104" s="6" t="s">
        <v>596</v>
      </c>
    </row>
    <row r="105" spans="9:9" x14ac:dyDescent="0.25">
      <c r="I105" s="7" t="s">
        <v>600</v>
      </c>
    </row>
    <row r="106" spans="9:9" x14ac:dyDescent="0.25">
      <c r="I106" s="6" t="s">
        <v>604</v>
      </c>
    </row>
    <row r="107" spans="9:9" x14ac:dyDescent="0.25">
      <c r="I107" s="7" t="s">
        <v>607</v>
      </c>
    </row>
    <row r="108" spans="9:9" x14ac:dyDescent="0.25">
      <c r="I108" s="6" t="s">
        <v>611</v>
      </c>
    </row>
    <row r="109" spans="9:9" x14ac:dyDescent="0.25">
      <c r="I109" s="7" t="s">
        <v>616</v>
      </c>
    </row>
    <row r="110" spans="9:9" x14ac:dyDescent="0.25">
      <c r="I110" s="6" t="s">
        <v>619</v>
      </c>
    </row>
    <row r="111" spans="9:9" x14ac:dyDescent="0.25">
      <c r="I111" s="7" t="s">
        <v>623</v>
      </c>
    </row>
    <row r="112" spans="9:9" x14ac:dyDescent="0.25">
      <c r="I112" s="6" t="s">
        <v>626</v>
      </c>
    </row>
    <row r="113" spans="9:9" x14ac:dyDescent="0.25">
      <c r="I113" s="7" t="s">
        <v>630</v>
      </c>
    </row>
    <row r="114" spans="9:9" x14ac:dyDescent="0.25">
      <c r="I114" s="6" t="s">
        <v>633</v>
      </c>
    </row>
    <row r="115" spans="9:9" x14ac:dyDescent="0.25">
      <c r="I115" s="7" t="s">
        <v>636</v>
      </c>
    </row>
  </sheetData>
  <mergeCells count="1">
    <mergeCell ref="A1:C3"/>
  </mergeCells>
  <dataValidations count="1">
    <dataValidation type="list" allowBlank="1" showInputMessage="1" showErrorMessage="1" sqref="C28:C39" xr:uid="{0B7A9491-F535-433D-BDF2-2D51F4740B7B}">
      <formula1>"QURANIC SURAH"</formula1>
    </dataValidation>
  </dataValidations>
  <hyperlinks>
    <hyperlink ref="I2:I115" r:id="rId1" display="Al-Fatihah" xr:uid="{EDFAEDF5-34F5-49C2-A630-7718C1A180BF}"/>
  </hyperlinks>
  <pageMargins left="0.7" right="0.7" top="0.75" bottom="0.75" header="0.3" footer="0.3"/>
  <pageSetup orientation="portrait"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2CBBDE2-C106-4758-AC55-7A0F05169AD9}">
          <x14:formula1>
            <xm:f>'data base'!$A$3:$A$117</xm:f>
          </x14:formula1>
          <xm:sqref>C5 E7</xm:sqref>
        </x14:dataValidation>
        <x14:dataValidation type="list" allowBlank="1" showInputMessage="1" showErrorMessage="1" xr:uid="{0E27A714-93A6-4AFE-9415-2D67C1BCA86A}">
          <x14:formula1>
            <xm:f>'data base'!$F$3:$F$116</xm:f>
          </x14:formula1>
          <xm:sqref>D23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74F96-4BA1-4F4F-9EA9-AFD2A5708377}">
  <dimension ref="A1:O26"/>
  <sheetViews>
    <sheetView topLeftCell="A6" workbookViewId="0">
      <selection activeCell="H13" sqref="H13"/>
    </sheetView>
  </sheetViews>
  <sheetFormatPr defaultRowHeight="15" x14ac:dyDescent="0.25"/>
  <cols>
    <col min="2" max="2" width="14.7109375" customWidth="1"/>
    <col min="3" max="3" width="13.85546875" customWidth="1"/>
    <col min="4" max="4" width="15.85546875" customWidth="1"/>
    <col min="6" max="6" width="10.7109375" customWidth="1"/>
    <col min="8" max="8" width="9.5703125" customWidth="1"/>
    <col min="9" max="9" width="10.42578125" customWidth="1"/>
    <col min="14" max="14" width="17.140625" customWidth="1"/>
    <col min="15" max="15" width="17.5703125" customWidth="1"/>
  </cols>
  <sheetData>
    <row r="1" spans="1:15" x14ac:dyDescent="0.25">
      <c r="A1" s="32" t="s">
        <v>663</v>
      </c>
      <c r="B1" s="33"/>
      <c r="C1" s="34"/>
    </row>
    <row r="2" spans="1:15" ht="15.75" thickBot="1" x14ac:dyDescent="0.3">
      <c r="A2" s="35"/>
      <c r="B2" s="36"/>
      <c r="C2" s="37"/>
    </row>
    <row r="3" spans="1:15" x14ac:dyDescent="0.25">
      <c r="A3" t="s">
        <v>653</v>
      </c>
      <c r="B3" t="s">
        <v>654</v>
      </c>
      <c r="C3" t="s">
        <v>655</v>
      </c>
      <c r="D3" t="s">
        <v>656</v>
      </c>
      <c r="E3" t="s">
        <v>657</v>
      </c>
      <c r="F3" t="s">
        <v>658</v>
      </c>
      <c r="G3" t="s">
        <v>659</v>
      </c>
      <c r="H3" t="s">
        <v>660</v>
      </c>
      <c r="I3" t="s">
        <v>661</v>
      </c>
      <c r="J3" t="s">
        <v>662</v>
      </c>
      <c r="K3" t="s">
        <v>688</v>
      </c>
    </row>
    <row r="4" spans="1:15" ht="15.75" thickBot="1" x14ac:dyDescent="0.3">
      <c r="A4">
        <v>1</v>
      </c>
      <c r="B4" t="s">
        <v>664</v>
      </c>
      <c r="C4" t="s">
        <v>673</v>
      </c>
      <c r="D4" t="s">
        <v>674</v>
      </c>
      <c r="E4" s="1" t="s">
        <v>43</v>
      </c>
      <c r="F4">
        <v>85</v>
      </c>
      <c r="G4">
        <v>60</v>
      </c>
      <c r="H4">
        <v>92</v>
      </c>
      <c r="I4">
        <v>80</v>
      </c>
      <c r="J4">
        <v>75</v>
      </c>
      <c r="K4">
        <v>95</v>
      </c>
    </row>
    <row r="5" spans="1:15" ht="15.75" thickBot="1" x14ac:dyDescent="0.3">
      <c r="A5">
        <v>2</v>
      </c>
      <c r="B5" t="s">
        <v>665</v>
      </c>
      <c r="C5" t="s">
        <v>675</v>
      </c>
      <c r="D5" t="s">
        <v>674</v>
      </c>
      <c r="E5">
        <v>2</v>
      </c>
      <c r="F5">
        <v>80</v>
      </c>
      <c r="G5">
        <v>50</v>
      </c>
      <c r="H5">
        <v>70</v>
      </c>
      <c r="I5">
        <v>60</v>
      </c>
      <c r="J5">
        <v>65</v>
      </c>
      <c r="K5">
        <v>80</v>
      </c>
      <c r="N5" s="51" t="s">
        <v>711</v>
      </c>
      <c r="O5" s="52"/>
    </row>
    <row r="6" spans="1:15" x14ac:dyDescent="0.25">
      <c r="A6">
        <v>3</v>
      </c>
      <c r="B6" t="s">
        <v>666</v>
      </c>
      <c r="C6" t="s">
        <v>676</v>
      </c>
      <c r="D6" t="s">
        <v>677</v>
      </c>
      <c r="E6">
        <v>1</v>
      </c>
      <c r="F6" s="1">
        <v>80</v>
      </c>
      <c r="G6">
        <v>70</v>
      </c>
      <c r="H6">
        <v>89</v>
      </c>
      <c r="I6">
        <v>75</v>
      </c>
      <c r="J6">
        <v>82</v>
      </c>
      <c r="K6">
        <v>85</v>
      </c>
      <c r="N6" t="s">
        <v>712</v>
      </c>
      <c r="O6">
        <f>SUM(Table1[SCIENCE])</f>
        <v>633</v>
      </c>
    </row>
    <row r="7" spans="1:15" x14ac:dyDescent="0.25">
      <c r="A7">
        <v>4</v>
      </c>
      <c r="B7" t="s">
        <v>667</v>
      </c>
      <c r="C7" t="s">
        <v>678</v>
      </c>
      <c r="D7" t="s">
        <v>679</v>
      </c>
      <c r="E7">
        <v>10</v>
      </c>
      <c r="F7" s="1">
        <v>75</v>
      </c>
      <c r="G7">
        <v>65</v>
      </c>
      <c r="H7">
        <v>85</v>
      </c>
      <c r="I7">
        <v>45</v>
      </c>
      <c r="J7">
        <v>50</v>
      </c>
      <c r="K7">
        <v>70</v>
      </c>
      <c r="N7" t="s">
        <v>713</v>
      </c>
      <c r="O7">
        <f>SUM(Table1[MATHS])</f>
        <v>704</v>
      </c>
    </row>
    <row r="8" spans="1:15" x14ac:dyDescent="0.25">
      <c r="A8">
        <v>5</v>
      </c>
      <c r="B8" t="s">
        <v>668</v>
      </c>
      <c r="C8" t="s">
        <v>680</v>
      </c>
      <c r="D8" t="s">
        <v>679</v>
      </c>
      <c r="E8">
        <v>12</v>
      </c>
      <c r="F8" s="1">
        <v>90</v>
      </c>
      <c r="G8">
        <v>78</v>
      </c>
      <c r="H8">
        <v>85</v>
      </c>
      <c r="I8">
        <v>92</v>
      </c>
      <c r="J8">
        <v>85</v>
      </c>
      <c r="K8">
        <v>75</v>
      </c>
      <c r="N8" t="s">
        <v>714</v>
      </c>
      <c r="O8">
        <f>SUM(O6:O7)</f>
        <v>1337</v>
      </c>
    </row>
    <row r="9" spans="1:15" x14ac:dyDescent="0.25">
      <c r="A9">
        <v>6</v>
      </c>
      <c r="B9" t="s">
        <v>669</v>
      </c>
      <c r="C9" t="s">
        <v>681</v>
      </c>
      <c r="D9" t="s">
        <v>682</v>
      </c>
      <c r="E9">
        <v>3</v>
      </c>
      <c r="F9" s="1">
        <v>86</v>
      </c>
      <c r="G9">
        <v>78</v>
      </c>
      <c r="H9">
        <v>88</v>
      </c>
      <c r="I9">
        <v>85</v>
      </c>
      <c r="J9">
        <v>80</v>
      </c>
      <c r="K9">
        <v>95</v>
      </c>
      <c r="N9" t="s">
        <v>715</v>
      </c>
    </row>
    <row r="10" spans="1:15" x14ac:dyDescent="0.25">
      <c r="A10">
        <v>7</v>
      </c>
      <c r="B10" t="s">
        <v>670</v>
      </c>
      <c r="C10" t="s">
        <v>687</v>
      </c>
      <c r="D10" t="s">
        <v>682</v>
      </c>
      <c r="E10">
        <v>2</v>
      </c>
      <c r="F10" s="1">
        <v>40</v>
      </c>
      <c r="G10">
        <v>45</v>
      </c>
      <c r="H10">
        <v>40</v>
      </c>
      <c r="I10">
        <v>40</v>
      </c>
      <c r="J10">
        <v>40</v>
      </c>
      <c r="K10">
        <v>60</v>
      </c>
    </row>
    <row r="11" spans="1:15" x14ac:dyDescent="0.25">
      <c r="A11">
        <v>8</v>
      </c>
      <c r="B11" t="s">
        <v>671</v>
      </c>
      <c r="C11" t="s">
        <v>683</v>
      </c>
      <c r="D11" t="s">
        <v>684</v>
      </c>
      <c r="E11">
        <v>10</v>
      </c>
      <c r="F11" s="1">
        <v>75</v>
      </c>
      <c r="G11">
        <v>82</v>
      </c>
      <c r="H11">
        <v>75</v>
      </c>
      <c r="I11">
        <v>76</v>
      </c>
      <c r="J11">
        <v>68</v>
      </c>
      <c r="K11">
        <v>98</v>
      </c>
    </row>
    <row r="12" spans="1:15" x14ac:dyDescent="0.25">
      <c r="A12">
        <v>9</v>
      </c>
      <c r="B12" t="s">
        <v>672</v>
      </c>
      <c r="C12" t="s">
        <v>685</v>
      </c>
      <c r="D12" t="s">
        <v>686</v>
      </c>
      <c r="E12">
        <v>1</v>
      </c>
      <c r="F12" s="1">
        <v>75</v>
      </c>
      <c r="G12">
        <v>65</v>
      </c>
      <c r="H12">
        <v>80</v>
      </c>
      <c r="I12">
        <v>80</v>
      </c>
      <c r="J12">
        <v>87</v>
      </c>
      <c r="K12">
        <v>80</v>
      </c>
    </row>
    <row r="13" spans="1:15" ht="15.75" thickBot="1" x14ac:dyDescent="0.3"/>
    <row r="14" spans="1:15" ht="18.75" customHeight="1" thickBot="1" x14ac:dyDescent="0.3">
      <c r="N14" s="51" t="s">
        <v>711</v>
      </c>
      <c r="O14" s="52"/>
    </row>
    <row r="15" spans="1:15" ht="18.75" customHeight="1" thickBot="1" x14ac:dyDescent="0.3">
      <c r="B15" s="58" t="s">
        <v>720</v>
      </c>
      <c r="C15" s="59"/>
      <c r="N15" s="48" t="s">
        <v>708</v>
      </c>
      <c r="O15" s="49">
        <f>SUM(H4:H12)</f>
        <v>704</v>
      </c>
    </row>
    <row r="16" spans="1:15" ht="15.75" customHeight="1" thickBot="1" x14ac:dyDescent="0.3">
      <c r="B16" s="60"/>
      <c r="C16" s="61"/>
      <c r="N16" s="48" t="s">
        <v>709</v>
      </c>
      <c r="O16" s="49">
        <f>SUMIF(H4:H12,"&gt;80",H4:H12)</f>
        <v>439</v>
      </c>
    </row>
    <row r="17" spans="2:15" ht="21.75" customHeight="1" thickBot="1" x14ac:dyDescent="0.3">
      <c r="N17" s="48" t="s">
        <v>710</v>
      </c>
      <c r="O17" s="50" t="s">
        <v>681</v>
      </c>
    </row>
    <row r="18" spans="2:15" ht="15.75" thickBot="1" x14ac:dyDescent="0.3">
      <c r="B18" s="55" t="s">
        <v>716</v>
      </c>
      <c r="C18" s="54">
        <f>COUNT(C4:K12)</f>
        <v>62</v>
      </c>
      <c r="N18" s="47"/>
      <c r="O18" s="49">
        <f>SUMIF(C4:C12,O17,H4:H12)</f>
        <v>88</v>
      </c>
    </row>
    <row r="19" spans="2:15" x14ac:dyDescent="0.25">
      <c r="B19" s="55" t="s">
        <v>717</v>
      </c>
      <c r="C19" s="54">
        <f>COUNTA(C4:C12)</f>
        <v>9</v>
      </c>
    </row>
    <row r="20" spans="2:15" x14ac:dyDescent="0.25">
      <c r="B20" s="55" t="s">
        <v>718</v>
      </c>
      <c r="C20" s="54">
        <f>COUNTIF(H4:H12,"&gt;70")</f>
        <v>7</v>
      </c>
    </row>
    <row r="21" spans="2:15" x14ac:dyDescent="0.25">
      <c r="B21" s="55" t="s">
        <v>719</v>
      </c>
      <c r="C21" s="54">
        <f>COUNTIFS(H4:H12,"&gt;80",F4:F12,"&gt;80")</f>
        <v>3</v>
      </c>
    </row>
    <row r="23" spans="2:15" x14ac:dyDescent="0.25">
      <c r="B23" s="56" t="s">
        <v>643</v>
      </c>
      <c r="C23" s="56"/>
    </row>
    <row r="25" spans="2:15" x14ac:dyDescent="0.25">
      <c r="B25" s="57" t="s">
        <v>689</v>
      </c>
      <c r="C25" s="53" t="s">
        <v>669</v>
      </c>
    </row>
    <row r="26" spans="2:15" x14ac:dyDescent="0.25">
      <c r="B26" s="57" t="s">
        <v>721</v>
      </c>
      <c r="C26" s="53" t="str">
        <f>_xll.XLOOKUP(C25,B4:B12,C4:C12)</f>
        <v>HAFSA</v>
      </c>
    </row>
  </sheetData>
  <mergeCells count="5">
    <mergeCell ref="A1:C2"/>
    <mergeCell ref="N14:O14"/>
    <mergeCell ref="N5:O5"/>
    <mergeCell ref="B15:C16"/>
    <mergeCell ref="B23:C23"/>
  </mergeCells>
  <conditionalFormatting sqref="N7">
    <cfRule type="expression" dxfId="8" priority="5">
      <formula>$F$4:$K$12&gt;80</formula>
    </cfRule>
  </conditionalFormatting>
  <conditionalFormatting sqref="F4:K12">
    <cfRule type="expression" dxfId="0" priority="4">
      <formula>$F$4:$K$12&gt;80</formula>
    </cfRule>
    <cfRule type="cellIs" dxfId="1" priority="2" operator="greaterThan">
      <formula>80</formula>
    </cfRule>
    <cfRule type="cellIs" dxfId="2" priority="1" operator="lessThan">
      <formula>50</formula>
    </cfRule>
  </conditionalFormatting>
  <conditionalFormatting sqref="K16">
    <cfRule type="expression" dxfId="7" priority="3">
      <formula>$F$4:$K$12&gt;80</formula>
    </cfRule>
  </conditionalFormatting>
  <dataValidations count="2">
    <dataValidation type="list" allowBlank="1" showInputMessage="1" showErrorMessage="1" sqref="O17" xr:uid="{A0F9FB5B-3A37-4B66-96BD-3065BB626D39}">
      <formula1>$C$4:$C$12</formula1>
    </dataValidation>
    <dataValidation type="list" allowBlank="1" showInputMessage="1" showErrorMessage="1" sqref="C25" xr:uid="{57B1C02B-D7E7-4034-9854-42FBAF632502}">
      <formula1>$B$4:$B$12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C4217-B93D-4143-B8AD-7E1C3C7F784B}">
  <dimension ref="A1:P23"/>
  <sheetViews>
    <sheetView tabSelected="1" topLeftCell="A2" zoomScaleNormal="100" workbookViewId="0">
      <selection activeCell="E22" sqref="E22"/>
    </sheetView>
  </sheetViews>
  <sheetFormatPr defaultRowHeight="15" x14ac:dyDescent="0.25"/>
  <cols>
    <col min="2" max="2" width="17.7109375" customWidth="1"/>
    <col min="3" max="3" width="4.5703125" customWidth="1"/>
    <col min="4" max="4" width="12.42578125" customWidth="1"/>
    <col min="5" max="6" width="13.85546875" customWidth="1"/>
    <col min="7" max="7" width="11.85546875" customWidth="1"/>
    <col min="8" max="8" width="11.7109375" customWidth="1"/>
    <col min="9" max="9" width="19.42578125" customWidth="1"/>
  </cols>
  <sheetData>
    <row r="1" spans="1:16" x14ac:dyDescent="0.25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</row>
    <row r="2" spans="1:16" x14ac:dyDescent="0.25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</row>
    <row r="3" spans="1:16" x14ac:dyDescent="0.25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</row>
    <row r="4" spans="1:16" x14ac:dyDescent="0.25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</row>
    <row r="5" spans="1:16" ht="7.5" customHeight="1" x14ac:dyDescent="0.25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</row>
    <row r="6" spans="1:16" x14ac:dyDescent="0.25">
      <c r="A6" s="8"/>
      <c r="B6" s="9" t="s">
        <v>689</v>
      </c>
      <c r="C6" s="8" t="s">
        <v>692</v>
      </c>
      <c r="D6" s="10" t="s">
        <v>672</v>
      </c>
      <c r="E6" s="8"/>
      <c r="F6" s="8"/>
      <c r="G6" s="8"/>
      <c r="H6" s="8"/>
      <c r="I6" s="8"/>
      <c r="J6" s="8"/>
      <c r="K6" s="8"/>
      <c r="L6" s="8"/>
      <c r="M6" s="8"/>
    </row>
    <row r="7" spans="1:16" x14ac:dyDescent="0.25">
      <c r="A7" s="8"/>
      <c r="B7" s="9" t="s">
        <v>657</v>
      </c>
      <c r="C7" s="8" t="s">
        <v>692</v>
      </c>
      <c r="D7" s="10">
        <f>VLOOKUP(D6,'Data Base 2'!B3:K13,4,0)</f>
        <v>1</v>
      </c>
      <c r="E7" s="8"/>
      <c r="F7" s="8"/>
      <c r="G7" s="8"/>
      <c r="H7" s="8"/>
      <c r="I7" s="8"/>
      <c r="J7" s="8"/>
      <c r="K7" s="8"/>
      <c r="L7" s="8"/>
      <c r="M7" s="8"/>
    </row>
    <row r="8" spans="1:16" x14ac:dyDescent="0.25">
      <c r="A8" s="8"/>
      <c r="B8" s="9" t="s">
        <v>690</v>
      </c>
      <c r="C8" s="8" t="s">
        <v>692</v>
      </c>
      <c r="D8" s="10" t="str">
        <f>VLOOKUP(D6,'Data Base 2'!B4:K13,2,0)</f>
        <v>MIRHA</v>
      </c>
      <c r="E8" s="8"/>
      <c r="F8" s="8"/>
      <c r="G8" s="8"/>
      <c r="H8" s="8"/>
      <c r="I8" s="8"/>
      <c r="J8" s="8"/>
      <c r="K8" s="8"/>
      <c r="L8" s="8"/>
      <c r="M8" s="8"/>
    </row>
    <row r="9" spans="1:16" ht="15" customHeight="1" x14ac:dyDescent="0.25">
      <c r="A9" s="8"/>
      <c r="B9" s="9" t="s">
        <v>691</v>
      </c>
      <c r="C9" s="8" t="s">
        <v>692</v>
      </c>
      <c r="D9" s="10" t="str">
        <f>VLOOKUP(D6,'Data Base 2'!B5:K12,3,0)</f>
        <v>BILAL</v>
      </c>
      <c r="E9" s="8"/>
      <c r="F9" s="8"/>
      <c r="G9" s="8"/>
      <c r="H9" s="8"/>
      <c r="I9" s="8"/>
      <c r="J9" s="8"/>
      <c r="K9" s="8"/>
      <c r="L9" s="8"/>
      <c r="M9" s="8"/>
    </row>
    <row r="10" spans="1:16" ht="11.25" customHeight="1" x14ac:dyDescent="0.25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</row>
    <row r="11" spans="1:16" ht="6.75" customHeight="1" x14ac:dyDescent="0.25">
      <c r="A11" s="8"/>
      <c r="B11" s="8"/>
      <c r="C11" s="8"/>
      <c r="D11" s="13"/>
      <c r="E11" s="13"/>
      <c r="F11" s="13"/>
      <c r="G11" s="13"/>
      <c r="H11" s="13"/>
      <c r="I11" s="13"/>
      <c r="J11" s="8"/>
      <c r="K11" s="8"/>
      <c r="L11" s="8"/>
      <c r="M11" s="8"/>
    </row>
    <row r="12" spans="1:16" ht="30.75" customHeight="1" x14ac:dyDescent="0.25">
      <c r="A12" s="8"/>
      <c r="B12" s="8"/>
      <c r="C12" s="8"/>
      <c r="D12" s="12" t="s">
        <v>693</v>
      </c>
      <c r="E12" s="12" t="s">
        <v>698</v>
      </c>
      <c r="F12" s="12" t="s">
        <v>699</v>
      </c>
      <c r="G12" s="12" t="s">
        <v>695</v>
      </c>
      <c r="H12" s="12" t="s">
        <v>696</v>
      </c>
      <c r="I12" s="12" t="s">
        <v>697</v>
      </c>
      <c r="J12" s="8"/>
      <c r="K12" s="8"/>
      <c r="L12" s="8"/>
      <c r="M12" s="8"/>
      <c r="O12" s="46">
        <v>0</v>
      </c>
      <c r="P12" t="s">
        <v>702</v>
      </c>
    </row>
    <row r="13" spans="1:16" ht="21" x14ac:dyDescent="0.25">
      <c r="A13" s="8"/>
      <c r="B13" s="8"/>
      <c r="C13" s="11"/>
      <c r="D13" s="14" t="s">
        <v>658</v>
      </c>
      <c r="E13" s="15">
        <v>100</v>
      </c>
      <c r="F13" s="15">
        <v>45</v>
      </c>
      <c r="G13" s="15">
        <f>VLOOKUP(D6,'Data Base 2'!B3:K12,5,0)</f>
        <v>75</v>
      </c>
      <c r="H13" s="38" t="str">
        <f>IF(G13&gt;=80,"A+",IF(G13&gt;=70,"A",IF(G13&gt;=60,"B",IF(G13&gt;=50,"C",IF(G13&gt;=40,"D",IF(G13&lt;40,"FAIL"))))))</f>
        <v>A</v>
      </c>
      <c r="I13" s="19" t="str">
        <f>IF(MIN(G13:G18)&lt;45,"FAIL","PASS")</f>
        <v>PASS</v>
      </c>
      <c r="J13" s="11"/>
      <c r="K13" s="8"/>
      <c r="L13" s="8"/>
      <c r="M13" s="8"/>
      <c r="O13" s="46">
        <v>45</v>
      </c>
      <c r="P13" t="s">
        <v>703</v>
      </c>
    </row>
    <row r="14" spans="1:16" ht="15.75" customHeight="1" x14ac:dyDescent="0.25">
      <c r="A14" s="8"/>
      <c r="B14" s="8"/>
      <c r="C14" s="8"/>
      <c r="D14" s="16" t="s">
        <v>659</v>
      </c>
      <c r="E14" s="17">
        <v>100</v>
      </c>
      <c r="F14" s="17">
        <v>45</v>
      </c>
      <c r="G14" s="17">
        <f>VLOOKUP(D6,'Data Base 2'!B3:K13,6,0)</f>
        <v>65</v>
      </c>
      <c r="H14" s="39" t="str">
        <f>IF(G14&gt;=80,"A+",IF(G14&gt;=70,"A",IF(G14&gt;=60,"B",IF(G14&gt;=50,"C",IF(G14&gt;=40,"D",IF(G14&lt;40,"FAIL"))))))</f>
        <v>B</v>
      </c>
      <c r="I14" s="20"/>
      <c r="J14" s="8"/>
      <c r="K14" s="8"/>
      <c r="L14" s="8"/>
      <c r="M14" s="8"/>
      <c r="O14" s="46">
        <v>50</v>
      </c>
      <c r="P14" t="s">
        <v>704</v>
      </c>
    </row>
    <row r="15" spans="1:16" ht="15.75" customHeight="1" x14ac:dyDescent="0.25">
      <c r="A15" s="8"/>
      <c r="B15" s="8"/>
      <c r="C15" s="8"/>
      <c r="D15" s="16" t="s">
        <v>660</v>
      </c>
      <c r="E15" s="17">
        <v>100</v>
      </c>
      <c r="F15" s="17">
        <v>45</v>
      </c>
      <c r="G15" s="17">
        <f>VLOOKUP(D6,'Data Base 2'!B3:K13,7,0)</f>
        <v>80</v>
      </c>
      <c r="H15" s="39" t="str">
        <f t="shared" ref="H14:H18" si="0">IF(G15&gt;=80,"A+",IF(G15&gt;=70,"A",IF(G15&gt;=60,"B",IF(G15&gt;=50,"C",IF(G15&gt;=40,"D",IF(G15&lt;40,"FAIL"))))))</f>
        <v>A+</v>
      </c>
      <c r="I15" s="20"/>
      <c r="J15" s="8"/>
      <c r="K15" s="8"/>
      <c r="L15" s="8"/>
      <c r="M15" s="8"/>
      <c r="O15" s="46">
        <v>60</v>
      </c>
      <c r="P15" t="s">
        <v>705</v>
      </c>
    </row>
    <row r="16" spans="1:16" ht="15.75" customHeight="1" x14ac:dyDescent="0.25">
      <c r="A16" s="8"/>
      <c r="B16" s="8"/>
      <c r="C16" s="8"/>
      <c r="D16" s="16" t="s">
        <v>661</v>
      </c>
      <c r="E16" s="17">
        <v>100</v>
      </c>
      <c r="F16" s="17">
        <v>45</v>
      </c>
      <c r="G16" s="17">
        <f>VLOOKUP(D6,'Data Base 2'!B3:K12,8,0)</f>
        <v>80</v>
      </c>
      <c r="H16" s="39" t="str">
        <f t="shared" si="0"/>
        <v>A+</v>
      </c>
      <c r="I16" s="20"/>
      <c r="J16" s="8"/>
      <c r="K16" s="8"/>
      <c r="L16" s="8"/>
      <c r="M16" s="8"/>
      <c r="O16" s="46">
        <v>70</v>
      </c>
      <c r="P16" t="s">
        <v>706</v>
      </c>
    </row>
    <row r="17" spans="1:16" ht="15.75" customHeight="1" x14ac:dyDescent="0.25">
      <c r="A17" s="8"/>
      <c r="B17" s="8"/>
      <c r="C17" s="8"/>
      <c r="D17" s="16" t="s">
        <v>662</v>
      </c>
      <c r="E17" s="17">
        <v>100</v>
      </c>
      <c r="F17" s="17">
        <v>45</v>
      </c>
      <c r="G17" s="17">
        <f>VLOOKUP(D6,'Data Base 2'!B3:K12,9,0)</f>
        <v>87</v>
      </c>
      <c r="H17" s="39" t="str">
        <f t="shared" si="0"/>
        <v>A+</v>
      </c>
      <c r="I17" s="20"/>
      <c r="J17" s="8"/>
      <c r="K17" s="8"/>
      <c r="L17" s="8"/>
      <c r="M17" s="8"/>
      <c r="O17" s="46">
        <v>80</v>
      </c>
      <c r="P17" t="s">
        <v>707</v>
      </c>
    </row>
    <row r="18" spans="1:16" ht="15.75" customHeight="1" x14ac:dyDescent="0.25">
      <c r="A18" s="8"/>
      <c r="B18" s="8"/>
      <c r="C18" s="8"/>
      <c r="D18" s="21" t="s">
        <v>688</v>
      </c>
      <c r="E18" s="18">
        <v>100</v>
      </c>
      <c r="F18" s="18">
        <v>45</v>
      </c>
      <c r="G18" s="40">
        <f>VLOOKUP(D6,'Data Base 2'!B3:K12,10,0)</f>
        <v>80</v>
      </c>
      <c r="H18" s="42" t="str">
        <f t="shared" si="0"/>
        <v>A+</v>
      </c>
      <c r="I18" s="22"/>
      <c r="J18" s="8"/>
      <c r="K18" s="8"/>
      <c r="L18" s="8"/>
      <c r="M18" s="8"/>
    </row>
    <row r="19" spans="1:16" ht="15.75" customHeight="1" x14ac:dyDescent="0.25">
      <c r="A19" s="8"/>
      <c r="B19" s="8"/>
      <c r="C19" s="8"/>
      <c r="D19" s="17"/>
      <c r="E19" s="17"/>
      <c r="F19" s="17"/>
      <c r="G19" s="17"/>
      <c r="H19" s="17"/>
      <c r="I19" s="17"/>
      <c r="J19" s="17"/>
      <c r="K19" s="8"/>
      <c r="L19" s="8"/>
      <c r="M19" s="8"/>
    </row>
    <row r="20" spans="1:16" x14ac:dyDescent="0.25">
      <c r="A20" s="8"/>
      <c r="B20" s="8"/>
      <c r="C20" s="8"/>
      <c r="D20" s="41" t="s">
        <v>701</v>
      </c>
      <c r="E20" s="40" t="str">
        <f>IF(J22&lt;45%,"FAIL","PASS")</f>
        <v>PASS</v>
      </c>
      <c r="F20" s="9"/>
      <c r="G20" s="8"/>
      <c r="H20" s="8"/>
      <c r="I20" s="41" t="s">
        <v>694</v>
      </c>
      <c r="J20" s="40">
        <f>SUM(E13:E18)</f>
        <v>600</v>
      </c>
      <c r="K20" s="8"/>
      <c r="L20" s="8"/>
      <c r="M20" s="8"/>
    </row>
    <row r="21" spans="1:16" x14ac:dyDescent="0.25">
      <c r="A21" s="8"/>
      <c r="B21" s="8"/>
      <c r="C21" s="8"/>
      <c r="D21" s="41" t="s">
        <v>696</v>
      </c>
      <c r="E21" s="44" t="str">
        <f>VLOOKUP(J22,O12:P17,2,TRUE)</f>
        <v>GRADE A</v>
      </c>
      <c r="F21" s="9"/>
      <c r="G21" s="8"/>
      <c r="H21" s="8"/>
      <c r="I21" s="41" t="s">
        <v>695</v>
      </c>
      <c r="J21" s="40">
        <f>SUM(G13:G18)</f>
        <v>467</v>
      </c>
      <c r="K21" s="8"/>
      <c r="L21" s="8"/>
      <c r="M21" s="8"/>
    </row>
    <row r="22" spans="1:16" x14ac:dyDescent="0.25">
      <c r="A22" s="8"/>
      <c r="B22" s="8"/>
      <c r="C22" s="8"/>
      <c r="D22" s="8"/>
      <c r="E22" s="8"/>
      <c r="F22" s="9"/>
      <c r="G22" s="8"/>
      <c r="H22" s="8"/>
      <c r="I22" s="41" t="s">
        <v>700</v>
      </c>
      <c r="J22" s="45">
        <f>J21/J20*100</f>
        <v>77.833333333333329</v>
      </c>
      <c r="K22" s="8"/>
      <c r="L22" s="8"/>
      <c r="M22" s="8"/>
    </row>
    <row r="23" spans="1:16" x14ac:dyDescent="0.25">
      <c r="A23" s="8"/>
      <c r="B23" s="8"/>
      <c r="C23" s="8"/>
      <c r="D23" s="8"/>
      <c r="E23" s="8"/>
      <c r="F23" s="9"/>
      <c r="G23" s="8"/>
      <c r="H23" s="8"/>
      <c r="I23" s="43"/>
      <c r="J23" s="17"/>
      <c r="K23" s="8"/>
      <c r="L23" s="8"/>
      <c r="M23" s="8"/>
    </row>
  </sheetData>
  <pageMargins left="0.7" right="0.7" top="0.75" bottom="0.75" header="0.3" footer="0.3"/>
  <pageSetup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76042B9-ABD7-4B8D-89EE-62DFA5151542}">
          <x14:formula1>
            <xm:f>'Data Base 2'!$B$4:$B$12</xm:f>
          </x14:formula1>
          <xm:sqref>D6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A E A A B Q S w M E F A A C A A g A m L 1 I W T Y 4 + A q o A A A A + Q A A A B I A H A B D b 2 5 m a W c v U G F j a 2 F n Z S 5 4 b W w g o h g A K K A U A A A A A A A A A A A A A A A A A A A A A A A A A A A A h c / B C o I w H A b w V 5 H d 3 e a K S P k 7 o Q 5 d E o I g u o 6 5 d K Q z 3 G y + W 4 c e q V d I K K t b x + / j d / i + x + 0 O 2 d D U w V V 1 V r c m R R G m K F B G t o U 2 Z Y p 6 d w q X K O O w E / I s S h W M 2 N h k s E W K K u c u C S H e e + x n u O 1 K w i i N y D H f 7 m W l G o E + W P / H o T b W C S M V 4 n B 4 j e E M x 3 O 8 Y C z G d L R A p h 5 y b b 6 G j Z M x B f J T w r q v X d 8 p r k y 4 W Q G Z I p D 3 D f 4 E U E s D B B Q A A g A I A J i 9 S F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Y v U h Z y d P R u J Y B A A B + B Q A A E w A c A E Z v c m 1 1 b G F z L 1 N l Y 3 R p b 2 4 x L m 0 g o h g A K K A U A A A A A A A A A A A A A A A A A A A A A A A A A A A A 7 V I 9 b 9 s w E N 0 N + D 8 c 6 M E S Y N h p m i 4 t M h R u l 6 I f a W y g g 2 A I Z + k s E a Z J l T y l d Q z / o u 5 d M x R d + q t 6 j A M 0 h e I 9 Q 7 R Q v H v v 3 v H u B S p Y O w u z w / n s V b / X 7 4 U a P Z U w a z 3 W A c 7 B E P d 7 I N / M t b 4 g i X y h 5 f g C K 0 r i z 9 R Z J s s h U T V z E 1 5 O J m T H 3 / R a N 1 R q H D t f T e J t 8 l 4 H z t 0 q L 2 p s m H z I t c 2 5 p v y z 6 F i V p q O D y B t k P B G N g 9 j u Z J / F y O I u O 1 D T G m 0 l 7 c 2 3 D S n B z X F p a D y X G m H l / G b q T L u x M R m S 2 1 K j 3 U 4 N 1 A h Y Q s D 0 n f c j 2 K n X t j K 6 0 N d S i D U b S k L a x X h c 6 u J 4 / m 2 s E e r j g I / t Z k k e 3 A q u 5 L 0 U I P k X u W z X v 3 / 8 u X m A d W F Q h h w h d E U G 4 1 6 6 0 t W 2 Y Y 2 y O E Z b o i 9 h W n t n n X G V L t D A J 1 + S z 0 4 X 2 f N F d r b o N v b r p y l p T c N w h N d h f G i / I j M O k S H R w U l b M j k x R l x k m r 3 o E u Z x K O B p J Q B g 1 y 2 I 2 o K s f 3 N / c m i 3 t 8 l 3 7 f X w P 8 Y + 7 f e 0 f d A C 9 y 0 7 U H e m T U 5 T 9 e T c J + c + b u f + B V B L A Q I t A B Q A A g A I A J i 9 S F k 2 O P g K q A A A A P k A A A A S A A A A A A A A A A A A A A A A A A A A A A B D b 2 5 m a W c v U G F j a 2 F n Z S 5 4 b W x Q S w E C L Q A U A A I A C A C Y v U h Z D 8 r p q 6 Q A A A D p A A A A E w A A A A A A A A A A A A A A A A D 0 A A A A W 0 N v b n R l b n R f V H l w Z X N d L n h t b F B L A Q I t A B Q A A g A I A J i 9 S F n J 0 9 G 4 l g E A A H 4 F A A A T A A A A A A A A A A A A A A A A A O U B A A B G b 3 J t d W x h c y 9 T Z W N 0 a W 9 u M S 5 t U E s F B g A A A A A D A A M A w g A A A M g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k e A A A A A A A A p x 4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N 1 c m F o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T d X J h a H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w L T A 4 V D E 2 O j A z O j E 0 L j U 5 M T M y N T J a I i A v P j x F b n R y e S B U e X B l P S J G a W x s Q 2 9 s d W 1 u V H l w Z X M i I F Z h b H V l P S J z Q m d Z R 0 J n W U d C Z 1 l H Q m d B R y I g L z 4 8 R W 5 0 c n k g V H l w Z T 0 i R m l s b E N v b H V t b k 5 h b W V z I i B W Y W x 1 Z T 0 i c 1 s m c X V v d D s j J n F 1 b 3 Q 7 L C Z x d W 9 0 O 0 F u Z 2 x p Y 2 l 6 Z W Q g d G l 0 b G U o c y k m c X V v d D s s J n F 1 b 3 Q 7 Q X J h Y m l j I H R p d G x l K H M p J n F 1 b 3 Q 7 L C Z x d W 9 0 O 0 V u Z 2 x p c 2 g g d G l 0 b G U o c y k m c X V v d D s s J n F 1 b 3 Q 7 T n V t Y m V y I G 9 m I H Z l c n N l c y A o T n V t Y m V y I G 9 m I F J 1 a 8 W r y r 9 z K S Z x d W 9 0 O y w m c X V v d D t Q b G F j Z S B v Z i B S Z X Z l b G F 0 a W 9 u J n F 1 b 3 Q 7 L C Z x d W 9 0 O 0 V n e X B 0 a W F u I F N 0 Y W 5 k Y X J k I E N o c m 9 u b 2 x v Z 2 l j Y W w g T 3 J k Z X J b M l 1 b M 1 1 b N F 0 m c X V v d D s s J n F 1 b 3 Q 7 T s O 2 b G R l a 2 V c d T A w M j d z I E N o c m 9 u b 2 x v Z 2 l j Y W w g T 3 J k Z X J b M l 0 m c X V v d D s s J n F 1 b 3 Q 7 T X V x Y X R 0 Y V x 1 M D A y N 2 F 0 I C h p c 2 9 s Y X R l Z C B s Z X R 0 Z X J z K V s 1 X S Z x d W 9 0 O y w m c X V v d D t U a X R s Z S B y Z W Z l c n M g d G 8 m c X V v d D s s J n F 1 b 3 Q 7 T W F p b i B 0 a G V t Z S h z K S Z x d W 9 0 O y w m c X V v d D t K d X p c d T A w M j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3 V y Y W h z L 0 N o Y W 5 n Z W Q g V H l w Z S 5 7 I y w w f S Z x d W 9 0 O y w m c X V v d D t T Z W N 0 a W 9 u M S 9 T d X J h a H M v Q 2 h h b m d l Z C B U e X B l L n t B b m d s a W N p e m V k I H R p d G x l K H M p L D F 9 J n F 1 b 3 Q 7 L C Z x d W 9 0 O 1 N l Y 3 R p b 2 4 x L 1 N 1 c m F o c y 9 D a G F u Z 2 V k I F R 5 c G U u e 0 F y Y W J p Y y B 0 a X R s Z S h z K S w y f S Z x d W 9 0 O y w m c X V v d D t T Z W N 0 a W 9 u M S 9 T d X J h a H M v Q 2 h h b m d l Z C B U e X B l L n t F b m d s a X N o I H R p d G x l K H M p L D N 9 J n F 1 b 3 Q 7 L C Z x d W 9 0 O 1 N l Y 3 R p b 2 4 x L 1 N 1 c m F o c y 9 D a G F u Z 2 V k I F R 5 c G U u e 0 5 1 b W J l c i B v Z i B 2 Z X J z Z X M g K E 5 1 b W J l c i B v Z i B S d W v F q 8 q / c y k s N H 0 m c X V v d D s s J n F 1 b 3 Q 7 U 2 V j d G l v b j E v U 3 V y Y W h z L 0 N o Y W 5 n Z W Q g V H l w Z S 5 7 U G x h Y 2 U g b 2 Y g U m V 2 Z W x h d G l v b i w 1 f S Z x d W 9 0 O y w m c X V v d D t T Z W N 0 a W 9 u M S 9 T d X J h a H M v Q 2 h h b m d l Z C B U e X B l L n t F Z 3 l w d G l h b i B T d G F u Z G F y Z C B D a H J v b m 9 s b 2 d p Y 2 F s I E 9 y Z G V y W z J d W z N d W z R d L D Z 9 J n F 1 b 3 Q 7 L C Z x d W 9 0 O 1 N l Y 3 R p b 2 4 x L 1 N 1 c m F o c y 9 D a G F u Z 2 V k I F R 5 c G U u e 0 7 D t m x k Z W t l X H U w M D I 3 c y B D a H J v b m 9 s b 2 d p Y 2 F s I E 9 y Z G V y W z J d L D d 9 J n F 1 b 3 Q 7 L C Z x d W 9 0 O 1 N l Y 3 R p b 2 4 x L 1 N 1 c m F o c y 9 D a G F u Z 2 V k I F R 5 c G U u e 0 1 1 c W F 0 d G F c d T A w M j d h d C A o a X N v b G F 0 Z W Q g b G V 0 d G V y c y l b N V 0 s O H 0 m c X V v d D s s J n F 1 b 3 Q 7 U 2 V j d G l v b j E v U 3 V y Y W h z L 0 N o Y W 5 n Z W Q g V H l w Z S 5 7 V G l 0 b G U g c m V m Z X J z I H R v L D l 9 J n F 1 b 3 Q 7 L C Z x d W 9 0 O 1 N l Y 3 R p b 2 4 x L 1 N 1 c m F o c y 9 D a G F u Z 2 V k I F R 5 c G U u e 0 1 h a W 4 g d G h l b W U o c y k s M T B 9 J n F 1 b 3 Q 7 L C Z x d W 9 0 O 1 N l Y 3 R p b 2 4 x L 1 N 1 c m F o c y 9 D a G F u Z 2 V k I F R 5 c G U u e 0 p 1 e l x 1 M D A y N y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1 N 1 c m F o c y 9 D a G F u Z 2 V k I F R 5 c G U u e y M s M H 0 m c X V v d D s s J n F 1 b 3 Q 7 U 2 V j d G l v b j E v U 3 V y Y W h z L 0 N o Y W 5 n Z W Q g V H l w Z S 5 7 Q W 5 n b G l j a X p l Z C B 0 a X R s Z S h z K S w x f S Z x d W 9 0 O y w m c X V v d D t T Z W N 0 a W 9 u M S 9 T d X J h a H M v Q 2 h h b m d l Z C B U e X B l L n t B c m F i a W M g d G l 0 b G U o c y k s M n 0 m c X V v d D s s J n F 1 b 3 Q 7 U 2 V j d G l v b j E v U 3 V y Y W h z L 0 N o Y W 5 n Z W Q g V H l w Z S 5 7 R W 5 n b G l z a C B 0 a X R s Z S h z K S w z f S Z x d W 9 0 O y w m c X V v d D t T Z W N 0 a W 9 u M S 9 T d X J h a H M v Q 2 h h b m d l Z C B U e X B l L n t O d W 1 i Z X I g b 2 Y g d m V y c 2 V z I C h O d W 1 i Z X I g b 2 Y g U n V r x a v K v 3 M p L D R 9 J n F 1 b 3 Q 7 L C Z x d W 9 0 O 1 N l Y 3 R p b 2 4 x L 1 N 1 c m F o c y 9 D a G F u Z 2 V k I F R 5 c G U u e 1 B s Y W N l I G 9 m I F J l d m V s Y X R p b 2 4 s N X 0 m c X V v d D s s J n F 1 b 3 Q 7 U 2 V j d G l v b j E v U 3 V y Y W h z L 0 N o Y W 5 n Z W Q g V H l w Z S 5 7 R W d 5 c H R p Y W 4 g U 3 R h b m R h c m Q g Q 2 h y b 2 5 v b G 9 n a W N h b C B P c m R l c l s y X V s z X V s 0 X S w 2 f S Z x d W 9 0 O y w m c X V v d D t T Z W N 0 a W 9 u M S 9 T d X J h a H M v Q 2 h h b m d l Z C B U e X B l L n t O w 7 Z s Z G V r Z V x 1 M D A y N 3 M g Q 2 h y b 2 5 v b G 9 n a W N h b C B P c m R l c l s y X S w 3 f S Z x d W 9 0 O y w m c X V v d D t T Z W N 0 a W 9 u M S 9 T d X J h a H M v Q 2 h h b m d l Z C B U e X B l L n t N d X F h d H R h X H U w M D I 3 Y X Q g K G l z b 2 x h d G V k I G x l d H R l c n M p W z V d L D h 9 J n F 1 b 3 Q 7 L C Z x d W 9 0 O 1 N l Y 3 R p b 2 4 x L 1 N 1 c m F o c y 9 D a G F u Z 2 V k I F R 5 c G U u e 1 R p d G x l I H J l Z m V y c y B 0 b y w 5 f S Z x d W 9 0 O y w m c X V v d D t T Z W N 0 a W 9 u M S 9 T d X J h a H M v Q 2 h h b m d l Z C B U e X B l L n t N Y W l u I H R o Z W 1 l K H M p L D E w f S Z x d W 9 0 O y w m c X V v d D t T Z W N 0 a W 9 u M S 9 T d X J h a H M v Q 2 h h b m d l Z C B U e X B l L n t K d X p c d T A w M j c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d X J h a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V y Y W h z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V y Y W h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V y Y W h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C 0 w O F Q x N j o w M z o x N C 4 1 O T E z M j U y W i I g L z 4 8 R W 5 0 c n k g V H l w Z T 0 i R m l s b E N v b H V t b l R 5 c G V z I i B W Y W x 1 Z T 0 i c 0 J n W U d C Z 1 l H Q m d Z R 0 J n Q U c i I C 8 + P E V u d H J 5 I F R 5 c G U 9 I k Z p b G x D b 2 x 1 b W 5 O Y W 1 l c y I g V m F s d W U 9 I n N b J n F 1 b 3 Q 7 I y Z x d W 9 0 O y w m c X V v d D t B b m d s a W N p e m V k I H R p d G x l K H M p J n F 1 b 3 Q 7 L C Z x d W 9 0 O 0 F y Y W J p Y y B 0 a X R s Z S h z K S Z x d W 9 0 O y w m c X V v d D t F b m d s a X N o I H R p d G x l K H M p J n F 1 b 3 Q 7 L C Z x d W 9 0 O 0 5 1 b W J l c i B v Z i B 2 Z X J z Z X M g K E 5 1 b W J l c i B v Z i B S d W v F q 8 q / c y k m c X V v d D s s J n F 1 b 3 Q 7 U G x h Y 2 U g b 2 Y g U m V 2 Z W x h d G l v b i Z x d W 9 0 O y w m c X V v d D t F Z 3 l w d G l h b i B T d G F u Z G F y Z C B D a H J v b m 9 s b 2 d p Y 2 F s I E 9 y Z G V y W z J d W z N d W z R d J n F 1 b 3 Q 7 L C Z x d W 9 0 O 0 7 D t m x k Z W t l X H U w M D I 3 c y B D a H J v b m 9 s b 2 d p Y 2 F s I E 9 y Z G V y W z J d J n F 1 b 3 Q 7 L C Z x d W 9 0 O 0 1 1 c W F 0 d G F c d T A w M j d h d C A o a X N v b G F 0 Z W Q g b G V 0 d G V y c y l b N V 0 m c X V v d D s s J n F 1 b 3 Q 7 V G l 0 b G U g c m V m Z X J z I H R v J n F 1 b 3 Q 7 L C Z x d W 9 0 O 0 1 h a W 4 g d G h l b W U o c y k m c X V v d D s s J n F 1 b 3 Q 7 S n V 6 X H U w M D I 3 J n F 1 b 3 Q 7 X S I g L z 4 8 R W 5 0 c n k g V H l w Z T 0 i R m l s b F N 0 Y X R 1 c y I g V m F s d W U 9 I n N D b 2 1 w b G V 0 Z S I g L z 4 8 R W 5 0 c n k g V H l w Z T 0 i R m l s b E N v d W 5 0 I i B W Y W x 1 Z T 0 i b D E x N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1 c m F o c y 9 D a G F u Z 2 V k I F R 5 c G U u e y M s M H 0 m c X V v d D s s J n F 1 b 3 Q 7 U 2 V j d G l v b j E v U 3 V y Y W h z L 0 N o Y W 5 n Z W Q g V H l w Z S 5 7 Q W 5 n b G l j a X p l Z C B 0 a X R s Z S h z K S w x f S Z x d W 9 0 O y w m c X V v d D t T Z W N 0 a W 9 u M S 9 T d X J h a H M v Q 2 h h b m d l Z C B U e X B l L n t B c m F i a W M g d G l 0 b G U o c y k s M n 0 m c X V v d D s s J n F 1 b 3 Q 7 U 2 V j d G l v b j E v U 3 V y Y W h z L 0 N o Y W 5 n Z W Q g V H l w Z S 5 7 R W 5 n b G l z a C B 0 a X R s Z S h z K S w z f S Z x d W 9 0 O y w m c X V v d D t T Z W N 0 a W 9 u M S 9 T d X J h a H M v Q 2 h h b m d l Z C B U e X B l L n t O d W 1 i Z X I g b 2 Y g d m V y c 2 V z I C h O d W 1 i Z X I g b 2 Y g U n V r x a v K v 3 M p L D R 9 J n F 1 b 3 Q 7 L C Z x d W 9 0 O 1 N l Y 3 R p b 2 4 x L 1 N 1 c m F o c y 9 D a G F u Z 2 V k I F R 5 c G U u e 1 B s Y W N l I G 9 m I F J l d m V s Y X R p b 2 4 s N X 0 m c X V v d D s s J n F 1 b 3 Q 7 U 2 V j d G l v b j E v U 3 V y Y W h z L 0 N o Y W 5 n Z W Q g V H l w Z S 5 7 R W d 5 c H R p Y W 4 g U 3 R h b m R h c m Q g Q 2 h y b 2 5 v b G 9 n a W N h b C B P c m R l c l s y X V s z X V s 0 X S w 2 f S Z x d W 9 0 O y w m c X V v d D t T Z W N 0 a W 9 u M S 9 T d X J h a H M v Q 2 h h b m d l Z C B U e X B l L n t O w 7 Z s Z G V r Z V x 1 M D A y N 3 M g Q 2 h y b 2 5 v b G 9 n a W N h b C B P c m R l c l s y X S w 3 f S Z x d W 9 0 O y w m c X V v d D t T Z W N 0 a W 9 u M S 9 T d X J h a H M v Q 2 h h b m d l Z C B U e X B l L n t N d X F h d H R h X H U w M D I 3 Y X Q g K G l z b 2 x h d G V k I G x l d H R l c n M p W z V d L D h 9 J n F 1 b 3 Q 7 L C Z x d W 9 0 O 1 N l Y 3 R p b 2 4 x L 1 N 1 c m F o c y 9 D a G F u Z 2 V k I F R 5 c G U u e 1 R p d G x l I H J l Z m V y c y B 0 b y w 5 f S Z x d W 9 0 O y w m c X V v d D t T Z W N 0 a W 9 u M S 9 T d X J h a H M v Q 2 h h b m d l Z C B U e X B l L n t N Y W l u I H R o Z W 1 l K H M p L D E w f S Z x d W 9 0 O y w m c X V v d D t T Z W N 0 a W 9 u M S 9 T d X J h a H M v Q 2 h h b m d l Z C B U e X B l L n t K d X p c d T A w M j c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T d X J h a H M v Q 2 h h b m d l Z C B U e X B l L n s j L D B 9 J n F 1 b 3 Q 7 L C Z x d W 9 0 O 1 N l Y 3 R p b 2 4 x L 1 N 1 c m F o c y 9 D a G F u Z 2 V k I F R 5 c G U u e 0 F u Z 2 x p Y 2 l 6 Z W Q g d G l 0 b G U o c y k s M X 0 m c X V v d D s s J n F 1 b 3 Q 7 U 2 V j d G l v b j E v U 3 V y Y W h z L 0 N o Y W 5 n Z W Q g V H l w Z S 5 7 Q X J h Y m l j I H R p d G x l K H M p L D J 9 J n F 1 b 3 Q 7 L C Z x d W 9 0 O 1 N l Y 3 R p b 2 4 x L 1 N 1 c m F o c y 9 D a G F u Z 2 V k I F R 5 c G U u e 0 V u Z 2 x p c 2 g g d G l 0 b G U o c y k s M 3 0 m c X V v d D s s J n F 1 b 3 Q 7 U 2 V j d G l v b j E v U 3 V y Y W h z L 0 N o Y W 5 n Z W Q g V H l w Z S 5 7 T n V t Y m V y I G 9 m I H Z l c n N l c y A o T n V t Y m V y I G 9 m I F J 1 a 8 W r y r 9 z K S w 0 f S Z x d W 9 0 O y w m c X V v d D t T Z W N 0 a W 9 u M S 9 T d X J h a H M v Q 2 h h b m d l Z C B U e X B l L n t Q b G F j Z S B v Z i B S Z X Z l b G F 0 a W 9 u L D V 9 J n F 1 b 3 Q 7 L C Z x d W 9 0 O 1 N l Y 3 R p b 2 4 x L 1 N 1 c m F o c y 9 D a G F u Z 2 V k I F R 5 c G U u e 0 V n e X B 0 a W F u I F N 0 Y W 5 k Y X J k I E N o c m 9 u b 2 x v Z 2 l j Y W w g T 3 J k Z X J b M l 1 b M 1 1 b N F 0 s N n 0 m c X V v d D s s J n F 1 b 3 Q 7 U 2 V j d G l v b j E v U 3 V y Y W h z L 0 N o Y W 5 n Z W Q g V H l w Z S 5 7 T s O 2 b G R l a 2 V c d T A w M j d z I E N o c m 9 u b 2 x v Z 2 l j Y W w g T 3 J k Z X J b M l 0 s N 3 0 m c X V v d D s s J n F 1 b 3 Q 7 U 2 V j d G l v b j E v U 3 V y Y W h z L 0 N o Y W 5 n Z W Q g V H l w Z S 5 7 T X V x Y X R 0 Y V x 1 M D A y N 2 F 0 I C h p c 2 9 s Y X R l Z C B s Z X R 0 Z X J z K V s 1 X S w 4 f S Z x d W 9 0 O y w m c X V v d D t T Z W N 0 a W 9 u M S 9 T d X J h a H M v Q 2 h h b m d l Z C B U e X B l L n t U a X R s Z S B y Z W Z l c n M g d G 8 s O X 0 m c X V v d D s s J n F 1 b 3 Q 7 U 2 V j d G l v b j E v U 3 V y Y W h z L 0 N o Y W 5 n Z W Q g V H l w Z S 5 7 T W F p b i B 0 a G V t Z S h z K S w x M H 0 m c X V v d D s s J n F 1 b 3 Q 7 U 2 V j d G l v b j E v U 3 V y Y W h z L 0 N o Y W 5 n Z W Q g V H l w Z S 5 7 S n V 6 X H U w M D I 3 L D E x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N 1 c m F o c y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X J h a H M l M j A o M i k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X J h a H M l M j A o M i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U K h 8 A / F U N E K s t E N L P 1 q y z Q A A A A A C A A A A A A A Q Z g A A A A E A A C A A A A A p r R d s P M E G I Y c s 6 f 5 + 9 t b P X O c H B k 8 O d K d 0 X 4 x y v F L t f w A A A A A O g A A A A A I A A C A A A A C u o h o 4 A q 0 D S B 9 G 2 k 6 C i d / J W c U i N F + p 9 8 r z E W 4 3 V 6 H e e l A A A A D s 9 6 X r + D o K s n n x a 6 8 D c z G / 9 t r 2 + 5 N 6 X R b T r 2 + m 9 L h F F u M z Z c W c q l w k 7 Y N l 1 A g Q 2 z 7 / 4 s p g p Y F i v P X V A h / n u U / 7 k Y / V 5 z T 1 / k A 7 5 N Q i W M q X 9 U A A A A B 5 L Y o M z O K X C w h 0 R D A N H P Z d m f r N i A 7 o M B j R l N h / b / R o L 5 p f n h 4 M K y L Y N s q l z K G u I K a 5 T C x 0 C L S b O o g f v 3 N 6 G 2 H i < / D a t a M a s h u p > 
</file>

<file path=customXml/itemProps1.xml><?xml version="1.0" encoding="utf-8"?>
<ds:datastoreItem xmlns:ds="http://schemas.openxmlformats.org/officeDocument/2006/customXml" ds:itemID="{F66BBA51-A4B6-4058-8EBD-D81A77F090F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data base</vt:lpstr>
      <vt:lpstr>Quranic data card</vt:lpstr>
      <vt:lpstr>Data Base 2</vt:lpstr>
      <vt:lpstr>REPORT CARD</vt:lpstr>
      <vt:lpstr>ARABIC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HOME</cp:lastModifiedBy>
  <dcterms:created xsi:type="dcterms:W3CDTF">2024-10-08T15:45:58Z</dcterms:created>
  <dcterms:modified xsi:type="dcterms:W3CDTF">2024-10-11T21:17:03Z</dcterms:modified>
</cp:coreProperties>
</file>