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<sst xmlns="http://schemas.openxmlformats.org/spreadsheetml/2006/main" count="168" uniqueCount="15">
  <si>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</si>
  <si>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</si>
  <si>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</si>
  <si>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</si>
  <si>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</si>
  <si>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</si>
  <si>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</si>
  <si>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</si>
  <si>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</si>
  <si>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未过泵-出</t>
  </si>
  <si>
    <t>未过泵-进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</si>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</sst>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95250</xdr:colOff>
      <xdr:row>0</xdr:row>
      <xdr:rowOff>228600</xdr:rowOff>
    </xdr:from>
    <xdr:to>
      <xdr:col>3</xdr:col>
      <xdr:colOff>269875</xdr:colOff>
      <xdr:row>2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1850" y="228600"/>
          <a:ext cx="174625" cy="14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142875</xdr:colOff>
      <xdr:row>20</xdr:row>
      <xdr:rowOff>116840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76600" y="3352800"/>
          <a:ext cx="142875" cy="116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200025</xdr:colOff>
      <xdr:row>57</xdr:row>
      <xdr:rowOff>161925</xdr:rowOff>
    </xdr:from>
    <xdr:to>
      <xdr:col>3</xdr:col>
      <xdr:colOff>447040</xdr:colOff>
      <xdr:row>60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76625" y="6781800"/>
          <a:ext cx="247015" cy="201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topLeftCell="A19" workbookViewId="0">
      <selection activeCell="C66" sqref="A66:C6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0.390972222222222</v>
      </c>
      <c r="B2" s="9" t="s">
        <v>8</v>
      </c>
      <c r="C2" s="9" t="s">
        <v>9</v>
      </c>
      <c r="D2" s="10"/>
      <c r="E2" s="11"/>
      <c r="F2" s="12">
        <f>COUNTIFS($B$2:$B$509,"水渣",$C$2:$C$509,"进")</f>
        <v>0</v>
      </c>
      <c r="G2" s="12">
        <f>COUNTIFS($B$2:$B$509,"水渣",$C$2:$C$509,"出")</f>
        <v>1</v>
      </c>
      <c r="H2" s="12">
        <f>$F$2-$G$2</f>
        <v>-1</v>
      </c>
      <c r="I2" s="11"/>
      <c r="J2" s="12">
        <f>COUNTIFS($B$2:$B$509,"矿粉",$C$2:$C$509,"进")</f>
        <v>23</v>
      </c>
      <c r="K2" s="12">
        <f>COUNTIFS($B$2:$B$509,"矿粉",$C$2:$C$509,"出")</f>
        <v>19</v>
      </c>
      <c r="L2" s="12">
        <f>$J$2-$K$2</f>
        <v>4</v>
      </c>
      <c r="M2" s="11"/>
      <c r="N2" s="12">
        <f>COUNTIFS($B$2:$B$509,"其他",$C$2:$C$509,"进")</f>
        <v>10</v>
      </c>
      <c r="O2" s="12">
        <f>COUNTIFS($B$2:$B$509,"其他",$C$2:$C$509,"出")</f>
        <v>8</v>
      </c>
      <c r="P2" s="12">
        <f>$N$2-$O$2</f>
        <v>2</v>
      </c>
    </row>
    <row r="3" spans="1:16">
      <c r="A3" s="13">
        <v>0.423611111111111</v>
      </c>
      <c r="B3" s="9" t="s">
        <v>7</v>
      </c>
      <c r="C3" s="9" t="s">
        <v>4</v>
      </c>
      <c r="D3" s="10"/>
      <c r="E3" s="11"/>
      <c r="F3" s="14" t="s">
        <v>10</v>
      </c>
      <c r="G3" s="14" t="s">
        <v>9</v>
      </c>
      <c r="H3" s="12"/>
      <c r="I3" s="11"/>
      <c r="J3" s="14" t="s">
        <v>10</v>
      </c>
      <c r="K3" s="14" t="s">
        <v>9</v>
      </c>
      <c r="L3" s="12"/>
      <c r="M3" s="11"/>
      <c r="N3" s="14" t="s">
        <v>10</v>
      </c>
      <c r="O3" s="15" t="s">
        <v>9</v>
      </c>
      <c r="P3" s="12"/>
    </row>
    <row r="4" spans="1:16">
      <c r="A4" s="13">
        <v>0.425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3</v>
      </c>
      <c r="P4" s="12">
        <f>$N$4-$O$4</f>
        <v>-3</v>
      </c>
    </row>
    <row r="5" spans="1:16">
      <c r="A5" s="13">
        <v>0.426388888888889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0.438888888888889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0.444444444444444</v>
      </c>
      <c r="B7" s="9" t="s">
        <v>7</v>
      </c>
      <c r="C7" s="9" t="s">
        <v>5</v>
      </c>
      <c r="D7" s="10"/>
      <c r="E7" s="17"/>
    </row>
    <row r="8" ht="18.75" spans="1:14">
      <c r="A8" s="13">
        <v>0.452083333333333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0.454861111111111</v>
      </c>
      <c r="B9" s="9" t="s">
        <v>7</v>
      </c>
      <c r="C9" s="9" t="s">
        <v>5</v>
      </c>
      <c r="D9" s="10"/>
    </row>
    <row r="10" spans="1:4">
      <c r="A10" s="13">
        <v>0.470138888888889</v>
      </c>
      <c r="B10" s="9" t="s">
        <v>7</v>
      </c>
      <c r="C10" s="9" t="s">
        <v>4</v>
      </c>
      <c r="D10" s="10"/>
    </row>
    <row r="11" ht="18.75" spans="1:5">
      <c r="A11" s="13">
        <v>0.509027777777778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总车数：31  水渣：1  矿粉：19  其他：8  异常：3</v>
      </c>
    </row>
    <row r="12" spans="1:4">
      <c r="A12" s="13">
        <v>0.513888888888889</v>
      </c>
      <c r="B12" s="9" t="s">
        <v>7</v>
      </c>
      <c r="C12" s="9" t="s">
        <v>5</v>
      </c>
      <c r="D12" s="10"/>
    </row>
    <row r="13" spans="1:4">
      <c r="A13" s="13">
        <v>0.516666666666667</v>
      </c>
      <c r="B13" s="9" t="s">
        <v>7</v>
      </c>
      <c r="C13" s="9" t="s">
        <v>5</v>
      </c>
      <c r="D13" s="10"/>
    </row>
    <row r="14" spans="1:4">
      <c r="A14" s="13">
        <v>0.518055555555556</v>
      </c>
      <c r="B14" s="9" t="s">
        <v>7</v>
      </c>
      <c r="C14" s="9" t="s">
        <v>5</v>
      </c>
      <c r="D14" s="10"/>
    </row>
    <row r="15" spans="1:4">
      <c r="A15" s="13">
        <v>0.522222222222222</v>
      </c>
      <c r="B15" s="9" t="s">
        <v>7</v>
      </c>
      <c r="C15" s="9" t="s">
        <v>5</v>
      </c>
      <c r="D15" s="10"/>
    </row>
    <row r="16" spans="1:4">
      <c r="A16" s="13">
        <v>0.541666666666667</v>
      </c>
      <c r="B16" s="9" t="s">
        <v>7</v>
      </c>
      <c r="C16" s="9" t="s">
        <v>4</v>
      </c>
      <c r="D16" s="10"/>
    </row>
    <row r="17" spans="1:4">
      <c r="A17" s="13">
        <v>0.561111111111111</v>
      </c>
      <c r="B17" s="9" t="s">
        <v>7</v>
      </c>
      <c r="C17" s="9" t="s">
        <v>4</v>
      </c>
      <c r="D17" s="10"/>
    </row>
    <row r="18" spans="1:4">
      <c r="A18" s="13">
        <v>0.563194444444444</v>
      </c>
      <c r="B18" s="9" t="s">
        <v>7</v>
      </c>
      <c r="C18" s="9" t="s">
        <v>5</v>
      </c>
      <c r="D18" s="10"/>
    </row>
    <row r="19" spans="1:4">
      <c r="A19" s="13">
        <v>0.590277777777778</v>
      </c>
      <c r="B19" s="9" t="s">
        <v>7</v>
      </c>
      <c r="C19" s="9" t="s">
        <v>5</v>
      </c>
      <c r="D19" s="10"/>
    </row>
    <row r="20" hidden="1" spans="1:4">
      <c r="A20" s="13">
        <v>0.609027777777778</v>
      </c>
      <c r="B20" s="9" t="s">
        <v>8</v>
      </c>
      <c r="C20" s="9" t="s">
        <v>9</v>
      </c>
      <c r="D20" s="10"/>
    </row>
    <row r="21" spans="1:4">
      <c r="A21" s="13">
        <v>0.639583333333333</v>
      </c>
      <c r="B21" s="9" t="s">
        <v>7</v>
      </c>
      <c r="C21" s="9" t="s">
        <v>4</v>
      </c>
      <c r="D21" s="10"/>
    </row>
    <row r="22" spans="1:4">
      <c r="A22" s="13">
        <v>0.820138888888889</v>
      </c>
      <c r="B22" s="9" t="s">
        <v>7</v>
      </c>
      <c r="C22" s="9" t="s">
        <v>4</v>
      </c>
      <c r="D22" s="10"/>
    </row>
    <row r="23" spans="1:4">
      <c r="A23" s="13">
        <v>0.859027777777778</v>
      </c>
      <c r="B23" s="9" t="s">
        <v>7</v>
      </c>
      <c r="C23" s="9" t="s">
        <v>5</v>
      </c>
      <c r="D23" s="10"/>
    </row>
    <row r="24" spans="1:4">
      <c r="A24" s="13">
        <v>0.865277777777778</v>
      </c>
      <c r="B24" s="9" t="s">
        <v>7</v>
      </c>
      <c r="C24" s="9" t="s">
        <v>4</v>
      </c>
      <c r="D24" s="10"/>
    </row>
    <row r="25" spans="1:7">
      <c r="A25" s="13">
        <v>0.877777777777778</v>
      </c>
      <c r="B25" s="9" t="s">
        <v>7</v>
      </c>
      <c r="C25" s="9" t="s">
        <v>4</v>
      </c>
      <c r="D25" s="10"/>
      <c r="G25" s="8"/>
    </row>
    <row r="26" spans="1:4">
      <c r="A26" s="13">
        <v>0.884027777777778</v>
      </c>
      <c r="B26" s="9" t="s">
        <v>7</v>
      </c>
      <c r="C26" s="9" t="s">
        <v>4</v>
      </c>
      <c r="D26" s="10"/>
    </row>
    <row r="27" spans="1:4">
      <c r="A27" s="13">
        <v>0.885416666666667</v>
      </c>
      <c r="B27" s="9" t="s">
        <v>7</v>
      </c>
      <c r="C27" s="9" t="s">
        <v>4</v>
      </c>
      <c r="D27" s="10"/>
    </row>
    <row r="28" spans="1:4">
      <c r="A28" s="13">
        <v>0.895138888888889</v>
      </c>
      <c r="B28" s="9" t="s">
        <v>7</v>
      </c>
      <c r="C28" s="9" t="s">
        <v>5</v>
      </c>
      <c r="D28" s="10"/>
    </row>
    <row r="29" spans="1:4">
      <c r="A29" s="13">
        <v>0.905555555555556</v>
      </c>
      <c r="B29" s="9" t="s">
        <v>7</v>
      </c>
      <c r="C29" s="9" t="s">
        <v>4</v>
      </c>
      <c r="D29" s="10"/>
    </row>
    <row r="30" spans="1:4">
      <c r="A30" s="13">
        <v>0.906944444444444</v>
      </c>
      <c r="B30" s="9" t="s">
        <v>7</v>
      </c>
      <c r="C30" s="9" t="s">
        <v>4</v>
      </c>
      <c r="D30" s="10"/>
    </row>
    <row r="31" spans="1:4">
      <c r="A31" s="13">
        <v>0.9125</v>
      </c>
      <c r="B31" s="9" t="s">
        <v>7</v>
      </c>
      <c r="C31" s="9" t="s">
        <v>5</v>
      </c>
      <c r="D31" s="10"/>
    </row>
    <row r="32" spans="1:4">
      <c r="A32" s="13">
        <v>0.922222222222222</v>
      </c>
      <c r="B32" s="9" t="s">
        <v>7</v>
      </c>
      <c r="C32" s="9" t="s">
        <v>4</v>
      </c>
      <c r="D32" s="10"/>
    </row>
    <row r="33" spans="1:4">
      <c r="A33" s="13">
        <v>0.936111111111111</v>
      </c>
      <c r="B33" s="9" t="s">
        <v>7</v>
      </c>
      <c r="C33" s="9" t="s">
        <v>5</v>
      </c>
      <c r="D33" s="10"/>
    </row>
    <row r="34" spans="1:4">
      <c r="A34" s="13">
        <v>0.950694444444444</v>
      </c>
      <c r="B34" s="9" t="s">
        <v>7</v>
      </c>
      <c r="C34" s="9" t="s">
        <v>5</v>
      </c>
      <c r="D34" s="10"/>
    </row>
    <row r="35" spans="1:4">
      <c r="A35" s="13">
        <v>0.952083333333333</v>
      </c>
      <c r="B35" s="9" t="s">
        <v>7</v>
      </c>
      <c r="C35" s="9" t="s">
        <v>5</v>
      </c>
      <c r="D35" s="10"/>
    </row>
    <row r="36" spans="1:4">
      <c r="A36" s="13">
        <v>0.982638888888889</v>
      </c>
      <c r="B36" s="9" t="s">
        <v>7</v>
      </c>
      <c r="C36" s="9" t="s">
        <v>5</v>
      </c>
      <c r="D36" s="10"/>
    </row>
    <row r="37" spans="1:4">
      <c r="A37" s="13">
        <v>0.00138888888888889</v>
      </c>
      <c r="B37" s="9" t="s">
        <v>7</v>
      </c>
      <c r="C37" s="9" t="s">
        <v>5</v>
      </c>
      <c r="D37" s="10"/>
    </row>
    <row r="38" hidden="1" spans="1:4">
      <c r="A38" s="13">
        <v>0.0159722222222222</v>
      </c>
      <c r="B38" s="9" t="s">
        <v>8</v>
      </c>
      <c r="C38" s="9" t="s">
        <v>4</v>
      </c>
      <c r="D38" s="10"/>
    </row>
    <row r="39" hidden="1" spans="1:4">
      <c r="A39" s="13">
        <v>0.0284722222222222</v>
      </c>
      <c r="B39" s="9" t="s">
        <v>8</v>
      </c>
      <c r="C39" s="9" t="s">
        <v>4</v>
      </c>
      <c r="D39" s="10"/>
    </row>
    <row r="40" hidden="1" spans="1:4">
      <c r="A40" s="13">
        <v>0.0298611111111111</v>
      </c>
      <c r="B40" s="9" t="s">
        <v>8</v>
      </c>
      <c r="C40" s="9" t="s">
        <v>4</v>
      </c>
      <c r="D40" s="10"/>
    </row>
    <row r="41" hidden="1" spans="1:4">
      <c r="A41" s="13">
        <v>0.0416666666666667</v>
      </c>
      <c r="B41" s="9" t="s">
        <v>8</v>
      </c>
      <c r="C41" s="9" t="s">
        <v>5</v>
      </c>
      <c r="D41" s="10"/>
    </row>
    <row r="42" hidden="1" spans="1:4">
      <c r="A42" s="13">
        <v>0.0520833333333333</v>
      </c>
      <c r="B42" s="9" t="s">
        <v>8</v>
      </c>
      <c r="C42" s="9" t="s">
        <v>4</v>
      </c>
      <c r="D42" s="10"/>
    </row>
    <row r="43" hidden="1" spans="1:4">
      <c r="A43" s="13">
        <v>0.0569444444444444</v>
      </c>
      <c r="B43" s="9" t="s">
        <v>8</v>
      </c>
      <c r="C43" s="9" t="s">
        <v>4</v>
      </c>
      <c r="D43" s="10"/>
    </row>
    <row r="44" hidden="1" spans="1:4">
      <c r="A44" s="13">
        <v>0.0583333333333333</v>
      </c>
      <c r="B44" s="9" t="s">
        <v>8</v>
      </c>
      <c r="C44" s="9" t="s">
        <v>4</v>
      </c>
      <c r="D44" s="10"/>
    </row>
    <row r="45" hidden="1" spans="1:4">
      <c r="A45" s="13">
        <v>0.0597222222222222</v>
      </c>
      <c r="B45" s="9" t="s">
        <v>8</v>
      </c>
      <c r="C45" s="9" t="s">
        <v>4</v>
      </c>
      <c r="D45" s="10"/>
    </row>
    <row r="46" hidden="1" spans="1:4">
      <c r="A46" s="13">
        <v>0.0611111111111111</v>
      </c>
      <c r="B46" s="9" t="s">
        <v>8</v>
      </c>
      <c r="C46" s="9" t="s">
        <v>4</v>
      </c>
      <c r="D46" s="10"/>
    </row>
    <row r="47" hidden="1" spans="1:4">
      <c r="A47" s="13">
        <v>0.0645833333333333</v>
      </c>
      <c r="B47" s="9" t="s">
        <v>8</v>
      </c>
      <c r="C47" s="9" t="s">
        <v>5</v>
      </c>
      <c r="D47" s="10"/>
    </row>
    <row r="48" hidden="1" spans="1:4">
      <c r="A48" s="13">
        <v>0.0666666666666667</v>
      </c>
      <c r="B48" s="9" t="s">
        <v>8</v>
      </c>
      <c r="C48" s="9" t="s">
        <v>5</v>
      </c>
      <c r="D48" s="10"/>
    </row>
    <row r="49" hidden="1" spans="1:4">
      <c r="A49" s="13">
        <v>0.075</v>
      </c>
      <c r="B49" s="9" t="s">
        <v>8</v>
      </c>
      <c r="C49" s="9" t="s">
        <v>4</v>
      </c>
      <c r="D49" s="10"/>
    </row>
    <row r="50" hidden="1" spans="1:4">
      <c r="A50" s="13">
        <v>0.0993055555555555</v>
      </c>
      <c r="B50" s="9" t="s">
        <v>8</v>
      </c>
      <c r="C50" s="9" t="s">
        <v>5</v>
      </c>
      <c r="D50" s="10"/>
    </row>
    <row r="51" hidden="1" spans="1:4">
      <c r="A51" s="13">
        <v>0.104166666666667</v>
      </c>
      <c r="B51" s="9" t="s">
        <v>8</v>
      </c>
      <c r="C51" s="9" t="s">
        <v>5</v>
      </c>
      <c r="D51" s="10"/>
    </row>
    <row r="52" hidden="1" spans="1:4">
      <c r="A52" s="13">
        <v>0.10625</v>
      </c>
      <c r="B52" s="9" t="s">
        <v>8</v>
      </c>
      <c r="C52" s="9" t="s">
        <v>5</v>
      </c>
      <c r="D52" s="10"/>
    </row>
    <row r="53" hidden="1" spans="1:4">
      <c r="A53" s="13">
        <v>0.115277777777778</v>
      </c>
      <c r="B53" s="9" t="s">
        <v>8</v>
      </c>
      <c r="C53" s="9" t="s">
        <v>5</v>
      </c>
      <c r="D53" s="10"/>
    </row>
    <row r="54" hidden="1" spans="1:4">
      <c r="A54" s="13">
        <v>0.124305555555556</v>
      </c>
      <c r="B54" s="9" t="s">
        <v>8</v>
      </c>
      <c r="C54" s="9" t="s">
        <v>5</v>
      </c>
      <c r="D54" s="10"/>
    </row>
    <row r="55" spans="1:4">
      <c r="A55" s="20">
        <v>0.155555555555556</v>
      </c>
      <c r="B55" s="9" t="s">
        <v>7</v>
      </c>
      <c r="C55" s="9" t="s">
        <v>5</v>
      </c>
      <c r="D55" s="10"/>
    </row>
    <row r="56" spans="1:4">
      <c r="A56" s="13">
        <v>0.166666666666667</v>
      </c>
      <c r="B56" s="9" t="s">
        <v>7</v>
      </c>
      <c r="C56" s="9" t="s">
        <v>4</v>
      </c>
      <c r="D56" s="10"/>
    </row>
    <row r="57" spans="1:4">
      <c r="A57" s="13">
        <v>0.19375</v>
      </c>
      <c r="B57" s="9" t="s">
        <v>7</v>
      </c>
      <c r="C57" s="9" t="s">
        <v>5</v>
      </c>
      <c r="D57" s="10"/>
    </row>
    <row r="58" hidden="1" spans="1:4">
      <c r="A58" s="13">
        <v>0.255555555555556</v>
      </c>
      <c r="B58" s="9" t="s">
        <v>8</v>
      </c>
      <c r="C58" s="9" t="s">
        <v>4</v>
      </c>
      <c r="D58" s="10"/>
    </row>
    <row r="59" hidden="1" spans="1:4">
      <c r="A59" s="13">
        <v>0.256944444444444</v>
      </c>
      <c r="B59" s="9" t="s">
        <v>8</v>
      </c>
      <c r="C59" s="9" t="s">
        <v>9</v>
      </c>
      <c r="D59" s="10"/>
    </row>
    <row r="60" spans="1:4">
      <c r="A60" s="13">
        <v>0.286805555555556</v>
      </c>
      <c r="B60" s="9" t="s">
        <v>7</v>
      </c>
      <c r="C60" s="9" t="s">
        <v>4</v>
      </c>
      <c r="D60" s="10"/>
    </row>
    <row r="61" spans="1:4">
      <c r="A61" s="13">
        <v>0.291666666666667</v>
      </c>
      <c r="B61" s="9" t="s">
        <v>7</v>
      </c>
      <c r="C61" s="9" t="s">
        <v>4</v>
      </c>
      <c r="D61" s="10"/>
    </row>
    <row r="62" hidden="1" spans="1:3">
      <c r="A62" s="8">
        <v>0.29375</v>
      </c>
      <c r="B62" s="9" t="s">
        <v>3</v>
      </c>
      <c r="C62" s="9" t="s">
        <v>5</v>
      </c>
    </row>
    <row r="63" spans="1:3">
      <c r="A63" s="13">
        <v>0.315277777777778</v>
      </c>
      <c r="B63" s="9" t="s">
        <v>7</v>
      </c>
      <c r="C63" s="9" t="s">
        <v>4</v>
      </c>
    </row>
    <row r="64" spans="1:3">
      <c r="A64" s="13">
        <v>0.316666666666667</v>
      </c>
      <c r="B64" s="9" t="s">
        <v>7</v>
      </c>
      <c r="C64" s="9" t="s">
        <v>4</v>
      </c>
    </row>
    <row r="65" spans="1:3">
      <c r="A65" s="8">
        <v>0.322916666666667</v>
      </c>
      <c r="B65" s="9" t="s">
        <v>7</v>
      </c>
      <c r="C65" s="9" t="s">
        <v>4</v>
      </c>
    </row>
    <row r="66" spans="1:3">
      <c r="A66" s="13"/>
      <c r="B66" s="9"/>
      <c r="C66" s="9"/>
    </row>
    <row r="67" hidden="1" spans="1:3">
      <c r="A67" s="8"/>
      <c r="B67" s="9"/>
      <c r="C67" s="9"/>
    </row>
    <row r="68" hidden="1" spans="1:3">
      <c r="A68" s="8"/>
      <c r="B68" s="9"/>
      <c r="C68" s="9"/>
    </row>
    <row r="69" hidden="1" spans="1:3">
      <c r="A69" s="8"/>
      <c r="B69" s="9"/>
      <c r="C69" s="9"/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0">
      <customFilters>
        <customFilter operator="equal" val="矿粉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11 B12 B13 B20 B23 B24 B25 B26 B27 B28 B33 B34 B35 B38 B41 B42 B43 B44 B49 B50 B51 B52 B62 B63 B5:B6 B7:B10 B14:B15 B16:B17 B18:B19 B21:B22 B29:B30 B31:B32 B36:B37 B39:B40 B45:B46 B47:B48 B53:B54 B55:B59 B60:B61 B64:B65 B66:B123">
      <formula1>field!$A$2:$A$100</formula1>
    </dataValidation>
    <dataValidation type="list" allowBlank="1" showInputMessage="1" showErrorMessage="1" sqref="C2 C3 C4 C11 C12 C13 C20 C23 C24 C25 C26 C27 C28 C33 C34 C35 C38 C41 C42 C43 C44 C49 C50 C51 C52 C62 C63 C5:C6 C7:C10 C14:C15 C16:C17 C18:C19 C21:C22 C29:C30 C31:C32 C36:C37 C39:C40 C45:C46 C47:C48 C53:C54 C55:C59 C60:C61 C64:C65 C6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10</v>
      </c>
    </row>
    <row r="5" spans="2:2">
      <c r="B5" t="s">
        <v>9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2019-07-10T05:43:50Z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