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汇总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calcPr calcId="144525"/>
</workbook>
</file>

<file path=xl/sharedStrings.xml><?xml version="1.0" encoding="utf-8"?>
<sst xmlns="http://schemas.openxmlformats.org/spreadsheetml/2006/main" count="37" uniqueCount="37">
  <si>
    <t>日期</t>
  </si>
  <si>
    <t>地泵数据</t>
  </si>
  <si>
    <t>录像数据</t>
  </si>
  <si>
    <t>比对结果</t>
  </si>
  <si>
    <t>地泵明细</t>
  </si>
  <si>
    <t>录像明细</t>
  </si>
  <si>
    <t>2019-07-01</t>
  </si>
  <si>
    <t>2019-07-02</t>
  </si>
  <si>
    <t>2019-07-03</t>
  </si>
  <si>
    <t>2019-07-04</t>
  </si>
  <si>
    <t>2019-07-05</t>
  </si>
  <si>
    <t>2019-07-06</t>
  </si>
  <si>
    <t>2019-07-07</t>
  </si>
  <si>
    <t>2019-07-08</t>
  </si>
  <si>
    <t>2019-07-09</t>
  </si>
  <si>
    <t>2019-07-10</t>
  </si>
  <si>
    <t>2019-07-11</t>
  </si>
  <si>
    <t>2019-07-12</t>
  </si>
  <si>
    <t>2019-07-13</t>
  </si>
  <si>
    <t>2019-07-14</t>
  </si>
  <si>
    <t>2019-07-15</t>
  </si>
  <si>
    <t>2019-07-16</t>
  </si>
  <si>
    <t>2019-07-17</t>
  </si>
  <si>
    <t>2019-07-18</t>
  </si>
  <si>
    <t>2019-07-19</t>
  </si>
  <si>
    <t>2019-07-20</t>
  </si>
  <si>
    <t>2019-07-21</t>
  </si>
  <si>
    <t>2019-07-22</t>
  </si>
  <si>
    <t>2019-07-23</t>
  </si>
  <si>
    <t>2019-07-24</t>
  </si>
  <si>
    <t>2019-07-25</t>
  </si>
  <si>
    <t>2019-07-26</t>
  </si>
  <si>
    <t>2019-07-27</t>
  </si>
  <si>
    <t>2019-07-28</t>
  </si>
  <si>
    <t>2019-07-29</t>
  </si>
  <si>
    <t>2019-07-30</t>
  </si>
  <si>
    <t>2019-07-31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</si>
</sst>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微软雅黑"/>
      <charset val="134"/>
    </font>
    <font>
      <b/>
      <sz val="12"/>
      <color rgb="FF000000"/>
      <name val="Microsoft YaHei"/>
      <charset val="134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8" fillId="24" borderId="6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5" borderId="3" applyNumberFormat="0" applyFon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1" fillId="18" borderId="9" applyNumberFormat="0" applyAlignment="0" applyProtection="0">
      <alignment vertical="center"/>
    </xf>
    <xf numFmtId="0" fontId="15" fillId="18" borderId="6" applyNumberFormat="0" applyAlignment="0" applyProtection="0">
      <alignment vertical="center"/>
    </xf>
    <xf numFmtId="0" fontId="19" fillId="27" borderId="7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8.xml"/><Relationship Id="rId8" Type="http://schemas.openxmlformats.org/officeDocument/2006/relationships/externalLink" Target="externalLinks/externalLink7.xml"/><Relationship Id="rId7" Type="http://schemas.openxmlformats.org/officeDocument/2006/relationships/externalLink" Target="externalLinks/externalLink6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35" Type="http://schemas.openxmlformats.org/officeDocument/2006/relationships/sharedStrings" Target="sharedStrings.xml"/><Relationship Id="rId34" Type="http://schemas.openxmlformats.org/officeDocument/2006/relationships/styles" Target="styles.xml"/><Relationship Id="rId33" Type="http://schemas.openxmlformats.org/officeDocument/2006/relationships/theme" Target="theme/theme1.xml"/><Relationship Id="rId32" Type="http://schemas.openxmlformats.org/officeDocument/2006/relationships/externalLink" Target="externalLinks/externalLink31.xml"/><Relationship Id="rId31" Type="http://schemas.openxmlformats.org/officeDocument/2006/relationships/externalLink" Target="externalLinks/externalLink30.xml"/><Relationship Id="rId30" Type="http://schemas.openxmlformats.org/officeDocument/2006/relationships/externalLink" Target="externalLinks/externalLink29.xml"/><Relationship Id="rId3" Type="http://schemas.openxmlformats.org/officeDocument/2006/relationships/externalLink" Target="externalLinks/externalLink2.xml"/><Relationship Id="rId29" Type="http://schemas.openxmlformats.org/officeDocument/2006/relationships/externalLink" Target="externalLinks/externalLink28.xml"/><Relationship Id="rId28" Type="http://schemas.openxmlformats.org/officeDocument/2006/relationships/externalLink" Target="externalLinks/externalLink27.xml"/><Relationship Id="rId27" Type="http://schemas.openxmlformats.org/officeDocument/2006/relationships/externalLink" Target="externalLinks/externalLink26.xml"/><Relationship Id="rId26" Type="http://schemas.openxmlformats.org/officeDocument/2006/relationships/externalLink" Target="externalLinks/externalLink25.xml"/><Relationship Id="rId25" Type="http://schemas.openxmlformats.org/officeDocument/2006/relationships/externalLink" Target="externalLinks/externalLink24.xml"/><Relationship Id="rId24" Type="http://schemas.openxmlformats.org/officeDocument/2006/relationships/externalLink" Target="externalLinks/externalLink23.xml"/><Relationship Id="rId23" Type="http://schemas.openxmlformats.org/officeDocument/2006/relationships/externalLink" Target="externalLinks/externalLink22.xml"/><Relationship Id="rId22" Type="http://schemas.openxmlformats.org/officeDocument/2006/relationships/externalLink" Target="externalLinks/externalLink21.xml"/><Relationship Id="rId21" Type="http://schemas.openxmlformats.org/officeDocument/2006/relationships/externalLink" Target="externalLinks/externalLink20.xml"/><Relationship Id="rId20" Type="http://schemas.openxmlformats.org/officeDocument/2006/relationships/externalLink" Target="externalLinks/externalLink19.xml"/><Relationship Id="rId2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8.xml"/><Relationship Id="rId18" Type="http://schemas.openxmlformats.org/officeDocument/2006/relationships/externalLink" Target="externalLinks/externalLink17.xml"/><Relationship Id="rId17" Type="http://schemas.openxmlformats.org/officeDocument/2006/relationships/externalLink" Target="externalLinks/externalLink16.xml"/><Relationship Id="rId16" Type="http://schemas.openxmlformats.org/officeDocument/2006/relationships/externalLink" Target="externalLinks/externalLink15.xml"/><Relationship Id="rId15" Type="http://schemas.openxmlformats.org/officeDocument/2006/relationships/externalLink" Target="externalLinks/externalLink14.xml"/><Relationship Id="rId14" Type="http://schemas.openxmlformats.org/officeDocument/2006/relationships/externalLink" Target="externalLinks/externalLink13.xml"/><Relationship Id="rId13" Type="http://schemas.openxmlformats.org/officeDocument/2006/relationships/externalLink" Target="externalLinks/externalLink12.xml"/><Relationship Id="rId12" Type="http://schemas.openxmlformats.org/officeDocument/2006/relationships/externalLink" Target="externalLinks/externalLink11.xml"/><Relationship Id="rId11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9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project\excel\data\2019\07\2019-07-15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\project\excel\data\2019\07\2019-07-2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\project\excel\data\2019\07\2019-07-24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\project\excel\data\2019\07\2019-07-25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\project\excel\data\2019\07\2019-07-26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\project\excel\data\2019\07\2019-07-27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\project\excel\data\2019\07\2019-07-2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\project\excel\data\2019\07\2019-07-29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\project\excel\data\2019\07\2019-07-30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\project\excel\data\2019\07\2019-07-3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\project\excel\data\2019\07\2019-07-0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project\excel\data\2019\07\2019-07-16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\project\excel\data\2019\07\2019-07-03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\project\excel\data\2019\07\2019-07-04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\project\excel\data\2019\07\2019-07-05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\project\excel\data\2019\07\2019-07-06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\project\excel\data\2019\07\2019-07-07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\project\excel\data\2019\07\2019-07-08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\project\excel\data\2019\07\2019-07-09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\project\excel\data\2019\07\2019-07-10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\project\excel\data\2019\07\2019-07-1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\project\excel\data\2019\07\2019-07-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project\excel\data\2019\07\2019-07-1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\project\excel\data\2019\07\2019-07-13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\project\excel\data\2019\07\2019-07-1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project\excel\data\2019\07\2019-07-1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project\excel\data\2019\07\2019-07-1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project\excel\data\2019\07\2019-07-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\project\excel\data\2019\07\2019-07-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\project\excel\data\2019\07\2019-07-2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\project\excel\data\2019\07\2019-07-22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3">
          <cell r="C3" t="str">
            <v>总车数：30  水渣：14  矿粉：16  其他：0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3">
          <cell r="C3" t="str">
            <v>总车数：43  水渣：10  矿粉：28  其他：5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3">
          <cell r="C3" t="str">
            <v>总车数：37  水渣：5  矿粉：26  其他：6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3">
          <cell r="C3" t="str">
            <v>总车数：30  水渣：10  矿粉：17  其他：3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3">
          <cell r="C3" t="str">
            <v>总车数：47  水渣：8  矿粉：34  其他：5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3">
          <cell r="C3" t="str">
            <v>总车数：45  水渣：9  矿粉：34  其他：2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3">
          <cell r="C3" t="str">
            <v>总车数：48  水渣：12  矿粉：28  其他：8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3">
          <cell r="C3" t="str">
            <v>总车数：41  水渣：9  矿粉：32  其他：0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3">
          <cell r="C3" t="str">
            <v>总车数：34  水渣：13  矿粉：21  其他：0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3">
          <cell r="C3" t="str">
            <v>总车数：28  水渣：11  矿粉：17  其他：0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3">
          <cell r="C3" t="str">
            <v>总车数：30  水渣：4  矿粉：20  其他：6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3">
          <cell r="C3" t="str">
            <v>总车数：33  水渣：12  矿粉：21  其他：0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3">
          <cell r="C3" t="str">
            <v>总车数：28  水渣：1  矿粉：19  其他：8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3">
          <cell r="C3" t="str">
            <v>总车数：41  水渣：4  矿粉：30  其他：7</v>
          </cell>
        </row>
      </sheetData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3">
          <cell r="C3" t="str">
            <v>总车数：45  水渣：14  矿粉：26  其他：5</v>
          </cell>
        </row>
      </sheetData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3">
          <cell r="C3" t="str">
            <v>总车数：44  水渣：22  矿粉：22  其他：0</v>
          </cell>
        </row>
      </sheetData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3">
          <cell r="C3" t="str">
            <v>总车数：29  水渣：20  矿粉：9  其他：0</v>
          </cell>
        </row>
      </sheetData>
      <sheetData sheetId="1"/>
      <sheetData sheetId="2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3">
          <cell r="C3" t="str">
            <v>总车数：26  水渣：15  矿粉：11  其他：0</v>
          </cell>
        </row>
      </sheetData>
      <sheetData sheetId="1"/>
      <sheetData sheetId="2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3">
          <cell r="C3" t="str">
            <v>总车数：30  水渣：7  矿粉：21  其他：2</v>
          </cell>
        </row>
      </sheetData>
      <sheetData sheetId="1"/>
      <sheetData sheetId="2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3">
          <cell r="C3" t="str">
            <v>总车数：25  水渣：9  矿粉：16  其他：0</v>
          </cell>
        </row>
      </sheetData>
      <sheetData sheetId="1"/>
      <sheetData sheetId="2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3">
          <cell r="C3" t="str">
            <v>总车数：33  水渣：7  矿粉：26  其他：0</v>
          </cell>
        </row>
      </sheetData>
      <sheetData sheetId="1"/>
      <sheetData sheetId="2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3">
          <cell r="C3" t="str">
            <v>总车数：27  水渣：11  矿粉：16  其他：0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3">
          <cell r="C3" t="str">
            <v>总车数：34  水渣：12  矿粉：22  其他：0</v>
          </cell>
        </row>
      </sheetData>
      <sheetData sheetId="1"/>
      <sheetData sheetId="2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3">
          <cell r="C3" t="str">
            <v>总车数：43  水渣：25  矿粉：18  其他：0</v>
          </cell>
        </row>
      </sheetData>
      <sheetData sheetId="1"/>
      <sheetData sheetId="2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3">
          <cell r="C3" t="str">
            <v>总车数：35  水渣：21  矿粉：14  其他：0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3">
          <cell r="C3" t="str">
            <v>总车数：30  水渣：11  矿粉：19  其他：0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3">
          <cell r="C3" t="str">
            <v>总车数：30  水渣：8  矿粉：22  其他：0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3">
          <cell r="C3" t="str">
            <v>总车数：30  水渣：3  矿粉：24  其他：3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3">
          <cell r="C3" t="str">
            <v>总车数：44  水渣：4  矿粉：33  其他：7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3">
          <cell r="C3" t="str">
            <v>总车数：28  水渣：13  矿粉：15  其他：0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3">
          <cell r="C3" t="str">
            <v>总车数：24  水渣：3  矿粉：21  其他：0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tabSelected="1" workbookViewId="0">
      <selection activeCell="A1" sqref="A1"/>
    </sheetView>
  </sheetViews>
  <sheetFormatPr defaultColWidth="8" defaultRowHeight="16.5" outlineLevelCol="5"/>
  <cols>
    <col min="1" max="1" width="16" customWidth="1"/>
    <col min="2" max="2" width="40" customWidth="1"/>
    <col min="3" max="3" width="48" customWidth="1"/>
    <col min="4" max="4" width="36" customWidth="1"/>
    <col min="5" max="6" width="16" customWidth="1"/>
  </cols>
  <sheetData>
    <row r="1" ht="18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2">
      <c r="A2" s="2" t="s">
        <v>6</v>
      </c>
      <c r="B2" s="3" t="str">
        <f>[7]称重记录!$C$3</f>
        <v>总车数：44  水渣：4  矿粉：33  其他：7</v>
      </c>
    </row>
    <row r="3" spans="1:2">
      <c r="A3" s="2" t="s">
        <v>7</v>
      </c>
      <c r="B3" s="3" t="str">
        <f>[19]称重记录!$C$3</f>
        <v>总车数：30  水渣：4  矿粉：20  其他：6</v>
      </c>
    </row>
    <row r="4" spans="1:2">
      <c r="A4" s="2" t="s">
        <v>8</v>
      </c>
      <c r="B4" s="3" t="str">
        <f>[20]称重记录!$C$3</f>
        <v>总车数：28  水渣：1  矿粉：19  其他：8</v>
      </c>
    </row>
    <row r="5" spans="1:2">
      <c r="A5" s="2" t="s">
        <v>9</v>
      </c>
      <c r="B5" s="3" t="str">
        <f>[21]称重记录!$C$3</f>
        <v>总车数：41  水渣：4  矿粉：30  其他：7</v>
      </c>
    </row>
    <row r="6" spans="1:2">
      <c r="A6" s="2" t="s">
        <v>10</v>
      </c>
      <c r="B6" s="3" t="str">
        <f>[22]称重记录!$C$3</f>
        <v>总车数：45  水渣：14  矿粉：26  其他：5</v>
      </c>
    </row>
    <row r="7" spans="1:2">
      <c r="A7" s="2" t="s">
        <v>11</v>
      </c>
      <c r="B7" s="3" t="str">
        <f>[23]称重记录!$C$3</f>
        <v>总车数：44  水渣：22  矿粉：22  其他：0</v>
      </c>
    </row>
    <row r="8" spans="1:2">
      <c r="A8" s="2" t="s">
        <v>12</v>
      </c>
      <c r="B8" s="3" t="str">
        <f>[24]称重记录!$C$3</f>
        <v>总车数：29  水渣：20  矿粉：9  其他：0</v>
      </c>
    </row>
    <row r="9" spans="1:2">
      <c r="A9" s="2" t="s">
        <v>13</v>
      </c>
      <c r="B9" s="3" t="str">
        <f>[25]称重记录!$C$3</f>
        <v>总车数：26  水渣：15  矿粉：11  其他：0</v>
      </c>
    </row>
    <row r="10" spans="1:2">
      <c r="A10" s="2" t="s">
        <v>14</v>
      </c>
      <c r="B10" s="3" t="str">
        <f>[26]称重记录!$C$3</f>
        <v>总车数：30  水渣：7  矿粉：21  其他：2</v>
      </c>
    </row>
    <row r="11" spans="1:2">
      <c r="A11" s="2" t="s">
        <v>15</v>
      </c>
      <c r="B11" s="3" t="str">
        <f>[27]称重记录!$C$3</f>
        <v>总车数：25  水渣：9  矿粉：16  其他：0</v>
      </c>
    </row>
    <row r="12" spans="1:2">
      <c r="A12" s="2" t="s">
        <v>16</v>
      </c>
      <c r="B12" s="3" t="str">
        <f>[28]称重记录!$C$3</f>
        <v>总车数：33  水渣：7  矿粉：26  其他：0</v>
      </c>
    </row>
    <row r="13" spans="1:2">
      <c r="A13" s="2" t="s">
        <v>17</v>
      </c>
      <c r="B13" s="3" t="str">
        <f>[29]称重记录!$C$3</f>
        <v>总车数：27  水渣：11  矿粉：16  其他：0</v>
      </c>
    </row>
    <row r="14" spans="1:2">
      <c r="A14" s="2" t="s">
        <v>18</v>
      </c>
      <c r="B14" s="3" t="str">
        <f>[30]称重记录!$C$3</f>
        <v>总车数：43  水渣：25  矿粉：18  其他：0</v>
      </c>
    </row>
    <row r="15" spans="1:2">
      <c r="A15" s="2" t="s">
        <v>19</v>
      </c>
      <c r="B15" s="3" t="str">
        <f>[31]称重记录!$C$3</f>
        <v>总车数：35  水渣：21  矿粉：14  其他：0</v>
      </c>
    </row>
    <row r="16" spans="1:2">
      <c r="A16" s="2" t="s">
        <v>20</v>
      </c>
      <c r="B16" s="3" t="str">
        <f>[1]称重记录!$C$3</f>
        <v>总车数：30  水渣：14  矿粉：16  其他：0</v>
      </c>
    </row>
    <row r="17" spans="1:2">
      <c r="A17" s="2" t="s">
        <v>21</v>
      </c>
      <c r="B17" s="3" t="str">
        <f>[2]称重记录!$C$3</f>
        <v>总车数：33  水渣：12  矿粉：21  其他：0</v>
      </c>
    </row>
    <row r="18" spans="1:2">
      <c r="A18" s="2" t="s">
        <v>22</v>
      </c>
      <c r="B18" s="3" t="str">
        <f>[3]称重记录!$C$3</f>
        <v>总车数：34  水渣：12  矿粉：22  其他：0</v>
      </c>
    </row>
    <row r="19" spans="1:2">
      <c r="A19" s="2" t="s">
        <v>23</v>
      </c>
      <c r="B19" s="3" t="str">
        <f>[4]称重记录!$C$3</f>
        <v>总车数：30  水渣：11  矿粉：19  其他：0</v>
      </c>
    </row>
    <row r="20" spans="1:2">
      <c r="A20" s="2" t="s">
        <v>24</v>
      </c>
      <c r="B20" s="3" t="str">
        <f>[5]称重记录!$C$3</f>
        <v>总车数：30  水渣：8  矿粉：22  其他：0</v>
      </c>
    </row>
    <row r="21" spans="1:2">
      <c r="A21" s="2" t="s">
        <v>25</v>
      </c>
      <c r="B21" s="3" t="str">
        <f>[6]称重记录!$C$3</f>
        <v>总车数：30  水渣：3  矿粉：24  其他：3</v>
      </c>
    </row>
    <row r="22" spans="1:2">
      <c r="A22" s="2" t="s">
        <v>26</v>
      </c>
      <c r="B22" s="3" t="str">
        <f>[8]称重记录!$C$3</f>
        <v>总车数：28  水渣：13  矿粉：15  其他：0</v>
      </c>
    </row>
    <row r="23" spans="1:2">
      <c r="A23" s="2" t="s">
        <v>27</v>
      </c>
      <c r="B23" s="3" t="str">
        <f>[9]称重记录!$C$3</f>
        <v>总车数：24  水渣：3  矿粉：21  其他：0</v>
      </c>
    </row>
    <row r="24" spans="1:2">
      <c r="A24" s="2" t="s">
        <v>28</v>
      </c>
      <c r="B24" s="3" t="str">
        <f>[10]称重记录!$C$3</f>
        <v>总车数：43  水渣：10  矿粉：28  其他：5</v>
      </c>
    </row>
    <row r="25" spans="1:2">
      <c r="A25" s="2" t="s">
        <v>29</v>
      </c>
      <c r="B25" s="3" t="str">
        <f>[11]称重记录!$C$3</f>
        <v>总车数：37  水渣：5  矿粉：26  其他：6</v>
      </c>
    </row>
    <row r="26" spans="1:2">
      <c r="A26" s="2" t="s">
        <v>30</v>
      </c>
      <c r="B26" s="3" t="str">
        <f>[12]称重记录!$C$3</f>
        <v>总车数：30  水渣：10  矿粉：17  其他：3</v>
      </c>
    </row>
    <row r="27" spans="1:2">
      <c r="A27" s="2" t="s">
        <v>31</v>
      </c>
      <c r="B27" s="3" t="str">
        <f>[13]称重记录!$C$3</f>
        <v>总车数：47  水渣：8  矿粉：34  其他：5</v>
      </c>
    </row>
    <row r="28" spans="1:2">
      <c r="A28" s="2" t="s">
        <v>32</v>
      </c>
      <c r="B28" s="3" t="str">
        <f>[14]称重记录!$C$3</f>
        <v>总车数：45  水渣：9  矿粉：34  其他：2</v>
      </c>
    </row>
    <row r="29" spans="1:2">
      <c r="A29" s="2" t="s">
        <v>33</v>
      </c>
      <c r="B29" s="3" t="str">
        <f>[15]称重记录!$C$3</f>
        <v>总车数：48  水渣：12  矿粉：28  其他：8</v>
      </c>
    </row>
    <row r="30" spans="1:2">
      <c r="A30" s="2" t="s">
        <v>34</v>
      </c>
      <c r="B30" s="3" t="str">
        <f>[16]称重记录!$C$3</f>
        <v>总车数：41  水渣：9  矿粉：32  其他：0</v>
      </c>
    </row>
    <row r="31" spans="1:2">
      <c r="A31" s="2" t="s">
        <v>35</v>
      </c>
      <c r="B31" s="3" t="str">
        <f>[17]称重记录!$C$3</f>
        <v>总车数：34  水渣：13  矿粉：21  其他：0</v>
      </c>
    </row>
    <row r="32" spans="1:2">
      <c r="A32" s="2" t="s">
        <v>36</v>
      </c>
      <c r="B32" s="3" t="str">
        <f>[18]称重记录!$C$3</f>
        <v>总车数：28  水渣：11  矿粉：17  其他：0</v>
      </c>
    </row>
  </sheetData>
  <pageMargins left="0.75" right="0.75" top="1" bottom="1" header="0.5" footer="0.5"/>
  <headerFooter differentFirst="1">
    <firstHeader>&amp;C&amp;B&amp;16&amp;"微软雅黑,常规"世鑫录像与地泵数据比对2019年07月</first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xuri</dc:creator>
  <cp:lastModifiedBy>zp</cp:lastModifiedBy>
  <dcterms:created xsi:type="dcterms:W3CDTF">2006-09-16T00:00:00Z</dcterms:created>
  <dcterms:modified xsi:type="dcterms:W3CDTF">2020-06-17T10:06:54Z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