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090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calcPr calcId="144525"/>
</workbook>
</file>

<file path=xl/sharedStrings.xml><?xml version="1.0" encoding="utf-8"?>
<sst xmlns="http://schemas.openxmlformats.org/spreadsheetml/2006/main" count="33" uniqueCount="33">
  <si>
    <t>日期</t>
  </si>
  <si>
    <t>地泵数据</t>
  </si>
  <si>
    <t>2019-10-01</t>
  </si>
  <si>
    <t>2019-10-02</t>
  </si>
  <si>
    <t>2019-10-03</t>
  </si>
  <si>
    <t>2019-10-04</t>
  </si>
  <si>
    <t>2019-10-05</t>
  </si>
  <si>
    <t>2019-10-06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</si>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</sst>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&quot;年&quot;m&quot;月&quot;d&quot;日&quot;;@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12" fillId="8" borderId="0">
      <alignment vertical="center"/>
    </xf>
    <xf numFmtId="0" fontId="7" fillId="5" borderId="6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12" fillId="10" borderId="0">
      <alignment vertical="center"/>
    </xf>
    <xf numFmtId="0" fontId="11" fillId="7" borderId="0">
      <alignment vertical="center"/>
    </xf>
    <xf numFmtId="43" fontId="0" fillId="0" borderId="0">
      <alignment vertical="center"/>
    </xf>
    <xf numFmtId="0" fontId="4" fillId="12" borderId="0">
      <alignment vertical="center"/>
    </xf>
    <xf numFmtId="0" fontId="15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0" fillId="14" borderId="8">
      <alignment vertical="center"/>
    </xf>
    <xf numFmtId="0" fontId="4" fillId="16" borderId="0">
      <alignment vertical="center"/>
    </xf>
    <xf numFmtId="0" fontId="10" fillId="0" borderId="0">
      <alignment vertical="center"/>
    </xf>
    <xf numFmtId="0" fontId="17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8" fillId="0" borderId="5">
      <alignment vertical="center"/>
    </xf>
    <xf numFmtId="0" fontId="6" fillId="0" borderId="5">
      <alignment vertical="center"/>
    </xf>
    <xf numFmtId="0" fontId="4" fillId="18" borderId="0">
      <alignment vertical="center"/>
    </xf>
    <xf numFmtId="0" fontId="10" fillId="0" borderId="9">
      <alignment vertical="center"/>
    </xf>
    <xf numFmtId="0" fontId="4" fillId="9" borderId="0">
      <alignment vertical="center"/>
    </xf>
    <xf numFmtId="0" fontId="5" fillId="4" borderId="4">
      <alignment vertical="center"/>
    </xf>
    <xf numFmtId="0" fontId="8" fillId="4" borderId="6">
      <alignment vertical="center"/>
    </xf>
    <xf numFmtId="0" fontId="3" fillId="2" borderId="3">
      <alignment vertical="center"/>
    </xf>
    <xf numFmtId="0" fontId="12" fillId="20" borderId="0">
      <alignment vertical="center"/>
    </xf>
    <xf numFmtId="0" fontId="4" fillId="22" borderId="0">
      <alignment vertical="center"/>
    </xf>
    <xf numFmtId="0" fontId="16" fillId="0" borderId="7">
      <alignment vertical="center"/>
    </xf>
    <xf numFmtId="0" fontId="2" fillId="0" borderId="2">
      <alignment vertical="center"/>
    </xf>
    <xf numFmtId="0" fontId="9" fillId="6" borderId="0">
      <alignment vertical="center"/>
    </xf>
    <xf numFmtId="0" fontId="20" fillId="23" borderId="0">
      <alignment vertical="center"/>
    </xf>
    <xf numFmtId="0" fontId="12" fillId="25" borderId="0">
      <alignment vertical="center"/>
    </xf>
    <xf numFmtId="0" fontId="4" fillId="21" borderId="0">
      <alignment vertical="center"/>
    </xf>
    <xf numFmtId="0" fontId="12" fillId="26" borderId="0">
      <alignment vertical="center"/>
    </xf>
    <xf numFmtId="0" fontId="12" fillId="15" borderId="0">
      <alignment vertical="center"/>
    </xf>
    <xf numFmtId="0" fontId="12" fillId="28" borderId="0">
      <alignment vertical="center"/>
    </xf>
    <xf numFmtId="0" fontId="12" fillId="27" borderId="0">
      <alignment vertical="center"/>
    </xf>
    <xf numFmtId="0" fontId="4" fillId="17" borderId="0">
      <alignment vertical="center"/>
    </xf>
    <xf numFmtId="0" fontId="4" fillId="29" borderId="0">
      <alignment vertical="center"/>
    </xf>
    <xf numFmtId="0" fontId="12" fillId="19" borderId="0">
      <alignment vertical="center"/>
    </xf>
    <xf numFmtId="0" fontId="12" fillId="30" borderId="0">
      <alignment vertical="center"/>
    </xf>
    <xf numFmtId="0" fontId="4" fillId="31" borderId="0">
      <alignment vertical="center"/>
    </xf>
    <xf numFmtId="0" fontId="12" fillId="11" borderId="0">
      <alignment vertical="center"/>
    </xf>
    <xf numFmtId="0" fontId="4" fillId="24" borderId="0">
      <alignment vertical="center"/>
    </xf>
    <xf numFmtId="0" fontId="4" fillId="32" borderId="0">
      <alignment vertical="center"/>
    </xf>
    <xf numFmtId="0" fontId="12" fillId="13" borderId="0">
      <alignment vertical="center"/>
    </xf>
    <xf numFmtId="0" fontId="4" fillId="3" borderId="0">
      <alignment vertical="center"/>
    </xf>
  </cellStyleXfs>
  <cellXfs count="10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8" Type="http://schemas.openxmlformats.org/officeDocument/2006/relationships/externalLink" Target="externalLinks/externalLink7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5" Type="http://schemas.openxmlformats.org/officeDocument/2006/relationships/sharedStrings" Target="sharedStrings.xml"/><Relationship Id="rId34" Type="http://schemas.openxmlformats.org/officeDocument/2006/relationships/styles" Target="styles.xml"/><Relationship Id="rId33" Type="http://schemas.openxmlformats.org/officeDocument/2006/relationships/theme" Target="theme/theme1.xml"/><Relationship Id="rId32" Type="http://schemas.openxmlformats.org/officeDocument/2006/relationships/externalLink" Target="externalLinks/externalLink31.xml"/><Relationship Id="rId31" Type="http://schemas.openxmlformats.org/officeDocument/2006/relationships/externalLink" Target="externalLinks/externalLink30.xml"/><Relationship Id="rId30" Type="http://schemas.openxmlformats.org/officeDocument/2006/relationships/externalLink" Target="externalLinks/externalLink29.xml"/><Relationship Id="rId3" Type="http://schemas.openxmlformats.org/officeDocument/2006/relationships/externalLink" Target="externalLinks/externalLink2.xml"/><Relationship Id="rId29" Type="http://schemas.openxmlformats.org/officeDocument/2006/relationships/externalLink" Target="externalLinks/externalLink28.xml"/><Relationship Id="rId28" Type="http://schemas.openxmlformats.org/officeDocument/2006/relationships/externalLink" Target="externalLinks/externalLink27.xml"/><Relationship Id="rId27" Type="http://schemas.openxmlformats.org/officeDocument/2006/relationships/externalLink" Target="externalLinks/externalLink26.xml"/><Relationship Id="rId26" Type="http://schemas.openxmlformats.org/officeDocument/2006/relationships/externalLink" Target="externalLinks/externalLink25.xml"/><Relationship Id="rId25" Type="http://schemas.openxmlformats.org/officeDocument/2006/relationships/externalLink" Target="externalLinks/externalLink24.xml"/><Relationship Id="rId24" Type="http://schemas.openxmlformats.org/officeDocument/2006/relationships/externalLink" Target="externalLinks/externalLink23.xml"/><Relationship Id="rId23" Type="http://schemas.openxmlformats.org/officeDocument/2006/relationships/externalLink" Target="externalLinks/externalLink22.xml"/><Relationship Id="rId22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20.xml"/><Relationship Id="rId20" Type="http://schemas.openxmlformats.org/officeDocument/2006/relationships/externalLink" Target="externalLinks/externalLink19.xml"/><Relationship Id="rId2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8.xml"/><Relationship Id="rId18" Type="http://schemas.openxmlformats.org/officeDocument/2006/relationships/externalLink" Target="externalLinks/externalLink17.xml"/><Relationship Id="rId17" Type="http://schemas.openxmlformats.org/officeDocument/2006/relationships/externalLink" Target="externalLinks/externalLink16.xml"/><Relationship Id="rId16" Type="http://schemas.openxmlformats.org/officeDocument/2006/relationships/externalLink" Target="externalLinks/externalLink15.xml"/><Relationship Id="rId15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13.xml"/><Relationship Id="rId13" Type="http://schemas.openxmlformats.org/officeDocument/2006/relationships/externalLink" Target="externalLinks/externalLink12.xml"/><Relationship Id="rId12" Type="http://schemas.openxmlformats.org/officeDocument/2006/relationships/externalLink" Target="externalLinks/externalLink11.xml"/><Relationship Id="rId11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9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10-0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10-1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10-1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10-1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10-1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10-14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10-15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10-1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10-17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10-1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10-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10-0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10-2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10-2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10-2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10-2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10-24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10-25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10-26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10-27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10-2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10-2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10-03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10-3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10-3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10-0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10-0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10-0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10-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10-0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2019-10-09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水渣吨数：696.12  水渣车数：6      矿粉吨数：0  矿粉车数：0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水渣吨数：1383.86  水渣车数：14      矿粉吨数：1896.92  矿粉车数：20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水渣吨数：1135.24  水渣车数：12      矿粉吨数：2105.26  矿粉车数：26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水渣吨数：2424.66  水渣车数：25      矿粉吨数：2027.56  矿粉车数：23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水渣吨数：2980.56  水渣车数：30      矿粉吨数：1803.38  矿粉车数：21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水渣吨数：1814.82  水渣车数：21      矿粉吨数：956.84  矿粉车数：12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水渣吨数：2495.12  水渣车数：29      矿粉吨数：1972.34  矿粉车数：25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水渣吨数：1975.48  水渣车数：22      矿粉吨数：864.4  矿粉车数：13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水渣吨数：1347.62  水渣车数：18      矿粉吨数：369.78  矿粉车数：4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水渣吨数：1566.72  水渣车数：18      矿粉吨数：413.78  矿粉车数：4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水渣吨数：2044.82  水渣车数：21      矿粉吨数：213.58  矿粉车数：2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水渣吨数：1752.52  水渣车数：17      矿粉吨数：631.74  矿粉车数：12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水渣吨数：1498.7  水渣车数：17      矿粉吨数：153.776  矿粉车数：4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水渣吨数：2231.9  水渣车数：28      矿粉吨数：308.22  矿粉车数：4</v>
          </cell>
        </row>
      </sheetData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水渣吨数：1721.42  水渣车数：19      矿粉吨数：555.3  矿粉车数：12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水渣吨数：1905.4  水渣车数：23      矿粉吨数：358.4  矿粉车数：7</v>
          </cell>
        </row>
      </sheetData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水渣吨数：1540.68  水渣车数：18      矿粉吨数：315.22  矿粉车数：5</v>
          </cell>
        </row>
      </sheetData>
      <sheetData sheetId="1"/>
      <sheetData sheetId="2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水渣吨数：1006.32  水渣车数：12      矿粉吨数：1290.84  矿粉车数：19</v>
          </cell>
        </row>
      </sheetData>
      <sheetData sheetId="1"/>
      <sheetData sheetId="2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水渣吨数：890.06  水渣车数：11      矿粉吨数：1955.86  矿粉车数：24</v>
          </cell>
        </row>
      </sheetData>
      <sheetData sheetId="1"/>
      <sheetData sheetId="2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水渣吨数：728.1  水渣车数：9      矿粉吨数：1716.38  矿粉车数：21</v>
          </cell>
        </row>
      </sheetData>
      <sheetData sheetId="1"/>
      <sheetData sheetId="2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水渣吨数：1199.28  水渣车数：14      矿粉吨数：1980.78  矿粉车数：25</v>
          </cell>
        </row>
      </sheetData>
      <sheetData sheetId="1"/>
      <sheetData sheetId="2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水渣吨数：876.4  水渣车数：10      矿粉吨数：1741.84  矿粉车数：21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水渣吨数：1534.34  水渣车数：16      矿粉吨数：824.22  矿粉车数：13</v>
          </cell>
        </row>
      </sheetData>
      <sheetData sheetId="1"/>
      <sheetData sheetId="2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水渣吨数：547.1  水渣车数：7      矿粉吨数：1714.36  矿粉车数：22</v>
          </cell>
        </row>
      </sheetData>
      <sheetData sheetId="1"/>
      <sheetData sheetId="2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水渣吨数：594.78  水渣车数：7      矿粉吨数：1988.08  矿粉车数：25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水渣吨数：1915.88  水渣车数：19      矿粉吨数：2319.52  矿粉车数：28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水渣吨数：2142.92  水渣车数：22      矿粉吨数：2446.7  矿粉车数：32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水渣吨数：2898.32  水渣车数：29      矿粉吨数：2082.14  矿粉车数：23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水渣吨数：2002.58  水渣车数：21      矿粉吨数：2471.82  矿粉车数：34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水渣吨数：1009.68  水渣车数：11      矿粉吨数：1734.24  矿粉车数：23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称重记录"/>
      <sheetName val="Sheet2"/>
      <sheetName val="Sheet3"/>
    </sheetNames>
    <sheetDataSet>
      <sheetData sheetId="0">
        <row r="2">
          <cell r="F2" t="str">
            <v>水渣吨数：2131.54  水渣车数：22      矿粉吨数：2153.36  矿粉车数：27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4"/>
  <sheetViews>
    <sheetView tabSelected="1" workbookViewId="0">
      <selection activeCell="D11" sqref="D11"/>
    </sheetView>
  </sheetViews>
  <sheetFormatPr defaultColWidth="9" defaultRowHeight="13.5" outlineLevelCol="1"/>
  <cols>
    <col min="1" max="1" width="15.625" style="2" customWidth="1"/>
    <col min="2" max="2" width="70.125" style="3" customWidth="1"/>
    <col min="4" max="4" width="17.125" style="4" customWidth="1"/>
    <col min="5" max="5" width="10.375" style="4" customWidth="1"/>
  </cols>
  <sheetData>
    <row r="1" s="1" customFormat="1" spans="1:2">
      <c r="A1" s="5" t="s">
        <v>0</v>
      </c>
      <c r="B1" s="6" t="s">
        <v>1</v>
      </c>
    </row>
    <row r="2" spans="1:2">
      <c r="A2" s="7" t="s">
        <v>2</v>
      </c>
      <c r="B2" s="8" t="str">
        <f>[1]称重记录!$F$2</f>
        <v>水渣吨数：696.12  水渣车数：6      矿粉吨数：0  矿粉车数：0</v>
      </c>
    </row>
    <row r="3" spans="1:2">
      <c r="A3" s="7" t="s">
        <v>3</v>
      </c>
      <c r="B3" s="9" t="str">
        <f>[2]称重记录!$F$2</f>
        <v>水渣吨数：1752.52  水渣车数：17      矿粉吨数：631.74  矿粉车数：12</v>
      </c>
    </row>
    <row r="4" spans="1:2">
      <c r="A4" s="7" t="s">
        <v>4</v>
      </c>
      <c r="B4" s="9" t="str">
        <f>[3]称重记录!$F$2</f>
        <v>水渣吨数：1534.34  水渣车数：16      矿粉吨数：824.22  矿粉车数：13</v>
      </c>
    </row>
    <row r="5" spans="1:2">
      <c r="A5" s="7" t="s">
        <v>5</v>
      </c>
      <c r="B5" s="9" t="str">
        <f>[4]称重记录!$F$2</f>
        <v>水渣吨数：1915.88  水渣车数：19      矿粉吨数：2319.52  矿粉车数：28</v>
      </c>
    </row>
    <row r="6" spans="1:2">
      <c r="A6" s="7" t="s">
        <v>6</v>
      </c>
      <c r="B6" s="9" t="str">
        <f>[5]称重记录!$F$2</f>
        <v>水渣吨数：2142.92  水渣车数：22      矿粉吨数：2446.7  矿粉车数：32</v>
      </c>
    </row>
    <row r="7" spans="1:2">
      <c r="A7" s="7" t="s">
        <v>7</v>
      </c>
      <c r="B7" s="9" t="str">
        <f>[6]称重记录!$F$2</f>
        <v>水渣吨数：2898.32  水渣车数：29      矿粉吨数：2082.14  矿粉车数：23</v>
      </c>
    </row>
    <row r="8" spans="1:2">
      <c r="A8" s="7" t="s">
        <v>8</v>
      </c>
      <c r="B8" s="9" t="str">
        <f>[7]称重记录!$F$2</f>
        <v>水渣吨数：2002.58  水渣车数：21      矿粉吨数：2471.82  矿粉车数：34</v>
      </c>
    </row>
    <row r="9" spans="1:2">
      <c r="A9" s="7" t="s">
        <v>9</v>
      </c>
      <c r="B9" s="9" t="str">
        <f>[8]称重记录!$F$2</f>
        <v>水渣吨数：1009.68  水渣车数：11      矿粉吨数：1734.24  矿粉车数：23</v>
      </c>
    </row>
    <row r="10" spans="1:2">
      <c r="A10" s="7" t="s">
        <v>10</v>
      </c>
      <c r="B10" s="9" t="str">
        <f>[9]称重记录!$F$2</f>
        <v>水渣吨数：2131.54  水渣车数：22      矿粉吨数：2153.36  矿粉车数：27</v>
      </c>
    </row>
    <row r="11" spans="1:2">
      <c r="A11" s="7" t="s">
        <v>11</v>
      </c>
      <c r="B11" s="9" t="str">
        <f>[10]称重记录!$F$2</f>
        <v>水渣吨数：1383.86  水渣车数：14      矿粉吨数：1896.92  矿粉车数：20</v>
      </c>
    </row>
    <row r="12" spans="1:2">
      <c r="A12" s="7" t="s">
        <v>12</v>
      </c>
      <c r="B12" s="9" t="str">
        <f>[11]称重记录!$F$2</f>
        <v>水渣吨数：1135.24  水渣车数：12      矿粉吨数：2105.26  矿粉车数：26</v>
      </c>
    </row>
    <row r="13" spans="1:2">
      <c r="A13" s="7" t="s">
        <v>13</v>
      </c>
      <c r="B13" s="9" t="str">
        <f>[12]称重记录!$F$2</f>
        <v>水渣吨数：2424.66  水渣车数：25      矿粉吨数：2027.56  矿粉车数：23</v>
      </c>
    </row>
    <row r="14" spans="1:2">
      <c r="A14" s="7" t="s">
        <v>14</v>
      </c>
      <c r="B14" s="9" t="str">
        <f>[13]称重记录!$F$2</f>
        <v>水渣吨数：2980.56  水渣车数：30      矿粉吨数：1803.38  矿粉车数：21</v>
      </c>
    </row>
    <row r="15" spans="1:2">
      <c r="A15" s="7" t="s">
        <v>15</v>
      </c>
      <c r="B15" s="9" t="str">
        <f>[14]称重记录!$F$2</f>
        <v>水渣吨数：1814.82  水渣车数：21      矿粉吨数：956.84  矿粉车数：12</v>
      </c>
    </row>
    <row r="16" spans="1:2">
      <c r="A16" s="7" t="s">
        <v>16</v>
      </c>
      <c r="B16" s="9" t="str">
        <f>[15]称重记录!$F$2</f>
        <v>水渣吨数：2495.12  水渣车数：29      矿粉吨数：1972.34  矿粉车数：25</v>
      </c>
    </row>
    <row r="17" spans="1:2">
      <c r="A17" s="7" t="s">
        <v>17</v>
      </c>
      <c r="B17" s="9" t="str">
        <f>[16]称重记录!$F$2</f>
        <v>水渣吨数：1975.48  水渣车数：22      矿粉吨数：864.4  矿粉车数：13</v>
      </c>
    </row>
    <row r="18" spans="1:2">
      <c r="A18" s="7" t="s">
        <v>18</v>
      </c>
      <c r="B18" s="9" t="str">
        <f>[17]称重记录!$F$2</f>
        <v>水渣吨数：1347.62  水渣车数：18      矿粉吨数：369.78  矿粉车数：4</v>
      </c>
    </row>
    <row r="19" spans="1:2">
      <c r="A19" s="7" t="s">
        <v>19</v>
      </c>
      <c r="B19" s="9" t="str">
        <f>[18]称重记录!$F$2</f>
        <v>水渣吨数：1566.72  水渣车数：18      矿粉吨数：413.78  矿粉车数：4</v>
      </c>
    </row>
    <row r="20" spans="1:2">
      <c r="A20" s="7" t="s">
        <v>20</v>
      </c>
      <c r="B20" s="9" t="str">
        <f>[19]称重记录!$F$2</f>
        <v>水渣吨数：2044.82  水渣车数：21      矿粉吨数：213.58  矿粉车数：2</v>
      </c>
    </row>
    <row r="21" spans="1:2">
      <c r="A21" s="7" t="s">
        <v>21</v>
      </c>
      <c r="B21" s="9" t="str">
        <f>[20]称重记录!$F$2</f>
        <v>水渣吨数：1498.7  水渣车数：17      矿粉吨数：153.776  矿粉车数：4</v>
      </c>
    </row>
    <row r="22" spans="1:2">
      <c r="A22" s="7" t="s">
        <v>22</v>
      </c>
      <c r="B22" s="9" t="str">
        <f>[21]称重记录!$F$2</f>
        <v>水渣吨数：2231.9  水渣车数：28      矿粉吨数：308.22  矿粉车数：4</v>
      </c>
    </row>
    <row r="23" spans="1:2">
      <c r="A23" s="7" t="s">
        <v>23</v>
      </c>
      <c r="B23" s="9" t="str">
        <f>[22]称重记录!$F$2</f>
        <v>水渣吨数：1721.42  水渣车数：19      矿粉吨数：555.3  矿粉车数：12</v>
      </c>
    </row>
    <row r="24" spans="1:2">
      <c r="A24" s="7" t="s">
        <v>24</v>
      </c>
      <c r="B24" s="9" t="str">
        <f>[23]称重记录!$F$2</f>
        <v>水渣吨数：1905.4  水渣车数：23      矿粉吨数：358.4  矿粉车数：7</v>
      </c>
    </row>
    <row r="25" spans="1:2">
      <c r="A25" s="7" t="s">
        <v>25</v>
      </c>
      <c r="B25" s="9" t="str">
        <f>[24]称重记录!$F$2</f>
        <v>水渣吨数：1540.68  水渣车数：18      矿粉吨数：315.22  矿粉车数：5</v>
      </c>
    </row>
    <row r="26" spans="1:2">
      <c r="A26" s="7" t="s">
        <v>26</v>
      </c>
      <c r="B26" s="9" t="str">
        <f>[25]称重记录!$F$2</f>
        <v>水渣吨数：1006.32  水渣车数：12      矿粉吨数：1290.84  矿粉车数：19</v>
      </c>
    </row>
    <row r="27" spans="1:2">
      <c r="A27" s="7" t="s">
        <v>27</v>
      </c>
      <c r="B27" s="9" t="str">
        <f>[26]称重记录!$F$2</f>
        <v>水渣吨数：890.06  水渣车数：11      矿粉吨数：1955.86  矿粉车数：24</v>
      </c>
    </row>
    <row r="28" spans="1:2">
      <c r="A28" s="7" t="s">
        <v>28</v>
      </c>
      <c r="B28" s="9" t="str">
        <f>[27]称重记录!$F$2</f>
        <v>水渣吨数：728.1  水渣车数：9      矿粉吨数：1716.38  矿粉车数：21</v>
      </c>
    </row>
    <row r="29" spans="1:2">
      <c r="A29" s="7" t="s">
        <v>29</v>
      </c>
      <c r="B29" s="9" t="str">
        <f>[28]称重记录!$F$2</f>
        <v>水渣吨数：1199.28  水渣车数：14      矿粉吨数：1980.78  矿粉车数：25</v>
      </c>
    </row>
    <row r="30" spans="1:2">
      <c r="A30" s="7" t="s">
        <v>30</v>
      </c>
      <c r="B30" s="9" t="str">
        <f>[29]称重记录!$F$2</f>
        <v>水渣吨数：876.4  水渣车数：10      矿粉吨数：1741.84  矿粉车数：21</v>
      </c>
    </row>
    <row r="31" spans="1:2">
      <c r="A31" s="7" t="s">
        <v>31</v>
      </c>
      <c r="B31" s="9" t="str">
        <f>[30]称重记录!$F$2</f>
        <v>水渣吨数：547.1  水渣车数：7      矿粉吨数：1714.36  矿粉车数：22</v>
      </c>
    </row>
    <row r="32" spans="1:2">
      <c r="A32" s="7" t="s">
        <v>32</v>
      </c>
      <c r="B32" s="9" t="str">
        <f>[31]称重记录!$F$2</f>
        <v>水渣吨数：594.78  水渣车数：7      矿粉吨数：1988.08  矿粉车数：25</v>
      </c>
    </row>
    <row r="33" spans="1:2">
      <c r="A33"/>
      <c r="B33"/>
    </row>
    <row r="34" spans="1:2">
      <c r="A34"/>
      <c r="B34"/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zpbird</cp:lastModifiedBy>
  <dcterms:created xsi:type="dcterms:W3CDTF">2019-01-09T05:48:00Z</dcterms:created>
  <dcterms:modified xsi:type="dcterms:W3CDTF">2019-11-16T06:43:17Z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