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calcPr calcId="144525"/>
</workbook>
</file>

<file path=xl/sharedStrings.xml><?xml version="1.0" encoding="utf-8"?>
<sst xmlns="http://schemas.openxmlformats.org/spreadsheetml/2006/main" count="32" uniqueCount="32">
  <si>
    <t>日期</t>
  </si>
  <si>
    <t>地泵数据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</si>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</sst>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2" fillId="18" borderId="0">
      <alignment vertical="center"/>
    </xf>
    <xf numFmtId="0" fontId="4" fillId="6" borderId="3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2" fillId="11" borderId="0">
      <alignment vertical="center"/>
    </xf>
    <xf numFmtId="0" fontId="5" fillId="7" borderId="0">
      <alignment vertical="center"/>
    </xf>
    <xf numFmtId="43" fontId="0" fillId="0" borderId="0">
      <alignment vertical="center"/>
    </xf>
    <xf numFmtId="0" fontId="3" fillId="2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5" borderId="2">
      <alignment vertical="center"/>
    </xf>
    <xf numFmtId="0" fontId="3" fillId="28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2" fillId="0" borderId="6">
      <alignment vertical="center"/>
    </xf>
    <xf numFmtId="0" fontId="17" fillId="0" borderId="6">
      <alignment vertical="center"/>
    </xf>
    <xf numFmtId="0" fontId="3" fillId="32" borderId="0">
      <alignment vertical="center"/>
    </xf>
    <xf numFmtId="0" fontId="8" fillId="0" borderId="5">
      <alignment vertical="center"/>
    </xf>
    <xf numFmtId="0" fontId="3" fillId="31" borderId="0">
      <alignment vertical="center"/>
    </xf>
    <xf numFmtId="0" fontId="20" fillId="10" borderId="9">
      <alignment vertical="center"/>
    </xf>
    <xf numFmtId="0" fontId="7" fillId="10" borderId="3">
      <alignment vertical="center"/>
    </xf>
    <xf numFmtId="0" fontId="14" fillId="24" borderId="7">
      <alignment vertical="center"/>
    </xf>
    <xf numFmtId="0" fontId="2" fillId="27" borderId="0">
      <alignment vertical="center"/>
    </xf>
    <xf numFmtId="0" fontId="3" fillId="23" borderId="0">
      <alignment vertical="center"/>
    </xf>
    <xf numFmtId="0" fontId="19" fillId="0" borderId="8">
      <alignment vertical="center"/>
    </xf>
    <xf numFmtId="0" fontId="6" fillId="0" borderId="4">
      <alignment vertical="center"/>
    </xf>
    <xf numFmtId="0" fontId="10" fillId="17" borderId="0">
      <alignment vertical="center"/>
    </xf>
    <xf numFmtId="0" fontId="16" fillId="26" borderId="0">
      <alignment vertical="center"/>
    </xf>
    <xf numFmtId="0" fontId="2" fillId="4" borderId="0">
      <alignment vertical="center"/>
    </xf>
    <xf numFmtId="0" fontId="3" fillId="14" borderId="0">
      <alignment vertical="center"/>
    </xf>
    <xf numFmtId="0" fontId="2" fillId="30" borderId="0">
      <alignment vertical="center"/>
    </xf>
    <xf numFmtId="0" fontId="2" fillId="29" borderId="0">
      <alignment vertical="center"/>
    </xf>
    <xf numFmtId="0" fontId="2" fillId="13" borderId="0">
      <alignment vertical="center"/>
    </xf>
    <xf numFmtId="0" fontId="2" fillId="12" borderId="0">
      <alignment vertical="center"/>
    </xf>
    <xf numFmtId="0" fontId="3" fillId="25" borderId="0">
      <alignment vertical="center"/>
    </xf>
    <xf numFmtId="0" fontId="3" fillId="3" borderId="0">
      <alignment vertical="center"/>
    </xf>
    <xf numFmtId="0" fontId="2" fillId="19" borderId="0">
      <alignment vertical="center"/>
    </xf>
    <xf numFmtId="0" fontId="2" fillId="16" borderId="0">
      <alignment vertical="center"/>
    </xf>
    <xf numFmtId="0" fontId="3" fillId="9" borderId="0">
      <alignment vertical="center"/>
    </xf>
    <xf numFmtId="0" fontId="2" fillId="2" borderId="0">
      <alignment vertical="center"/>
    </xf>
    <xf numFmtId="0" fontId="3" fillId="22" borderId="0">
      <alignment vertical="center"/>
    </xf>
    <xf numFmtId="0" fontId="3" fillId="8" borderId="0">
      <alignment vertical="center"/>
    </xf>
    <xf numFmtId="0" fontId="2" fillId="15" borderId="0">
      <alignment vertical="center"/>
    </xf>
    <xf numFmtId="0" fontId="3" fillId="21" borderId="0">
      <alignment vertical="center"/>
    </xf>
  </cellStyleXfs>
  <cellXfs count="10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1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1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1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1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1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1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2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2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2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24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2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26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2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2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2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03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0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1/2019-11-0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水渣吨数：555.32  水渣车数：7      矿粉吨数：292.48  矿粉车数：5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水渣吨数：763.66  水渣车数：9      矿粉吨数：1855.14  矿粉车数：23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水渣吨数：1118.48  水渣车数：12      矿粉吨数：1935.2  矿粉车数：24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水渣吨数：2148.54  水渣车数：28      矿粉吨数：1580.16  矿粉车数：23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水渣吨数：1275.7  水渣车数：17      矿粉吨数：1713.32  矿粉车数：19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水渣吨数：1406.82  水渣车数：17      矿粉吨数：1592.12  矿粉车数：18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水渣吨数：1552.16  水渣车数：21      矿粉吨数：1817.8  矿粉车数：20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水渣吨数：1370.32  水渣车数：20      矿粉吨数：1710.7  矿粉车数：20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水渣吨数：2007.38  水渣车数：28      矿粉吨数：943.26  矿粉车数：12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水渣吨数：1131.96  水渣车数：23      矿粉吨数：1201.42  矿粉车数：13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水渣吨数：1805.36  水渣车数：37      矿粉吨数：1830.9  矿粉车数：19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水渣吨数：569.8  水渣车数：7      矿粉吨数：122.22  矿粉车数：2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水渣吨数：575.94  水渣车数：7      矿粉吨数：692.82  矿粉车数：8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水渣吨数：649.72  水渣车数：12      矿粉吨数：339.44  矿粉车数：5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水渣吨数：568.06  水渣车数：10      矿粉吨数：578.84  矿粉车数：8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水渣吨数：1528.92  水渣车数：29      矿粉吨数：731.3  矿粉车数：9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水渣吨数：715.68  水渣车数：9      矿粉吨数：613.18  矿粉车数：8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水渣吨数：1167.14  水渣车数：19      矿粉吨数：191.12  矿粉车数：2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水渣吨数：1093.26  水渣车数：19      矿粉吨数：1050.92  矿粉车数：11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水渣吨数：1101.32  水渣车数：18      矿粉吨数：1646.2  矿粉车数：16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水渣吨数：1063  水渣车数：20      矿粉吨数：1211.56  矿粉车数：12</v>
          </cell>
        </row>
      </sheetData>
      <sheetData sheetId="1"/>
      <sheetData sheetId="2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水渣吨数：787.2  水渣车数：9      矿粉吨数：939.68  矿粉车数：9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水渣吨数：560.42  水渣车数：7      矿粉吨数：31.24  矿粉车数：1</v>
          </cell>
        </row>
      </sheetData>
      <sheetData sheetId="1"/>
      <sheetData sheetId="2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水渣吨数：604.18  水渣车数：7      矿粉吨数：1041.76  矿粉车数：13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水渣吨数：387.56  水渣车数：6      矿粉吨数：0  矿粉车数：0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水渣吨数：495.46  水渣车数：6      矿粉吨数：0  矿粉车数：0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水渣吨数：381.04  水渣车数：5      矿粉吨数：312.1  矿粉车数：5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水渣吨数：389  水渣车数：5      矿粉吨数：1614.82  矿粉车数：20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水渣吨数：493.82  水渣车数：6      矿粉吨数：2262.82  矿粉车数：33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水渣吨数：1019.12  水渣车数：11      矿粉吨数：1775.8  矿粉车数：22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abSelected="1" workbookViewId="0">
      <selection activeCell="D12" sqref="D12"/>
    </sheetView>
  </sheetViews>
  <sheetFormatPr defaultColWidth="9" defaultRowHeight="13.5" outlineLevelCol="1"/>
  <cols>
    <col min="1" max="1" width="15.625" style="2" customWidth="1"/>
    <col min="2" max="2" width="66.25" style="3" customWidth="1"/>
    <col min="4" max="4" width="17.125" style="4" customWidth="1"/>
    <col min="5" max="5" width="10.375" style="4" customWidth="1"/>
  </cols>
  <sheetData>
    <row r="1" s="1" customFormat="1" spans="1:2">
      <c r="A1" s="5" t="s">
        <v>0</v>
      </c>
      <c r="B1" s="6" t="s">
        <v>1</v>
      </c>
    </row>
    <row r="2" spans="1:2">
      <c r="A2" s="7" t="s">
        <v>2</v>
      </c>
      <c r="B2" s="8" t="str">
        <f>[1]称重记录!$F$2</f>
        <v>水渣吨数：555.32  水渣车数：7      矿粉吨数：292.48  矿粉车数：5</v>
      </c>
    </row>
    <row r="3" spans="1:2">
      <c r="A3" s="7" t="s">
        <v>3</v>
      </c>
      <c r="B3" s="9" t="str">
        <f>[2]称重记录!$F$2</f>
        <v>水渣吨数：569.8  水渣车数：7      矿粉吨数：122.22  矿粉车数：2</v>
      </c>
    </row>
    <row r="4" spans="1:2">
      <c r="A4" s="7" t="s">
        <v>4</v>
      </c>
      <c r="B4" s="9" t="str">
        <f>[3]称重记录!$F$2</f>
        <v>水渣吨数：560.42  水渣车数：7      矿粉吨数：31.24  矿粉车数：1</v>
      </c>
    </row>
    <row r="5" spans="1:2">
      <c r="A5" s="7" t="s">
        <v>5</v>
      </c>
      <c r="B5" s="9" t="str">
        <f>[4]称重记录!$F$2</f>
        <v>水渣吨数：387.56  水渣车数：6      矿粉吨数：0  矿粉车数：0</v>
      </c>
    </row>
    <row r="6" spans="1:2">
      <c r="A6" s="7" t="s">
        <v>6</v>
      </c>
      <c r="B6" s="9" t="str">
        <f>[5]称重记录!$F$2</f>
        <v>水渣吨数：495.46  水渣车数：6      矿粉吨数：0  矿粉车数：0</v>
      </c>
    </row>
    <row r="7" spans="1:2">
      <c r="A7" s="7" t="s">
        <v>7</v>
      </c>
      <c r="B7" s="9" t="str">
        <f>[6]称重记录!$F$2</f>
        <v>水渣吨数：381.04  水渣车数：5      矿粉吨数：312.1  矿粉车数：5</v>
      </c>
    </row>
    <row r="8" spans="1:2">
      <c r="A8" s="7" t="s">
        <v>8</v>
      </c>
      <c r="B8" s="9" t="str">
        <f>[7]称重记录!$F$2</f>
        <v>水渣吨数：389  水渣车数：5      矿粉吨数：1614.82  矿粉车数：20</v>
      </c>
    </row>
    <row r="9" spans="1:2">
      <c r="A9" s="7" t="s">
        <v>9</v>
      </c>
      <c r="B9" s="9" t="str">
        <f>[8]称重记录!$F$2</f>
        <v>水渣吨数：493.82  水渣车数：6      矿粉吨数：2262.82  矿粉车数：33</v>
      </c>
    </row>
    <row r="10" spans="1:2">
      <c r="A10" s="7" t="s">
        <v>10</v>
      </c>
      <c r="B10" s="9" t="str">
        <f>[9]称重记录!$F$2</f>
        <v>水渣吨数：1019.12  水渣车数：11      矿粉吨数：1775.8  矿粉车数：22</v>
      </c>
    </row>
    <row r="11" spans="1:2">
      <c r="A11" s="7" t="s">
        <v>11</v>
      </c>
      <c r="B11" s="9" t="str">
        <f>[10]称重记录!$F$2</f>
        <v>水渣吨数：763.66  水渣车数：9      矿粉吨数：1855.14  矿粉车数：23</v>
      </c>
    </row>
    <row r="12" spans="1:2">
      <c r="A12" s="7" t="s">
        <v>12</v>
      </c>
      <c r="B12" s="9" t="str">
        <f>[11]称重记录!$F$2</f>
        <v>水渣吨数：1118.48  水渣车数：12      矿粉吨数：1935.2  矿粉车数：24</v>
      </c>
    </row>
    <row r="13" spans="1:2">
      <c r="A13" s="7" t="s">
        <v>13</v>
      </c>
      <c r="B13" s="9" t="str">
        <f>[12]称重记录!$F$2</f>
        <v>水渣吨数：2148.54  水渣车数：28      矿粉吨数：1580.16  矿粉车数：23</v>
      </c>
    </row>
    <row r="14" spans="1:2">
      <c r="A14" s="7" t="s">
        <v>14</v>
      </c>
      <c r="B14" s="9" t="str">
        <f>[13]称重记录!$F$2</f>
        <v>水渣吨数：1275.7  水渣车数：17      矿粉吨数：1713.32  矿粉车数：19</v>
      </c>
    </row>
    <row r="15" spans="1:2">
      <c r="A15" s="7" t="s">
        <v>15</v>
      </c>
      <c r="B15" s="9" t="str">
        <f>[14]称重记录!$F$2</f>
        <v>水渣吨数：1406.82  水渣车数：17      矿粉吨数：1592.12  矿粉车数：18</v>
      </c>
    </row>
    <row r="16" spans="1:2">
      <c r="A16" s="7" t="s">
        <v>16</v>
      </c>
      <c r="B16" s="9" t="str">
        <f>[15]称重记录!$F$2</f>
        <v>水渣吨数：1552.16  水渣车数：21      矿粉吨数：1817.8  矿粉车数：20</v>
      </c>
    </row>
    <row r="17" spans="1:2">
      <c r="A17" s="7" t="s">
        <v>17</v>
      </c>
      <c r="B17" s="9" t="str">
        <f>[16]称重记录!$F$2</f>
        <v>水渣吨数：1370.32  水渣车数：20      矿粉吨数：1710.7  矿粉车数：20</v>
      </c>
    </row>
    <row r="18" spans="1:2">
      <c r="A18" s="7" t="s">
        <v>18</v>
      </c>
      <c r="B18" s="9" t="str">
        <f>[17]称重记录!$F$2</f>
        <v>水渣吨数：2007.38  水渣车数：28      矿粉吨数：943.26  矿粉车数：12</v>
      </c>
    </row>
    <row r="19" spans="1:2">
      <c r="A19" s="7" t="s">
        <v>19</v>
      </c>
      <c r="B19" s="9" t="str">
        <f>[18]称重记录!$F$2</f>
        <v>水渣吨数：1131.96  水渣车数：23      矿粉吨数：1201.42  矿粉车数：13</v>
      </c>
    </row>
    <row r="20" spans="1:2">
      <c r="A20" s="7" t="s">
        <v>20</v>
      </c>
      <c r="B20" s="9" t="str">
        <f>[19]称重记录!$F$2</f>
        <v>水渣吨数：1805.36  水渣车数：37      矿粉吨数：1830.9  矿粉车数：19</v>
      </c>
    </row>
    <row r="21" spans="1:2">
      <c r="A21" s="7" t="s">
        <v>21</v>
      </c>
      <c r="B21" s="9" t="str">
        <f>[20]称重记录!$F$2</f>
        <v>水渣吨数：575.94  水渣车数：7      矿粉吨数：692.82  矿粉车数：8</v>
      </c>
    </row>
    <row r="22" spans="1:2">
      <c r="A22" s="7" t="s">
        <v>22</v>
      </c>
      <c r="B22" s="9" t="str">
        <f>[21]称重记录!$F$2</f>
        <v>水渣吨数：649.72  水渣车数：12      矿粉吨数：339.44  矿粉车数：5</v>
      </c>
    </row>
    <row r="23" spans="1:2">
      <c r="A23" s="7" t="s">
        <v>23</v>
      </c>
      <c r="B23" s="9" t="str">
        <f>[22]称重记录!$F$2</f>
        <v>水渣吨数：568.06  水渣车数：10      矿粉吨数：578.84  矿粉车数：8</v>
      </c>
    </row>
    <row r="24" spans="1:2">
      <c r="A24" s="7" t="s">
        <v>24</v>
      </c>
      <c r="B24" s="9" t="str">
        <f>[23]称重记录!$F$2</f>
        <v>水渣吨数：1528.92  水渣车数：29      矿粉吨数：731.3  矿粉车数：9</v>
      </c>
    </row>
    <row r="25" spans="1:2">
      <c r="A25" s="7" t="s">
        <v>25</v>
      </c>
      <c r="B25" s="9" t="str">
        <f>[24]称重记录!$F$2</f>
        <v>水渣吨数：715.68  水渣车数：9      矿粉吨数：613.18  矿粉车数：8</v>
      </c>
    </row>
    <row r="26" spans="1:2">
      <c r="A26" s="7" t="s">
        <v>26</v>
      </c>
      <c r="B26" s="9" t="str">
        <f>[25]称重记录!$F$2</f>
        <v>水渣吨数：1167.14  水渣车数：19      矿粉吨数：191.12  矿粉车数：2</v>
      </c>
    </row>
    <row r="27" spans="1:2">
      <c r="A27" s="7" t="s">
        <v>27</v>
      </c>
      <c r="B27" s="9" t="str">
        <f>[26]称重记录!$F$2</f>
        <v>水渣吨数：1093.26  水渣车数：19      矿粉吨数：1050.92  矿粉车数：11</v>
      </c>
    </row>
    <row r="28" spans="1:2">
      <c r="A28" s="7" t="s">
        <v>28</v>
      </c>
      <c r="B28" s="9" t="str">
        <f>[27]称重记录!$F$2</f>
        <v>水渣吨数：1101.32  水渣车数：18      矿粉吨数：1646.2  矿粉车数：16</v>
      </c>
    </row>
    <row r="29" spans="1:2">
      <c r="A29" s="7" t="s">
        <v>29</v>
      </c>
      <c r="B29" s="9" t="str">
        <f>[28]称重记录!$F$2</f>
        <v>水渣吨数：1063  水渣车数：20      矿粉吨数：1211.56  矿粉车数：12</v>
      </c>
    </row>
    <row r="30" spans="1:2">
      <c r="A30" s="7" t="s">
        <v>30</v>
      </c>
      <c r="B30" s="9" t="str">
        <f>[29]称重记录!$F$2</f>
        <v>水渣吨数：787.2  水渣车数：9      矿粉吨数：939.68  矿粉车数：9</v>
      </c>
    </row>
    <row r="31" spans="1:2">
      <c r="A31" s="7" t="s">
        <v>31</v>
      </c>
      <c r="B31" s="9" t="str">
        <f>[30]称重记录!$F$2</f>
        <v>水渣吨数：604.18  水渣车数：7      矿粉吨数：1041.76  矿粉车数：13</v>
      </c>
    </row>
    <row r="32" spans="1:2">
      <c r="A32"/>
      <c r="B32"/>
    </row>
    <row r="33" spans="1:2">
      <c r="A33"/>
      <c r="B3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2019-01-09T05:48:00Z</dcterms:created>
  <dcterms:modified xsi:type="dcterms:W3CDTF">2019-12-28T02:52:36Z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