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<sst xmlns="http://schemas.openxmlformats.org/spreadsheetml/2006/main" count="134" uniqueCount="15">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</sst>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0" fillId="9" borderId="7" applyNumberFormat="0" applyAlignment="0" applyProtection="0">
      <alignment vertical="center"/>
    </xf>
    <xf numFmtId="0" fontId="22" fillId="21" borderId="11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0" fillId="3" borderId="0" xfId="0" applyNumberFormat="1" applyFill="1" applyAlignment="1">
      <alignment horizontal="center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114300</xdr:colOff>
      <xdr:row>8</xdr:row>
      <xdr:rowOff>0</xdr:rowOff>
    </xdr:from>
    <xdr:to>
      <xdr:col>3</xdr:col>
      <xdr:colOff>300355</xdr:colOff>
      <xdr:row>8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90900" y="990600"/>
          <a:ext cx="186055" cy="152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workbookViewId="0">
      <selection activeCell="D22" sqref="D22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0.330555555555556</v>
      </c>
      <c r="B2" s="9" t="s">
        <v>3</v>
      </c>
      <c r="C2" s="9" t="s">
        <v>5</v>
      </c>
      <c r="D2" s="10"/>
      <c r="E2" s="11"/>
      <c r="F2" s="12">
        <f>COUNTIFS($B$2:$B$509,"水渣",$C$2:$C$509,"进")</f>
        <v>12</v>
      </c>
      <c r="G2" s="12">
        <f>COUNTIFS($B$2:$B$509,"水渣",$C$2:$C$509,"出")</f>
        <v>16</v>
      </c>
      <c r="H2" s="12">
        <f>$F$2-$G$2</f>
        <v>-4</v>
      </c>
      <c r="I2" s="11"/>
      <c r="J2" s="12">
        <f>COUNTIFS($B$2:$B$509,"矿粉",$C$2:$C$509,"进")</f>
        <v>9</v>
      </c>
      <c r="K2" s="12">
        <f>COUNTIFS($B$2:$B$509,"矿粉",$C$2:$C$509,"出")</f>
        <v>10</v>
      </c>
      <c r="L2" s="12">
        <f>$J$2-$K$2</f>
        <v>-1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0.336805555555556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hidden="1" spans="1:16">
      <c r="A4" s="13">
        <v>0.339583333333333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0.35</v>
      </c>
      <c r="B5" s="9" t="s">
        <v>3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hidden="1" spans="1:16">
      <c r="A6" s="13">
        <v>0.355555555555556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hidden="1" spans="1:5">
      <c r="A7" s="13">
        <v>0.356944444444444</v>
      </c>
      <c r="B7" s="9" t="s">
        <v>7</v>
      </c>
      <c r="C7" s="9" t="s">
        <v>4</v>
      </c>
      <c r="D7" s="10"/>
      <c r="E7" s="17"/>
    </row>
    <row r="8" ht="18.75" spans="1:14">
      <c r="A8" s="13">
        <v>0.363194444444444</v>
      </c>
      <c r="B8" s="9" t="s">
        <v>3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20">
        <v>0.364583333333333</v>
      </c>
      <c r="B9" s="9" t="s">
        <v>3</v>
      </c>
      <c r="C9" s="9" t="s">
        <v>5</v>
      </c>
      <c r="D9" s="10"/>
    </row>
    <row r="10" spans="1:4">
      <c r="A10" s="13">
        <v>0.370138888888889</v>
      </c>
      <c r="B10" s="9" t="s">
        <v>3</v>
      </c>
      <c r="C10" s="9" t="s">
        <v>5</v>
      </c>
      <c r="D10" s="10"/>
    </row>
    <row r="11" ht="18.75" spans="1:5">
      <c r="A11" s="13">
        <v>0.401388888888889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总车数：26  水渣：16  矿粉：10  其他：0  异常：0</v>
      </c>
    </row>
    <row r="12" spans="1:4">
      <c r="A12" s="13">
        <v>0.403472222222222</v>
      </c>
      <c r="B12" s="9" t="s">
        <v>7</v>
      </c>
      <c r="C12" s="9" t="s">
        <v>5</v>
      </c>
      <c r="D12" s="10"/>
    </row>
    <row r="13" spans="1:4">
      <c r="A13" s="13">
        <v>0.414583333333333</v>
      </c>
      <c r="B13" s="9" t="s">
        <v>7</v>
      </c>
      <c r="C13" s="9" t="s">
        <v>5</v>
      </c>
      <c r="D13" s="10"/>
    </row>
    <row r="14" hidden="1" spans="1:4">
      <c r="A14" s="13">
        <v>0.439583333333333</v>
      </c>
      <c r="B14" s="9" t="s">
        <v>7</v>
      </c>
      <c r="C14" s="9" t="s">
        <v>4</v>
      </c>
      <c r="D14" s="10"/>
    </row>
    <row r="15" spans="1:4">
      <c r="A15" s="13">
        <v>0.471527777777778</v>
      </c>
      <c r="B15" s="9" t="s">
        <v>7</v>
      </c>
      <c r="C15" s="9" t="s">
        <v>5</v>
      </c>
      <c r="D15" s="10"/>
    </row>
    <row r="16" spans="1:4">
      <c r="A16" s="13">
        <v>0.525</v>
      </c>
      <c r="B16" s="9" t="s">
        <v>7</v>
      </c>
      <c r="C16" s="9" t="s">
        <v>5</v>
      </c>
      <c r="D16" s="10"/>
    </row>
    <row r="17" hidden="1" spans="1:4">
      <c r="A17" s="13">
        <v>0.713194444444444</v>
      </c>
      <c r="B17" s="9" t="s">
        <v>7</v>
      </c>
      <c r="C17" s="9" t="s">
        <v>4</v>
      </c>
      <c r="D17" s="10"/>
    </row>
    <row r="18" spans="1:4">
      <c r="A18" s="13">
        <v>0.770833333333333</v>
      </c>
      <c r="B18" s="9" t="s">
        <v>7</v>
      </c>
      <c r="C18" s="9" t="s">
        <v>5</v>
      </c>
      <c r="D18" s="10"/>
    </row>
    <row r="19" hidden="1" spans="1:4">
      <c r="A19" s="13">
        <v>0.845833333333333</v>
      </c>
      <c r="B19" s="9" t="s">
        <v>7</v>
      </c>
      <c r="C19" s="9" t="s">
        <v>4</v>
      </c>
      <c r="D19" s="10"/>
    </row>
    <row r="20" hidden="1" spans="1:4">
      <c r="A20" s="13">
        <v>0.855555555555556</v>
      </c>
      <c r="B20" s="9" t="s">
        <v>7</v>
      </c>
      <c r="C20" s="9" t="s">
        <v>4</v>
      </c>
      <c r="D20" s="10"/>
    </row>
    <row r="21" hidden="1" spans="1:4">
      <c r="A21" s="13">
        <v>0.893055555555556</v>
      </c>
      <c r="B21" s="9" t="s">
        <v>7</v>
      </c>
      <c r="C21" s="9" t="s">
        <v>4</v>
      </c>
      <c r="D21" s="10"/>
    </row>
    <row r="22" spans="1:4">
      <c r="A22" s="13">
        <v>0.944444444444444</v>
      </c>
      <c r="B22" s="9" t="s">
        <v>7</v>
      </c>
      <c r="C22" s="9" t="s">
        <v>5</v>
      </c>
      <c r="D22" s="10"/>
    </row>
    <row r="23" spans="1:4">
      <c r="A23" s="13">
        <v>0.947222222222222</v>
      </c>
      <c r="B23" s="9" t="s">
        <v>7</v>
      </c>
      <c r="C23" s="9" t="s">
        <v>5</v>
      </c>
      <c r="D23" s="10"/>
    </row>
    <row r="24" spans="1:4">
      <c r="A24" s="13">
        <v>0.95</v>
      </c>
      <c r="B24" s="9" t="s">
        <v>7</v>
      </c>
      <c r="C24" s="9" t="s">
        <v>5</v>
      </c>
      <c r="D24" s="10"/>
    </row>
    <row r="25" hidden="1" spans="1:7">
      <c r="A25" s="13">
        <v>0.0819444444444444</v>
      </c>
      <c r="B25" s="9" t="s">
        <v>3</v>
      </c>
      <c r="C25" s="9" t="s">
        <v>4</v>
      </c>
      <c r="D25" s="10"/>
      <c r="G25" s="8"/>
    </row>
    <row r="26" hidden="1" spans="1:4">
      <c r="A26" s="13">
        <v>0.0868055555555556</v>
      </c>
      <c r="B26" s="9" t="s">
        <v>3</v>
      </c>
      <c r="C26" s="9" t="s">
        <v>4</v>
      </c>
      <c r="D26" s="10"/>
    </row>
    <row r="27" hidden="1" spans="1:4">
      <c r="A27" s="13">
        <v>0.0888888888888889</v>
      </c>
      <c r="B27" s="9" t="s">
        <v>3</v>
      </c>
      <c r="C27" s="9" t="s">
        <v>4</v>
      </c>
      <c r="D27" s="10"/>
    </row>
    <row r="28" spans="1:4">
      <c r="A28" s="13">
        <v>0.120138888888889</v>
      </c>
      <c r="B28" s="9" t="s">
        <v>3</v>
      </c>
      <c r="C28" s="9" t="s">
        <v>5</v>
      </c>
      <c r="D28" s="10"/>
    </row>
    <row r="29" hidden="1" spans="1:4">
      <c r="A29" s="13">
        <v>0.121527777777778</v>
      </c>
      <c r="B29" s="9" t="s">
        <v>7</v>
      </c>
      <c r="C29" s="9" t="s">
        <v>4</v>
      </c>
      <c r="D29" s="10"/>
    </row>
    <row r="30" spans="1:4">
      <c r="A30" s="13">
        <v>0.14375</v>
      </c>
      <c r="B30" s="9" t="s">
        <v>3</v>
      </c>
      <c r="C30" s="9" t="s">
        <v>5</v>
      </c>
      <c r="D30" s="10"/>
    </row>
    <row r="31" spans="1:4">
      <c r="A31" s="13">
        <v>0.153472222222222</v>
      </c>
      <c r="B31" s="9" t="s">
        <v>7</v>
      </c>
      <c r="C31" s="9" t="s">
        <v>5</v>
      </c>
      <c r="D31" s="10"/>
    </row>
    <row r="32" hidden="1" spans="1:4">
      <c r="A32" s="13">
        <v>0.211111111111111</v>
      </c>
      <c r="B32" s="9" t="s">
        <v>3</v>
      </c>
      <c r="C32" s="9" t="s">
        <v>4</v>
      </c>
      <c r="D32" s="10"/>
    </row>
    <row r="33" hidden="1" spans="1:4">
      <c r="A33" s="13">
        <v>0.213194444444444</v>
      </c>
      <c r="B33" s="9" t="s">
        <v>3</v>
      </c>
      <c r="C33" s="9" t="s">
        <v>4</v>
      </c>
      <c r="D33" s="10"/>
    </row>
    <row r="34" hidden="1" spans="1:4">
      <c r="A34" s="13">
        <v>0.215277777777778</v>
      </c>
      <c r="B34" s="9" t="s">
        <v>3</v>
      </c>
      <c r="C34" s="9" t="s">
        <v>4</v>
      </c>
      <c r="D34" s="10"/>
    </row>
    <row r="35" hidden="1" spans="1:4">
      <c r="A35" s="13">
        <v>0.25</v>
      </c>
      <c r="B35" s="9" t="s">
        <v>3</v>
      </c>
      <c r="C35" s="9" t="s">
        <v>4</v>
      </c>
      <c r="D35" s="10"/>
    </row>
    <row r="36" hidden="1" spans="1:4">
      <c r="A36" s="13">
        <v>0.254861111111111</v>
      </c>
      <c r="B36" s="9" t="s">
        <v>3</v>
      </c>
      <c r="C36" s="9" t="s">
        <v>4</v>
      </c>
      <c r="D36" s="10"/>
    </row>
    <row r="37" spans="1:4">
      <c r="A37" s="13">
        <v>0.256944444444444</v>
      </c>
      <c r="B37" s="9" t="s">
        <v>3</v>
      </c>
      <c r="C37" s="9" t="s">
        <v>5</v>
      </c>
      <c r="D37" s="10"/>
    </row>
    <row r="38" spans="1:4">
      <c r="A38" s="13">
        <v>0.259027777777778</v>
      </c>
      <c r="B38" s="9" t="s">
        <v>3</v>
      </c>
      <c r="C38" s="9" t="s">
        <v>5</v>
      </c>
      <c r="D38" s="10"/>
    </row>
    <row r="39" spans="1:4">
      <c r="A39" s="13">
        <v>0.261111111111111</v>
      </c>
      <c r="B39" s="9" t="s">
        <v>3</v>
      </c>
      <c r="C39" s="9" t="s">
        <v>5</v>
      </c>
      <c r="D39" s="10"/>
    </row>
    <row r="40" hidden="1" spans="1:4">
      <c r="A40" s="13">
        <v>0.269444444444444</v>
      </c>
      <c r="B40" s="9" t="s">
        <v>3</v>
      </c>
      <c r="C40" s="9" t="s">
        <v>4</v>
      </c>
      <c r="D40" s="10"/>
    </row>
    <row r="41" hidden="1" spans="1:4">
      <c r="A41" s="13">
        <v>0.271527777777778</v>
      </c>
      <c r="B41" s="9" t="s">
        <v>3</v>
      </c>
      <c r="C41" s="9" t="s">
        <v>4</v>
      </c>
      <c r="D41" s="10"/>
    </row>
    <row r="42" hidden="1" spans="1:4">
      <c r="A42" s="13">
        <v>0.281944444444444</v>
      </c>
      <c r="B42" s="9" t="s">
        <v>3</v>
      </c>
      <c r="C42" s="9" t="s">
        <v>4</v>
      </c>
      <c r="D42" s="10"/>
    </row>
    <row r="43" spans="1:4">
      <c r="A43" s="13">
        <v>0.290972222222222</v>
      </c>
      <c r="B43" s="9" t="s">
        <v>3</v>
      </c>
      <c r="C43" s="9" t="s">
        <v>5</v>
      </c>
      <c r="D43" s="10"/>
    </row>
    <row r="44" spans="1:4">
      <c r="A44" s="13">
        <v>0.309722222222222</v>
      </c>
      <c r="B44" s="9" t="s">
        <v>3</v>
      </c>
      <c r="C44" s="9" t="s">
        <v>5</v>
      </c>
      <c r="D44" s="10"/>
    </row>
    <row r="45" spans="1:4">
      <c r="A45" s="13">
        <v>0.311805555555556</v>
      </c>
      <c r="B45" s="9" t="s">
        <v>3</v>
      </c>
      <c r="C45" s="9" t="s">
        <v>5</v>
      </c>
      <c r="D45" s="10"/>
    </row>
    <row r="46" spans="1:4">
      <c r="A46" s="13">
        <v>0.313194444444444</v>
      </c>
      <c r="B46" s="9" t="s">
        <v>3</v>
      </c>
      <c r="C46" s="9" t="s">
        <v>5</v>
      </c>
      <c r="D46" s="10"/>
    </row>
    <row r="47" spans="1:4">
      <c r="A47" s="13">
        <v>0.315972222222222</v>
      </c>
      <c r="B47" s="9" t="s">
        <v>3</v>
      </c>
      <c r="C47" s="9" t="s">
        <v>5</v>
      </c>
      <c r="D47" s="10"/>
    </row>
    <row r="48" hidden="1" spans="1:4">
      <c r="A48" s="13">
        <v>0.318055555555556</v>
      </c>
      <c r="B48" s="9" t="s">
        <v>3</v>
      </c>
      <c r="C48" s="9" t="s">
        <v>4</v>
      </c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1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filterColumn colId="1">
      <customFilters>
        <customFilter operator="equal" val=""/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8 B11 B14 B19 B22 B25 B32 B33 B34 B37 B40 B43 B44 B45 B2:B3 B4:B5 B6:B7 B9:B10 B12:B13 B15:B16 B17:B18 B20:B21 B23:B24 B26:B27 B28:B31 B35:B36 B38:B39 B41:B42 B46:B47 B48:B123">
      <formula1>field!$A$2:$A$100</formula1>
    </dataValidation>
    <dataValidation type="list" allowBlank="1" showInputMessage="1" showErrorMessage="1" sqref="C8 C11 C14 C19 C22 C25 C32 C33 C34 C37 C40 C43 C44 C45 C2:C3 C4:C5 C6:C7 C9:C10 C12:C13 C15:C16 C17:C18 C20:C21 C23:C24 C26:C27 C28:C31 C35:C36 C38:C39 C41:C42 C46:C47 C48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2019-07-11T01:06:44Z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