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<sst xmlns="http://schemas.openxmlformats.org/spreadsheetml/2006/main" count="146" uniqueCount="15">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</sst>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24" fillId="17" borderId="6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workbookViewId="0">
      <selection activeCell="B7" sqref="B7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0.423611111111111</v>
      </c>
      <c r="B2" s="9" t="s">
        <v>7</v>
      </c>
      <c r="C2" s="9" t="s">
        <v>4</v>
      </c>
      <c r="D2" s="10"/>
      <c r="E2" s="11"/>
      <c r="F2" s="12">
        <f>COUNTIFS($B$2:$B$509,"水渣",$C$2:$C$509,"进")</f>
        <v>11</v>
      </c>
      <c r="G2" s="12">
        <f>COUNTIFS($B$2:$B$509,"水渣",$C$2:$C$509,"出")</f>
        <v>10</v>
      </c>
      <c r="H2" s="12">
        <f>$F$2-$G$2</f>
        <v>1</v>
      </c>
      <c r="I2" s="11"/>
      <c r="J2" s="12">
        <f>COUNTIFS($B$2:$B$509,"矿粉",$C$2:$C$509,"进")</f>
        <v>18</v>
      </c>
      <c r="K2" s="12">
        <f>COUNTIFS($B$2:$B$509,"矿粉",$C$2:$C$509,"出")</f>
        <v>13</v>
      </c>
      <c r="L2" s="12">
        <f>$J$2-$K$2</f>
        <v>5</v>
      </c>
      <c r="M2" s="11"/>
      <c r="N2" s="12">
        <f>COUNTIFS($B$2:$B$509,"其他",$C$2:$C$509,"进")</f>
        <v>0</v>
      </c>
      <c r="O2" s="12">
        <f>COUNTIFS($B$2:$B$509,"其他",$C$2:$C$509,"出")</f>
        <v>1</v>
      </c>
      <c r="P2" s="12">
        <f>$N$2-$O$2</f>
        <v>-1</v>
      </c>
    </row>
    <row r="3" spans="1:16">
      <c r="A3" s="13">
        <v>0.459027777777778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0.460416666666667</v>
      </c>
      <c r="B4" s="9" t="s">
        <v>3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0.483333333333333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0.484722222222222</v>
      </c>
      <c r="B6" s="9" t="s">
        <v>7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0.497222222222222</v>
      </c>
      <c r="B7" s="9" t="s">
        <v>8</v>
      </c>
      <c r="C7" s="9" t="s">
        <v>5</v>
      </c>
      <c r="D7" s="10"/>
      <c r="E7" s="17"/>
    </row>
    <row r="8" ht="18.75" spans="1:14">
      <c r="A8" s="13">
        <v>0.501388888888889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0.502777777777778</v>
      </c>
      <c r="B9" s="9" t="s">
        <v>7</v>
      </c>
      <c r="C9" s="9" t="s">
        <v>5</v>
      </c>
      <c r="D9" s="10"/>
    </row>
    <row r="10" spans="1:4">
      <c r="A10" s="13">
        <v>0.5125</v>
      </c>
      <c r="B10" s="9" t="s">
        <v>7</v>
      </c>
      <c r="C10" s="9" t="s">
        <v>5</v>
      </c>
      <c r="D10" s="10"/>
    </row>
    <row r="11" ht="18.75" spans="1:5">
      <c r="A11" s="13">
        <v>0.514583333333333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总车数：24  水渣：10  矿粉：13  其他：1  异常：0</v>
      </c>
    </row>
    <row r="12" spans="1:4">
      <c r="A12" s="13">
        <v>0.542361111111111</v>
      </c>
      <c r="B12" s="9" t="s">
        <v>7</v>
      </c>
      <c r="C12" s="9" t="s">
        <v>4</v>
      </c>
      <c r="D12" s="10"/>
    </row>
    <row r="13" spans="1:4">
      <c r="A13" s="13">
        <v>0.55625</v>
      </c>
      <c r="B13" s="9" t="s">
        <v>7</v>
      </c>
      <c r="C13" s="9" t="s">
        <v>5</v>
      </c>
      <c r="D13" s="10"/>
    </row>
    <row r="14" spans="1:4">
      <c r="A14" s="13">
        <v>0.565972222222222</v>
      </c>
      <c r="B14" s="9" t="s">
        <v>7</v>
      </c>
      <c r="C14" s="9" t="s">
        <v>4</v>
      </c>
      <c r="D14" s="10"/>
    </row>
    <row r="15" spans="1:4">
      <c r="A15" s="13">
        <v>0.570138888888889</v>
      </c>
      <c r="B15" s="9" t="s">
        <v>7</v>
      </c>
      <c r="C15" s="9" t="s">
        <v>4</v>
      </c>
      <c r="D15" s="10"/>
    </row>
    <row r="16" spans="1:4">
      <c r="A16" s="13">
        <v>0.590277777777778</v>
      </c>
      <c r="B16" s="9" t="s">
        <v>7</v>
      </c>
      <c r="C16" s="9" t="s">
        <v>4</v>
      </c>
      <c r="D16" s="10"/>
    </row>
    <row r="17" spans="1:4">
      <c r="A17" s="13">
        <v>0.614583333333333</v>
      </c>
      <c r="B17" s="9" t="s">
        <v>7</v>
      </c>
      <c r="C17" s="9" t="s">
        <v>4</v>
      </c>
      <c r="D17" s="10"/>
    </row>
    <row r="18" spans="1:4">
      <c r="A18" s="13">
        <v>0.6375</v>
      </c>
      <c r="B18" s="9" t="s">
        <v>7</v>
      </c>
      <c r="C18" s="9" t="s">
        <v>4</v>
      </c>
      <c r="D18" s="10"/>
    </row>
    <row r="19" spans="1:4">
      <c r="A19" s="13">
        <v>0.6625</v>
      </c>
      <c r="B19" s="9" t="s">
        <v>7</v>
      </c>
      <c r="C19" s="9" t="s">
        <v>4</v>
      </c>
      <c r="D19" s="10"/>
    </row>
    <row r="20" spans="1:4">
      <c r="A20" s="13">
        <v>0.693055555555556</v>
      </c>
      <c r="B20" s="9" t="s">
        <v>7</v>
      </c>
      <c r="C20" s="9" t="s">
        <v>4</v>
      </c>
      <c r="D20" s="10"/>
    </row>
    <row r="21" spans="1:4">
      <c r="A21" s="13">
        <v>0.699305555555556</v>
      </c>
      <c r="B21" s="9" t="s">
        <v>7</v>
      </c>
      <c r="C21" s="9" t="s">
        <v>4</v>
      </c>
      <c r="D21" s="10"/>
    </row>
    <row r="22" spans="1:4">
      <c r="A22" s="13">
        <v>0.765972222222222</v>
      </c>
      <c r="B22" s="9" t="s">
        <v>7</v>
      </c>
      <c r="C22" s="9" t="s">
        <v>4</v>
      </c>
      <c r="D22" s="10"/>
    </row>
    <row r="23" spans="1:4">
      <c r="A23" s="13">
        <v>0.779166666666667</v>
      </c>
      <c r="B23" s="9" t="s">
        <v>7</v>
      </c>
      <c r="C23" s="9" t="s">
        <v>5</v>
      </c>
      <c r="D23" s="10"/>
    </row>
    <row r="24" spans="1:4">
      <c r="A24" s="13">
        <v>0.781944444444444</v>
      </c>
      <c r="B24" s="9" t="s">
        <v>7</v>
      </c>
      <c r="C24" s="9" t="s">
        <v>4</v>
      </c>
      <c r="D24" s="10"/>
    </row>
    <row r="25" spans="1:7">
      <c r="A25" s="13">
        <v>0.784027777777778</v>
      </c>
      <c r="B25" s="9" t="s">
        <v>7</v>
      </c>
      <c r="C25" s="9" t="s">
        <v>4</v>
      </c>
      <c r="D25" s="10"/>
      <c r="G25" s="8"/>
    </row>
    <row r="26" spans="1:4">
      <c r="A26" s="13">
        <v>0.874305555555556</v>
      </c>
      <c r="B26" s="9" t="s">
        <v>7</v>
      </c>
      <c r="C26" s="9" t="s">
        <v>5</v>
      </c>
      <c r="D26" s="10"/>
    </row>
    <row r="27" spans="1:4">
      <c r="A27" s="13">
        <v>0.959027777777778</v>
      </c>
      <c r="B27" s="9" t="s">
        <v>7</v>
      </c>
      <c r="C27" s="9" t="s">
        <v>5</v>
      </c>
      <c r="D27" s="10"/>
    </row>
    <row r="28" spans="1:4">
      <c r="A28" s="13">
        <v>0.965277777777778</v>
      </c>
      <c r="B28" s="9" t="s">
        <v>7</v>
      </c>
      <c r="C28" s="9" t="s">
        <v>5</v>
      </c>
      <c r="D28" s="10"/>
    </row>
    <row r="29" spans="1:4">
      <c r="A29" s="13">
        <v>0.968055555555556</v>
      </c>
      <c r="B29" s="9" t="s">
        <v>7</v>
      </c>
      <c r="C29" s="9" t="s">
        <v>5</v>
      </c>
      <c r="D29" s="10"/>
    </row>
    <row r="30" spans="1:4">
      <c r="A30" s="13">
        <v>0.0395833333333333</v>
      </c>
      <c r="B30" s="9" t="s">
        <v>3</v>
      </c>
      <c r="C30" s="9" t="s">
        <v>4</v>
      </c>
      <c r="D30" s="10"/>
    </row>
    <row r="31" spans="1:4">
      <c r="A31" s="13">
        <v>0.0416666666666667</v>
      </c>
      <c r="B31" s="9" t="s">
        <v>3</v>
      </c>
      <c r="C31" s="9" t="s">
        <v>4</v>
      </c>
      <c r="D31" s="10"/>
    </row>
    <row r="32" spans="1:4">
      <c r="A32" s="13">
        <v>0.0479166666666667</v>
      </c>
      <c r="B32" s="9" t="s">
        <v>3</v>
      </c>
      <c r="C32" s="9" t="s">
        <v>4</v>
      </c>
      <c r="D32" s="10"/>
    </row>
    <row r="33" spans="1:4">
      <c r="A33" s="13">
        <v>0.0923611111111111</v>
      </c>
      <c r="B33" s="9" t="s">
        <v>3</v>
      </c>
      <c r="C33" s="9" t="s">
        <v>4</v>
      </c>
      <c r="D33" s="10"/>
    </row>
    <row r="34" spans="1:4">
      <c r="A34" s="13">
        <v>0.105555555555556</v>
      </c>
      <c r="B34" s="9" t="s">
        <v>3</v>
      </c>
      <c r="C34" s="9" t="s">
        <v>4</v>
      </c>
      <c r="D34" s="10"/>
    </row>
    <row r="35" spans="1:4">
      <c r="A35" s="13">
        <v>0.107638888888889</v>
      </c>
      <c r="B35" s="9" t="s">
        <v>3</v>
      </c>
      <c r="C35" s="9" t="s">
        <v>4</v>
      </c>
      <c r="D35" s="10"/>
    </row>
    <row r="36" spans="1:4">
      <c r="A36" s="13">
        <v>0.13125</v>
      </c>
      <c r="B36" s="9" t="s">
        <v>3</v>
      </c>
      <c r="C36" s="9" t="s">
        <v>4</v>
      </c>
      <c r="D36" s="10"/>
    </row>
    <row r="37" spans="1:4">
      <c r="A37" s="13">
        <v>0.134027777777778</v>
      </c>
      <c r="B37" s="9" t="s">
        <v>3</v>
      </c>
      <c r="C37" s="9" t="s">
        <v>4</v>
      </c>
      <c r="D37" s="10"/>
    </row>
    <row r="38" spans="1:4">
      <c r="A38" s="13">
        <v>0.136111111111111</v>
      </c>
      <c r="B38" s="9" t="s">
        <v>3</v>
      </c>
      <c r="C38" s="9" t="s">
        <v>4</v>
      </c>
      <c r="D38" s="10"/>
    </row>
    <row r="39" spans="1:4">
      <c r="A39" s="13">
        <v>0.138888888888889</v>
      </c>
      <c r="B39" s="9" t="s">
        <v>7</v>
      </c>
      <c r="C39" s="9" t="s">
        <v>5</v>
      </c>
      <c r="D39" s="10"/>
    </row>
    <row r="40" spans="1:4">
      <c r="A40" s="13">
        <v>0.140277777777778</v>
      </c>
      <c r="B40" s="9" t="s">
        <v>3</v>
      </c>
      <c r="C40" s="9" t="s">
        <v>5</v>
      </c>
      <c r="D40" s="10"/>
    </row>
    <row r="41" spans="1:4">
      <c r="A41" s="13">
        <v>0.142361111111111</v>
      </c>
      <c r="B41" s="9" t="s">
        <v>3</v>
      </c>
      <c r="C41" s="9" t="s">
        <v>4</v>
      </c>
      <c r="D41" s="10"/>
    </row>
    <row r="42" spans="1:4">
      <c r="A42" s="13">
        <v>0.179166666666667</v>
      </c>
      <c r="B42" s="9" t="s">
        <v>3</v>
      </c>
      <c r="C42" s="9" t="s">
        <v>5</v>
      </c>
      <c r="D42" s="10"/>
    </row>
    <row r="43" spans="1:4">
      <c r="A43" s="13">
        <v>0.180555555555556</v>
      </c>
      <c r="B43" s="9" t="s">
        <v>3</v>
      </c>
      <c r="C43" s="9" t="s">
        <v>5</v>
      </c>
      <c r="D43" s="10"/>
    </row>
    <row r="44" spans="1:4">
      <c r="A44" s="13">
        <v>0.186805555555556</v>
      </c>
      <c r="B44" s="9" t="s">
        <v>3</v>
      </c>
      <c r="C44" s="9" t="s">
        <v>5</v>
      </c>
      <c r="D44" s="10"/>
    </row>
    <row r="45" spans="1:4">
      <c r="A45" s="13">
        <v>0.222916666666667</v>
      </c>
      <c r="B45" s="9" t="s">
        <v>7</v>
      </c>
      <c r="C45" s="9" t="s">
        <v>5</v>
      </c>
      <c r="D45" s="10"/>
    </row>
    <row r="46" spans="1:4">
      <c r="A46" s="13">
        <v>0.225694444444444</v>
      </c>
      <c r="B46" s="9" t="s">
        <v>3</v>
      </c>
      <c r="C46" s="9" t="s">
        <v>5</v>
      </c>
      <c r="D46" s="10"/>
    </row>
    <row r="47" spans="1:4">
      <c r="A47" s="13">
        <v>0.252777777777778</v>
      </c>
      <c r="B47" s="9" t="s">
        <v>7</v>
      </c>
      <c r="C47" s="9" t="s">
        <v>4</v>
      </c>
      <c r="D47" s="10"/>
    </row>
    <row r="48" spans="1:4">
      <c r="A48" s="13">
        <v>0.254166666666667</v>
      </c>
      <c r="B48" s="9" t="s">
        <v>7</v>
      </c>
      <c r="C48" s="9" t="s">
        <v>4</v>
      </c>
      <c r="D48" s="10"/>
    </row>
    <row r="49" spans="1:4">
      <c r="A49" s="13">
        <v>0.276388888888889</v>
      </c>
      <c r="B49" s="9" t="s">
        <v>3</v>
      </c>
      <c r="C49" s="9" t="s">
        <v>5</v>
      </c>
      <c r="D49" s="10"/>
    </row>
    <row r="50" spans="1:4">
      <c r="A50" s="13">
        <v>0.279861111111111</v>
      </c>
      <c r="B50" s="9" t="s">
        <v>3</v>
      </c>
      <c r="C50" s="9" t="s">
        <v>5</v>
      </c>
      <c r="D50" s="10"/>
    </row>
    <row r="51" spans="1:4">
      <c r="A51" s="13">
        <v>0.28125</v>
      </c>
      <c r="B51" s="9" t="s">
        <v>7</v>
      </c>
      <c r="C51" s="9" t="s">
        <v>4</v>
      </c>
      <c r="D51" s="10"/>
    </row>
    <row r="52" spans="1:4">
      <c r="A52" s="13">
        <v>0.284722222222222</v>
      </c>
      <c r="B52" s="9" t="s">
        <v>3</v>
      </c>
      <c r="C52" s="9" t="s">
        <v>5</v>
      </c>
      <c r="D52" s="10"/>
    </row>
    <row r="53" spans="1:4">
      <c r="A53" s="13">
        <v>0.286111111111111</v>
      </c>
      <c r="B53" s="9" t="s">
        <v>3</v>
      </c>
      <c r="C53" s="9" t="s">
        <v>5</v>
      </c>
      <c r="D53" s="10"/>
    </row>
    <row r="54" spans="1:4">
      <c r="A54" s="13">
        <v>0.2875</v>
      </c>
      <c r="B54" s="9" t="s">
        <v>3</v>
      </c>
      <c r="C54" s="9" t="s">
        <v>5</v>
      </c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8 B9 B16 B17 B18 B19 B20 B23 B26 B27 B30 B31 B32 B33 B34 B35 B36 B42 B51 B52 B2:B3 B4:B7 B10:B11 B12:B13 B14:B15 B21:B22 B24:B25 B28:B29 B37:B38 B39:B41 B43:B44 B45:B46 B47:B48 B49:B50 B53:B54 B55:B123">
      <formula1>field!$A$2:$A$100</formula1>
    </dataValidation>
    <dataValidation type="list" allowBlank="1" showInputMessage="1" showErrorMessage="1" sqref="C8 C9 C16 C17 C18 C19 C20 C23 C26 C27 C30 C31 C32 C33 C34 C35 C36 C42 C51 C52 C2:C3 C4:C7 C10:C11 C12:C13 C14:C15 C21:C22 C24:C25 C28:C29 C37:C38 C39:C41 C43:C44 C45:C46 C47:C48 C49:C50 C53:C54 C55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2019-08-23T07:39:50Z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