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<sst xmlns="http://schemas.openxmlformats.org/spreadsheetml/2006/main" count="146" uniqueCount="15">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</sst>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22" borderId="11" applyNumberFormat="0" applyAlignment="0" applyProtection="0">
      <alignment vertical="center"/>
    </xf>
    <xf numFmtId="0" fontId="22" fillId="22" borderId="6" applyNumberFormat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114300</xdr:colOff>
      <xdr:row>7</xdr:row>
      <xdr:rowOff>237490</xdr:rowOff>
    </xdr:from>
    <xdr:to>
      <xdr:col>3</xdr:col>
      <xdr:colOff>426720</xdr:colOff>
      <xdr:row>9</xdr:row>
      <xdr:rowOff>3810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90900" y="1570990"/>
          <a:ext cx="312420" cy="175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713105</xdr:colOff>
      <xdr:row>7</xdr:row>
      <xdr:rowOff>237490</xdr:rowOff>
    </xdr:from>
    <xdr:to>
      <xdr:col>3</xdr:col>
      <xdr:colOff>1036955</xdr:colOff>
      <xdr:row>9</xdr:row>
      <xdr:rowOff>10160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89705" y="1570990"/>
          <a:ext cx="323850" cy="1822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5" workbookViewId="0">
      <selection activeCell="D55" sqref="D55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0.4</v>
      </c>
      <c r="B2" s="9" t="s">
        <v>7</v>
      </c>
      <c r="C2" s="9" t="s">
        <v>4</v>
      </c>
      <c r="D2" s="10"/>
      <c r="E2" s="11"/>
      <c r="F2" s="12">
        <f>COUNTIFS($B$2:$B$509,"水渣",$C$2:$C$509,"进")</f>
        <v>7</v>
      </c>
      <c r="G2" s="12">
        <f>COUNTIFS($B$2:$B$509,"水渣",$C$2:$C$509,"出")</f>
        <v>5</v>
      </c>
      <c r="H2" s="12">
        <f>$F$2-$G$2</f>
        <v>2</v>
      </c>
      <c r="I2" s="11"/>
      <c r="J2" s="12">
        <f>COUNTIFS($B$2:$B$509,"矿粉",$C$2:$C$509,"进")</f>
        <v>20</v>
      </c>
      <c r="K2" s="12">
        <f>COUNTIFS($B$2:$B$509,"矿粉",$C$2:$C$509,"出")</f>
        <v>21</v>
      </c>
      <c r="L2" s="12">
        <f>$J$2-$K$2</f>
        <v>-1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0.416666666666667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0.418055555555556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0.420138888888889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0.444444444444444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0.452083333333333</v>
      </c>
      <c r="B7" s="9" t="s">
        <v>7</v>
      </c>
      <c r="C7" s="9" t="s">
        <v>4</v>
      </c>
      <c r="D7" s="10"/>
      <c r="E7" s="17"/>
    </row>
    <row r="8" ht="18.75" spans="1:14">
      <c r="A8" s="13">
        <v>0.453472222222222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0.4625</v>
      </c>
      <c r="B9" s="9" t="s">
        <v>7</v>
      </c>
      <c r="C9" s="9" t="s">
        <v>5</v>
      </c>
      <c r="D9" s="20"/>
    </row>
    <row r="10" spans="1:4">
      <c r="A10" s="13">
        <v>0.472222222222222</v>
      </c>
      <c r="B10" s="9" t="s">
        <v>7</v>
      </c>
      <c r="C10" s="9" t="s">
        <v>5</v>
      </c>
      <c r="D10" s="10"/>
    </row>
    <row r="11" ht="18.75" spans="1:5">
      <c r="A11" s="13">
        <v>0.482638888888889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总车数：26  水渣：5  矿粉：21  其他：0  异常：0</v>
      </c>
    </row>
    <row r="12" spans="1:4">
      <c r="A12" s="13">
        <v>0.514583333333333</v>
      </c>
      <c r="B12" s="9" t="s">
        <v>7</v>
      </c>
      <c r="C12" s="9" t="s">
        <v>5</v>
      </c>
      <c r="D12" s="10"/>
    </row>
    <row r="13" spans="1:4">
      <c r="A13" s="13">
        <v>0.564583333333333</v>
      </c>
      <c r="B13" s="9" t="s">
        <v>7</v>
      </c>
      <c r="C13" s="9" t="s">
        <v>4</v>
      </c>
      <c r="D13" s="10"/>
    </row>
    <row r="14" spans="1:4">
      <c r="A14" s="13">
        <v>0.565972222222222</v>
      </c>
      <c r="B14" s="9" t="s">
        <v>3</v>
      </c>
      <c r="C14" s="9" t="s">
        <v>4</v>
      </c>
      <c r="D14" s="10"/>
    </row>
    <row r="15" spans="1:4">
      <c r="A15" s="13">
        <v>0.567361111111111</v>
      </c>
      <c r="B15" s="9" t="s">
        <v>3</v>
      </c>
      <c r="C15" s="9" t="s">
        <v>4</v>
      </c>
      <c r="D15" s="10"/>
    </row>
    <row r="16" spans="1:4">
      <c r="A16" s="13">
        <v>0.570138888888889</v>
      </c>
      <c r="B16" s="9" t="s">
        <v>3</v>
      </c>
      <c r="C16" s="9" t="s">
        <v>4</v>
      </c>
      <c r="D16" s="10"/>
    </row>
    <row r="17" spans="1:4">
      <c r="A17" s="13">
        <v>0.582638888888889</v>
      </c>
      <c r="B17" s="9" t="s">
        <v>7</v>
      </c>
      <c r="C17" s="9" t="s">
        <v>5</v>
      </c>
      <c r="D17" s="10"/>
    </row>
    <row r="18" spans="1:4">
      <c r="A18" s="13">
        <v>0.590972222222222</v>
      </c>
      <c r="B18" s="9" t="s">
        <v>3</v>
      </c>
      <c r="C18" s="9" t="s">
        <v>4</v>
      </c>
      <c r="D18" s="10"/>
    </row>
    <row r="19" spans="1:4">
      <c r="A19" s="13">
        <v>0.59375</v>
      </c>
      <c r="B19" s="9" t="s">
        <v>3</v>
      </c>
      <c r="C19" s="9" t="s">
        <v>4</v>
      </c>
      <c r="D19" s="10"/>
    </row>
    <row r="20" spans="1:4">
      <c r="A20" s="13">
        <v>0.599305555555556</v>
      </c>
      <c r="B20" s="9" t="s">
        <v>3</v>
      </c>
      <c r="C20" s="9" t="s">
        <v>5</v>
      </c>
      <c r="D20" s="10"/>
    </row>
    <row r="21" spans="1:4">
      <c r="A21" s="13">
        <v>0.617361111111111</v>
      </c>
      <c r="B21" s="9" t="s">
        <v>7</v>
      </c>
      <c r="C21" s="9" t="s">
        <v>4</v>
      </c>
      <c r="D21" s="10"/>
    </row>
    <row r="22" spans="1:4">
      <c r="A22" s="13">
        <v>0.618055555555556</v>
      </c>
      <c r="B22" s="9" t="s">
        <v>7</v>
      </c>
      <c r="C22" s="9" t="s">
        <v>4</v>
      </c>
      <c r="D22" s="10"/>
    </row>
    <row r="23" spans="1:4">
      <c r="A23" s="13">
        <v>0.627083333333333</v>
      </c>
      <c r="B23" s="9" t="s">
        <v>7</v>
      </c>
      <c r="C23" s="9" t="s">
        <v>4</v>
      </c>
      <c r="D23" s="10"/>
    </row>
    <row r="24" spans="1:4">
      <c r="A24" s="13">
        <v>0.628472222222222</v>
      </c>
      <c r="B24" s="9" t="s">
        <v>7</v>
      </c>
      <c r="C24" s="9" t="s">
        <v>4</v>
      </c>
      <c r="D24" s="10"/>
    </row>
    <row r="25" spans="1:7">
      <c r="A25" s="13">
        <v>0.630555555555556</v>
      </c>
      <c r="B25" s="9" t="s">
        <v>3</v>
      </c>
      <c r="C25" s="9" t="s">
        <v>5</v>
      </c>
      <c r="D25" s="10"/>
      <c r="G25" s="8"/>
    </row>
    <row r="26" spans="1:4">
      <c r="A26" s="13">
        <v>0.631944444444444</v>
      </c>
      <c r="B26" s="9" t="s">
        <v>3</v>
      </c>
      <c r="C26" s="9" t="s">
        <v>5</v>
      </c>
      <c r="D26" s="10"/>
    </row>
    <row r="27" spans="1:4">
      <c r="A27" s="13">
        <v>0.633333333333333</v>
      </c>
      <c r="B27" s="9" t="s">
        <v>7</v>
      </c>
      <c r="C27" s="9" t="s">
        <v>5</v>
      </c>
      <c r="D27" s="10"/>
    </row>
    <row r="28" spans="1:4">
      <c r="A28" s="13">
        <v>0.644444444444444</v>
      </c>
      <c r="B28" s="9" t="s">
        <v>3</v>
      </c>
      <c r="C28" s="9" t="s">
        <v>5</v>
      </c>
      <c r="D28" s="10"/>
    </row>
    <row r="29" spans="1:4">
      <c r="A29" s="13">
        <v>0.645833333333333</v>
      </c>
      <c r="B29" s="9" t="s">
        <v>3</v>
      </c>
      <c r="C29" s="9" t="s">
        <v>5</v>
      </c>
      <c r="D29" s="10"/>
    </row>
    <row r="30" spans="1:4">
      <c r="A30" s="13">
        <v>0.647916666666667</v>
      </c>
      <c r="B30" s="9" t="s">
        <v>7</v>
      </c>
      <c r="C30" s="9" t="s">
        <v>5</v>
      </c>
      <c r="D30" s="10"/>
    </row>
    <row r="31" spans="1:4">
      <c r="A31" s="13">
        <v>0.734027777777778</v>
      </c>
      <c r="B31" s="9" t="s">
        <v>7</v>
      </c>
      <c r="C31" s="9" t="s">
        <v>5</v>
      </c>
      <c r="D31" s="10"/>
    </row>
    <row r="32" spans="1:4">
      <c r="A32" s="13">
        <v>0.736805555555556</v>
      </c>
      <c r="B32" s="9" t="s">
        <v>7</v>
      </c>
      <c r="C32" s="9" t="s">
        <v>5</v>
      </c>
      <c r="D32" s="10"/>
    </row>
    <row r="33" spans="1:4">
      <c r="A33" s="13">
        <v>0.738194444444444</v>
      </c>
      <c r="B33" s="9" t="s">
        <v>7</v>
      </c>
      <c r="C33" s="9" t="s">
        <v>5</v>
      </c>
      <c r="D33" s="10"/>
    </row>
    <row r="34" spans="1:4">
      <c r="A34" s="13">
        <v>0.754861111111111</v>
      </c>
      <c r="B34" s="9" t="s">
        <v>7</v>
      </c>
      <c r="C34" s="9" t="s">
        <v>4</v>
      </c>
      <c r="D34" s="10"/>
    </row>
    <row r="35" spans="1:4">
      <c r="A35" s="13">
        <v>0.792361111111111</v>
      </c>
      <c r="B35" s="9" t="s">
        <v>7</v>
      </c>
      <c r="C35" s="9" t="s">
        <v>5</v>
      </c>
      <c r="D35" s="10"/>
    </row>
    <row r="36" spans="1:4">
      <c r="A36" s="13">
        <v>0.819444444444444</v>
      </c>
      <c r="B36" s="9" t="s">
        <v>7</v>
      </c>
      <c r="C36" s="9" t="s">
        <v>4</v>
      </c>
      <c r="D36" s="10"/>
    </row>
    <row r="37" spans="1:4">
      <c r="A37" s="13">
        <v>0.830555555555556</v>
      </c>
      <c r="B37" s="9" t="s">
        <v>7</v>
      </c>
      <c r="C37" s="9" t="s">
        <v>4</v>
      </c>
      <c r="D37" s="10"/>
    </row>
    <row r="38" spans="1:4">
      <c r="A38" s="13">
        <v>0.846527777777778</v>
      </c>
      <c r="B38" s="9" t="s">
        <v>7</v>
      </c>
      <c r="C38" s="9" t="s">
        <v>4</v>
      </c>
      <c r="D38" s="10"/>
    </row>
    <row r="39" spans="1:4">
      <c r="A39" s="13">
        <v>0.848611111111111</v>
      </c>
      <c r="B39" s="9" t="s">
        <v>7</v>
      </c>
      <c r="C39" s="9" t="s">
        <v>4</v>
      </c>
      <c r="D39" s="10"/>
    </row>
    <row r="40" spans="1:4">
      <c r="A40" s="13">
        <v>0.85</v>
      </c>
      <c r="B40" s="9" t="s">
        <v>7</v>
      </c>
      <c r="C40" s="9" t="s">
        <v>5</v>
      </c>
      <c r="D40" s="10"/>
    </row>
    <row r="41" spans="1:4">
      <c r="A41" s="13">
        <v>0.867361111111111</v>
      </c>
      <c r="B41" s="9" t="s">
        <v>7</v>
      </c>
      <c r="C41" s="9" t="s">
        <v>5</v>
      </c>
      <c r="D41" s="10"/>
    </row>
    <row r="42" spans="1:4">
      <c r="A42" s="13">
        <v>0.872916666666667</v>
      </c>
      <c r="B42" s="9" t="s">
        <v>7</v>
      </c>
      <c r="C42" s="9" t="s">
        <v>4</v>
      </c>
      <c r="D42" s="10"/>
    </row>
    <row r="43" spans="1:4">
      <c r="A43" s="13">
        <v>0.882638888888889</v>
      </c>
      <c r="B43" s="9" t="s">
        <v>7</v>
      </c>
      <c r="C43" s="9" t="s">
        <v>4</v>
      </c>
      <c r="D43" s="10"/>
    </row>
    <row r="44" spans="1:4">
      <c r="A44" s="13">
        <v>0.885416666666667</v>
      </c>
      <c r="B44" s="9" t="s">
        <v>7</v>
      </c>
      <c r="C44" s="9" t="s">
        <v>5</v>
      </c>
      <c r="D44" s="10"/>
    </row>
    <row r="45" spans="1:4">
      <c r="A45" s="13">
        <v>0.903472222222222</v>
      </c>
      <c r="B45" s="9" t="s">
        <v>7</v>
      </c>
      <c r="C45" s="9" t="s">
        <v>4</v>
      </c>
      <c r="D45" s="10"/>
    </row>
    <row r="46" spans="1:4">
      <c r="A46" s="13">
        <v>0.904861111111111</v>
      </c>
      <c r="B46" s="9" t="s">
        <v>7</v>
      </c>
      <c r="C46" s="9" t="s">
        <v>4</v>
      </c>
      <c r="D46" s="10"/>
    </row>
    <row r="47" spans="1:4">
      <c r="A47" s="13">
        <v>0.906944444444444</v>
      </c>
      <c r="B47" s="9" t="s">
        <v>7</v>
      </c>
      <c r="C47" s="9" t="s">
        <v>5</v>
      </c>
      <c r="D47" s="10"/>
    </row>
    <row r="48" spans="1:4">
      <c r="A48" s="13">
        <v>0.929166666666667</v>
      </c>
      <c r="B48" s="9" t="s">
        <v>7</v>
      </c>
      <c r="C48" s="9" t="s">
        <v>4</v>
      </c>
      <c r="D48" s="10"/>
    </row>
    <row r="49" spans="1:4">
      <c r="A49" s="13">
        <v>0.950694444444444</v>
      </c>
      <c r="B49" s="9" t="s">
        <v>7</v>
      </c>
      <c r="C49" s="9" t="s">
        <v>5</v>
      </c>
      <c r="D49" s="10"/>
    </row>
    <row r="50" spans="1:4">
      <c r="A50" s="13">
        <v>0.956944444444444</v>
      </c>
      <c r="B50" s="9" t="s">
        <v>7</v>
      </c>
      <c r="C50" s="9" t="s">
        <v>5</v>
      </c>
      <c r="D50" s="10"/>
    </row>
    <row r="51" spans="1:4">
      <c r="A51" s="13">
        <v>0.976388888888889</v>
      </c>
      <c r="B51" s="9" t="s">
        <v>7</v>
      </c>
      <c r="C51" s="9" t="s">
        <v>5</v>
      </c>
      <c r="D51" s="10"/>
    </row>
    <row r="52" spans="1:4">
      <c r="A52" s="13">
        <v>0.00763888888888889</v>
      </c>
      <c r="B52" s="9" t="s">
        <v>7</v>
      </c>
      <c r="C52" s="9" t="s">
        <v>5</v>
      </c>
      <c r="D52" s="10"/>
    </row>
    <row r="53" spans="1:4">
      <c r="A53" s="13">
        <v>0.0402777777777778</v>
      </c>
      <c r="B53" s="9" t="s">
        <v>3</v>
      </c>
      <c r="C53" s="9" t="s">
        <v>4</v>
      </c>
      <c r="D53" s="10"/>
    </row>
    <row r="54" spans="1:4">
      <c r="A54" s="13">
        <v>0.0791666666666667</v>
      </c>
      <c r="B54" s="9" t="s">
        <v>3</v>
      </c>
      <c r="C54" s="9" t="s">
        <v>4</v>
      </c>
      <c r="D54" s="10"/>
    </row>
    <row r="55" spans="1:4">
      <c r="A55" s="21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9 B10 B13 B14 B17 B20 B21 B22 B27 B30 B31 B36 B37 B49 B50 B3:B4 B5:B6 B7:B8 B11:B12 B15:B16 B18:B19 B23:B24 B25:B26 B28:B29 B32:B33 B34:B35 B38:B39 B40:B41 B42:B44 B45:B46 B47:B48 B51:B52 B53:B54 B55:B123">
      <formula1>field!$A$2:$A$100</formula1>
    </dataValidation>
    <dataValidation type="list" allowBlank="1" showInputMessage="1" showErrorMessage="1" sqref="C2 C9 C10 C13 C14 C17 C20 C21 C22 C27 C30 C31 C36 C37 C49 C50 C3:C4 C5:C6 C7:C8 C11:C12 C15:C16 C18:C19 C23:C24 C25:C26 C28:C29 C32:C33 C34:C35 C38:C39 C40:C41 C42:C44 C45:C46 C47:C48 C51:C52 C53:C54 C55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2019-09-23T01:32:05Z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