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<sst xmlns="http://schemas.openxmlformats.org/spreadsheetml/2006/main" count="112" uniqueCount="15">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</sst>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topLeftCell="A22" workbookViewId="0">
      <selection activeCell="D39" sqref="D39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0.340972222222222</v>
      </c>
      <c r="B2" s="9" t="s">
        <v>7</v>
      </c>
      <c r="C2" s="9" t="s">
        <v>4</v>
      </c>
      <c r="D2" s="10"/>
      <c r="E2" s="11"/>
      <c r="F2" s="12">
        <f>COUNTIFS($B$2:$B$509,"水渣",$C$2:$C$509,"进")</f>
        <v>9</v>
      </c>
      <c r="G2" s="12">
        <f>COUNTIFS($B$2:$B$509,"水渣",$C$2:$C$509,"出")</f>
        <v>9</v>
      </c>
      <c r="H2" s="12">
        <f>$F$2-$G$2</f>
        <v>0</v>
      </c>
      <c r="I2" s="11"/>
      <c r="J2" s="12">
        <f>COUNTIFS($B$2:$B$509,"矿粉",$C$2:$C$509,"进")</f>
        <v>9</v>
      </c>
      <c r="K2" s="12">
        <f>COUNTIFS($B$2:$B$509,"矿粉",$C$2:$C$509,"出")</f>
        <v>9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0.395833333333333</v>
      </c>
      <c r="B3" s="9" t="s">
        <v>7</v>
      </c>
      <c r="C3" s="9" t="s">
        <v>5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0.4</v>
      </c>
      <c r="B4" s="9" t="s">
        <v>7</v>
      </c>
      <c r="C4" s="9" t="s">
        <v>5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0.704166666666667</v>
      </c>
      <c r="B5" s="9" t="s">
        <v>7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0.708333333333333</v>
      </c>
      <c r="B6" s="9" t="s">
        <v>7</v>
      </c>
      <c r="C6" s="9" t="s">
        <v>4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0.73125</v>
      </c>
      <c r="B7" s="9" t="s">
        <v>7</v>
      </c>
      <c r="C7" s="9" t="s">
        <v>4</v>
      </c>
      <c r="D7" s="10"/>
      <c r="E7" s="17"/>
    </row>
    <row r="8" ht="18.75" spans="1:14">
      <c r="A8" s="13">
        <v>0.736111111111111</v>
      </c>
      <c r="B8" s="9" t="s">
        <v>7</v>
      </c>
      <c r="C8" s="9" t="s">
        <v>5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0.740277777777778</v>
      </c>
      <c r="B9" s="9" t="s">
        <v>7</v>
      </c>
      <c r="C9" s="9" t="s">
        <v>4</v>
      </c>
      <c r="D9" s="10"/>
    </row>
    <row r="10" spans="1:4">
      <c r="A10" s="13">
        <v>0.767361111111111</v>
      </c>
      <c r="B10" s="9" t="s">
        <v>7</v>
      </c>
      <c r="C10" s="9" t="s">
        <v>4</v>
      </c>
      <c r="D10" s="10"/>
    </row>
    <row r="11" ht="18.75" spans="1:5">
      <c r="A11" s="13">
        <v>0.775694444444444</v>
      </c>
      <c r="B11" s="9" t="s">
        <v>3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总车数：18  水渣：9  矿粉：9  其他：0  异常：0</v>
      </c>
    </row>
    <row r="12" spans="1:4">
      <c r="A12" s="13">
        <v>0.802083333333333</v>
      </c>
      <c r="B12" s="9" t="s">
        <v>3</v>
      </c>
      <c r="C12" s="9" t="s">
        <v>5</v>
      </c>
      <c r="D12" s="10"/>
    </row>
    <row r="13" spans="1:4">
      <c r="A13" s="13">
        <v>0.826388888888889</v>
      </c>
      <c r="B13" s="9" t="s">
        <v>7</v>
      </c>
      <c r="C13" s="9" t="s">
        <v>5</v>
      </c>
      <c r="D13" s="10"/>
    </row>
    <row r="14" spans="1:4">
      <c r="A14" s="13">
        <v>0.863194444444444</v>
      </c>
      <c r="B14" s="9" t="s">
        <v>7</v>
      </c>
      <c r="C14" s="9" t="s">
        <v>4</v>
      </c>
      <c r="D14" s="10"/>
    </row>
    <row r="15" spans="1:4">
      <c r="A15" s="13">
        <v>0.877083333333333</v>
      </c>
      <c r="B15" s="9" t="s">
        <v>3</v>
      </c>
      <c r="C15" s="9" t="s">
        <v>4</v>
      </c>
      <c r="D15" s="10"/>
    </row>
    <row r="16" spans="1:4">
      <c r="A16" s="13">
        <v>0.879166666666667</v>
      </c>
      <c r="B16" s="9" t="s">
        <v>3</v>
      </c>
      <c r="C16" s="9" t="s">
        <v>4</v>
      </c>
      <c r="D16" s="10"/>
    </row>
    <row r="17" spans="1:4">
      <c r="A17" s="13">
        <v>0.893055555555556</v>
      </c>
      <c r="B17" s="9" t="s">
        <v>3</v>
      </c>
      <c r="C17" s="9" t="s">
        <v>5</v>
      </c>
      <c r="D17" s="10"/>
    </row>
    <row r="18" spans="1:4">
      <c r="A18" s="13">
        <v>0.897222222222222</v>
      </c>
      <c r="B18" s="9" t="s">
        <v>3</v>
      </c>
      <c r="C18" s="9" t="s">
        <v>4</v>
      </c>
      <c r="D18" s="10"/>
    </row>
    <row r="19" spans="1:4">
      <c r="A19" s="13">
        <v>0.899305555555556</v>
      </c>
      <c r="B19" s="9" t="s">
        <v>3</v>
      </c>
      <c r="C19" s="9" t="s">
        <v>4</v>
      </c>
      <c r="D19" s="10"/>
    </row>
    <row r="20" spans="1:4">
      <c r="A20" s="13">
        <v>0.901388888888889</v>
      </c>
      <c r="B20" s="9" t="s">
        <v>3</v>
      </c>
      <c r="C20" s="9" t="s">
        <v>5</v>
      </c>
      <c r="D20" s="10"/>
    </row>
    <row r="21" spans="1:4">
      <c r="A21" s="13">
        <v>0.903472222222222</v>
      </c>
      <c r="B21" s="9" t="s">
        <v>7</v>
      </c>
      <c r="C21" s="9" t="s">
        <v>5</v>
      </c>
      <c r="D21" s="10"/>
    </row>
    <row r="22" spans="1:4">
      <c r="A22" s="13">
        <v>0.907638888888889</v>
      </c>
      <c r="B22" s="9" t="s">
        <v>3</v>
      </c>
      <c r="C22" s="9" t="s">
        <v>4</v>
      </c>
      <c r="D22" s="10"/>
    </row>
    <row r="23" spans="1:4">
      <c r="A23" s="13">
        <v>0.923611111111111</v>
      </c>
      <c r="B23" s="9" t="s">
        <v>3</v>
      </c>
      <c r="C23" s="9" t="s">
        <v>4</v>
      </c>
      <c r="D23" s="10"/>
    </row>
    <row r="24" spans="1:4">
      <c r="A24" s="13">
        <v>0.926388888888889</v>
      </c>
      <c r="B24" s="9" t="s">
        <v>3</v>
      </c>
      <c r="C24" s="9" t="s">
        <v>5</v>
      </c>
      <c r="D24" s="10"/>
    </row>
    <row r="25" spans="1:7">
      <c r="A25" s="13">
        <v>0.938888888888889</v>
      </c>
      <c r="B25" s="9" t="s">
        <v>3</v>
      </c>
      <c r="C25" s="9" t="s">
        <v>4</v>
      </c>
      <c r="D25" s="10"/>
      <c r="G25" s="8"/>
    </row>
    <row r="26" spans="1:4">
      <c r="A26" s="13">
        <v>0.940972222222222</v>
      </c>
      <c r="B26" s="9" t="s">
        <v>3</v>
      </c>
      <c r="C26" s="9" t="s">
        <v>5</v>
      </c>
      <c r="D26" s="10"/>
    </row>
    <row r="27" spans="1:4">
      <c r="A27" s="13">
        <v>0.95</v>
      </c>
      <c r="B27" s="9" t="s">
        <v>3</v>
      </c>
      <c r="C27" s="9" t="s">
        <v>5</v>
      </c>
      <c r="D27" s="10"/>
    </row>
    <row r="28" spans="1:4">
      <c r="A28" s="13">
        <v>0.961111111111111</v>
      </c>
      <c r="B28" s="9" t="s">
        <v>3</v>
      </c>
      <c r="C28" s="9" t="s">
        <v>5</v>
      </c>
      <c r="D28" s="10"/>
    </row>
    <row r="29" spans="1:4">
      <c r="A29" s="13">
        <v>0.9625</v>
      </c>
      <c r="B29" s="9" t="s">
        <v>3</v>
      </c>
      <c r="C29" s="9" t="s">
        <v>5</v>
      </c>
      <c r="D29" s="10"/>
    </row>
    <row r="30" spans="1:4">
      <c r="A30" s="13">
        <v>0.996527777777778</v>
      </c>
      <c r="B30" s="9" t="s">
        <v>7</v>
      </c>
      <c r="C30" s="9" t="s">
        <v>4</v>
      </c>
      <c r="D30" s="10"/>
    </row>
    <row r="31" spans="1:4">
      <c r="A31" s="13">
        <v>0.0236111111111111</v>
      </c>
      <c r="B31" s="9" t="s">
        <v>7</v>
      </c>
      <c r="C31" s="9" t="s">
        <v>5</v>
      </c>
      <c r="D31" s="10"/>
    </row>
    <row r="32" spans="1:4">
      <c r="A32" s="13">
        <v>0.125</v>
      </c>
      <c r="B32" s="9" t="s">
        <v>3</v>
      </c>
      <c r="C32" s="9" t="s">
        <v>4</v>
      </c>
      <c r="D32" s="10"/>
    </row>
    <row r="33" spans="1:4">
      <c r="A33" s="13">
        <v>0.133333333333333</v>
      </c>
      <c r="B33" s="9" t="s">
        <v>7</v>
      </c>
      <c r="C33" s="9" t="s">
        <v>5</v>
      </c>
      <c r="D33" s="10"/>
    </row>
    <row r="34" spans="1:4">
      <c r="A34" s="13">
        <v>0.147916666666667</v>
      </c>
      <c r="B34" s="9" t="s">
        <v>3</v>
      </c>
      <c r="C34" s="9" t="s">
        <v>5</v>
      </c>
      <c r="D34" s="10"/>
    </row>
    <row r="35" spans="1:4">
      <c r="A35" s="13">
        <v>0.1625</v>
      </c>
      <c r="B35" s="9" t="s">
        <v>7</v>
      </c>
      <c r="C35" s="9" t="s">
        <v>5</v>
      </c>
      <c r="D35" s="10"/>
    </row>
    <row r="36" spans="1:4">
      <c r="A36" s="13">
        <v>0.284722222222222</v>
      </c>
      <c r="B36" s="9" t="s">
        <v>7</v>
      </c>
      <c r="C36" s="9" t="s">
        <v>5</v>
      </c>
      <c r="D36" s="10"/>
    </row>
    <row r="37" spans="1:4">
      <c r="A37" s="13">
        <v>0.298611111111111</v>
      </c>
      <c r="B37" s="9" t="s">
        <v>7</v>
      </c>
      <c r="C37" s="9" t="s">
        <v>4</v>
      </c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 B17 B26 B27 B3:B4 B5:B6 B7:B8 B9:B10 B11:B14 B15:B16 B18:B19 B20:B21 B22:B23 B24:B25 B28:B29 B30:B34 B35:B36 B37:B123">
      <formula1>field!$A$2:$A$100</formula1>
    </dataValidation>
    <dataValidation type="list" allowBlank="1" showInputMessage="1" showErrorMessage="1" sqref="C2 C17 C26 C27 C3:C4 C5:C6 C7:C8 C9:C10 C11:C14 C15:C16 C18:C19 C20:C21 C22:C23 C24:C25 C28:C29 C30:C34 C35:C36 C37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2019-11-30T02:23:44Z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