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汇总" sheetId="2" r:id="rId1"/>
    <sheet name="tmp" sheetId="3" r:id="rId2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<sst xmlns="http://schemas.openxmlformats.org/spreadsheetml/2006/main" count="52" uniqueCount="45">
  <si>
    <t>日期</t>
  </si>
  <si>
    <t>地泵数据</t>
  </si>
  <si>
    <t xml:space="preserve"> 录像数据</t>
  </si>
  <si>
    <t>比对结果</t>
  </si>
  <si>
    <t>地泵明细</t>
  </si>
  <si>
    <t>录像明细</t>
  </si>
  <si>
    <t>2019-07-01</t>
  </si>
  <si>
    <t>汇总</t>
  </si>
  <si>
    <t>录像数据</t>
  </si>
  <si>
    <t>总车数</t>
  </si>
  <si>
    <t>水渣</t>
  </si>
  <si>
    <t>矿粉</t>
  </si>
  <si>
    <t>其他</t>
  </si>
  <si>
    <t>异常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</si>
  <si>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</si>
  <si>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</si>
  <si>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</si>
  <si>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</si>
  <si>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</si>
  <si>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</si>
  <si>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</si>
  <si>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</si>
  <si>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</si>
  <si>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</si>
  <si>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</si>
  <si>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</si>
  <si>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</si>
  <si>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</si>
  <si>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</si>
  <si>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</si>
  <si>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</si>
  <si>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</si>
  <si>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</si>
  <si>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</si>
  <si>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</si>
  <si>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</si>
  <si>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</si>
  <si>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</si>
  <si>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</si>
  <si>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</si>
  <si>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</si>
  <si>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</si>
  <si>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</si>
  <si>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</si>
  <si>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2018-09-31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</si>
</sst>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1"/>
      <color theme="8" tint="-0.25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14" fontId="0" fillId="0" borderId="2" xfId="0" applyNumberFormat="1" applyFill="1" applyBorder="1">
      <alignment vertical="center"/>
    </xf>
    <xf numFmtId="0" fontId="0" fillId="0" borderId="4" xfId="0" applyFill="1" applyBorder="1" applyAlignment="1">
      <alignment horizontal="left" vertical="center" wrapText="1"/>
    </xf>
    <xf numFmtId="0" fontId="2" fillId="0" borderId="2" xfId="1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 wrapText="1"/>
    </xf>
    <xf numFmtId="0" fontId="3" fillId="0" borderId="2" xfId="1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59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video_data\2019\07\2019-07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data\2019\07\2019-07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>
        <row r="11">
          <cell r="E11" t="str">
            <v>总车数：44  水渣：4  矿粉：33  其他：7  异常：0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总车数：44  水渣：4  矿粉：33  其他：7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F33"/>
  <sheetViews>
    <sheetView tabSelected="1" workbookViewId="0">
      <selection activeCell="H20" sqref="H20"/>
    </sheetView>
  </sheetViews>
  <sheetFormatPr defaultColWidth="9" defaultRowHeight="13.5" outlineLevelCol="5"/>
  <cols>
    <col min="1" max="1" width="12" style="10" customWidth="1"/>
    <col min="2" max="2" width="46" style="11" customWidth="1"/>
    <col min="3" max="3" width="56.125" style="12" customWidth="1"/>
    <col min="4" max="4" width="37.75" style="13" customWidth="1"/>
    <col min="5" max="5" width="19.875" style="14" customWidth="1"/>
    <col min="6" max="6" width="22" style="14" customWidth="1"/>
  </cols>
  <sheetData>
    <row r="1" s="3" customFormat="1" spans="1:6">
      <c r="A1" s="15" t="s">
        <v>0</v>
      </c>
      <c r="B1" s="3" t="s">
        <v>1</v>
      </c>
      <c r="C1" s="16" t="s">
        <v>2</v>
      </c>
      <c r="D1" s="17" t="s">
        <v>3</v>
      </c>
      <c r="E1" s="18" t="s">
        <v>4</v>
      </c>
      <c r="F1" s="18" t="s">
        <v>5</v>
      </c>
    </row>
    <row r="2" s="9" customFormat="1" spans="1:6">
      <c r="A2" s="8" t="s">
        <v>6</v>
      </c>
      <c r="B2" s="19" t="str">
        <f>[2]称重记录!$C$3</f>
        <v>总车数：44  水渣：4  矿粉：33  其他：7</v>
      </c>
      <c r="C2" s="20" t="str">
        <f>[1]data!$E$11</f>
        <v>总车数：44  水渣：4  矿粉：33  其他：7  异常：0</v>
      </c>
      <c r="D2" s="21"/>
      <c r="E2" s="22" t="str">
        <f>HYPERLINK("D:\zpbird\仝泰集团\07世鑫过泵数据\data\2019\07\2019-07-01.xls","2019-07-01")</f>
        <v>2019-07-01</v>
      </c>
      <c r="F2" s="22" t="str">
        <f>HYPERLINK("D:\zpbird\仝泰集团\07世鑫过泵数据\video_data\2019\07\2019-07-01.xlsx","2019-07-01")</f>
        <v>2019-07-01</v>
      </c>
    </row>
    <row r="3" spans="1:6">
      <c r="A3" s="8"/>
      <c r="B3" s="19"/>
      <c r="C3" s="20"/>
      <c r="D3" s="21"/>
      <c r="E3" s="22"/>
      <c r="F3" s="22"/>
    </row>
    <row r="4" spans="1:6">
      <c r="A4" s="8"/>
      <c r="B4" s="19"/>
      <c r="C4" s="20"/>
      <c r="D4" s="21"/>
      <c r="E4" s="22"/>
      <c r="F4" s="22"/>
    </row>
    <row r="5" spans="1:6">
      <c r="A5" s="8"/>
      <c r="B5" s="19"/>
      <c r="C5" s="20"/>
      <c r="D5" s="21"/>
      <c r="E5" s="22"/>
      <c r="F5" s="22"/>
    </row>
    <row r="6" spans="1:6">
      <c r="A6" s="8"/>
      <c r="B6" s="19"/>
      <c r="C6" s="20"/>
      <c r="D6" s="21"/>
      <c r="E6" s="22"/>
      <c r="F6" s="22"/>
    </row>
    <row r="7" spans="1:6">
      <c r="A7" s="8"/>
      <c r="B7" s="19"/>
      <c r="C7" s="20"/>
      <c r="D7" s="21"/>
      <c r="E7" s="22"/>
      <c r="F7" s="22"/>
    </row>
    <row r="8" spans="1:6">
      <c r="A8" s="8"/>
      <c r="B8" s="19"/>
      <c r="C8" s="20"/>
      <c r="D8" s="23"/>
      <c r="E8" s="22"/>
      <c r="F8" s="22"/>
    </row>
    <row r="9" spans="1:6">
      <c r="A9" s="8"/>
      <c r="B9" s="19"/>
      <c r="C9" s="20"/>
      <c r="D9" s="21"/>
      <c r="E9" s="22"/>
      <c r="F9" s="22"/>
    </row>
    <row r="10" spans="1:6">
      <c r="A10" s="8"/>
      <c r="B10" s="19"/>
      <c r="C10" s="20"/>
      <c r="D10" s="21"/>
      <c r="E10" s="22"/>
      <c r="F10" s="22"/>
    </row>
    <row r="11" spans="1:6">
      <c r="A11" s="8"/>
      <c r="B11" s="19"/>
      <c r="C11" s="20"/>
      <c r="D11" s="21"/>
      <c r="E11" s="22"/>
      <c r="F11" s="22"/>
    </row>
    <row r="12" spans="1:6">
      <c r="A12" s="8"/>
      <c r="B12" s="19"/>
      <c r="C12" s="20"/>
      <c r="D12" s="21"/>
      <c r="E12" s="22"/>
      <c r="F12" s="22"/>
    </row>
    <row r="13" spans="1:6">
      <c r="A13" s="8"/>
      <c r="B13" s="19"/>
      <c r="C13" s="20"/>
      <c r="D13" s="21"/>
      <c r="E13" s="22"/>
      <c r="F13" s="22"/>
    </row>
    <row r="14" spans="1:6">
      <c r="A14" s="8"/>
      <c r="B14" s="19"/>
      <c r="C14" s="20"/>
      <c r="D14" s="21"/>
      <c r="E14" s="22"/>
      <c r="F14" s="22"/>
    </row>
    <row r="15" spans="1:6">
      <c r="A15" s="8"/>
      <c r="B15" s="19"/>
      <c r="C15" s="20"/>
      <c r="D15" s="21"/>
      <c r="E15" s="22"/>
      <c r="F15" s="22"/>
    </row>
    <row r="16" spans="1:6">
      <c r="A16" s="8"/>
      <c r="B16" s="19"/>
      <c r="C16" s="20"/>
      <c r="D16" s="21"/>
      <c r="E16" s="22"/>
      <c r="F16" s="22"/>
    </row>
    <row r="17" spans="1:6">
      <c r="A17" s="8"/>
      <c r="B17" s="19"/>
      <c r="C17" s="20"/>
      <c r="D17" s="21"/>
      <c r="E17" s="22"/>
      <c r="F17" s="22"/>
    </row>
    <row r="18" spans="1:6">
      <c r="A18" s="8"/>
      <c r="B18" s="19"/>
      <c r="C18" s="20"/>
      <c r="D18" s="21"/>
      <c r="E18" s="22"/>
      <c r="F18" s="22"/>
    </row>
    <row r="19" spans="1:6">
      <c r="A19" s="8"/>
      <c r="B19" s="19"/>
      <c r="C19" s="20"/>
      <c r="D19" s="21"/>
      <c r="E19" s="22"/>
      <c r="F19" s="22"/>
    </row>
    <row r="20" spans="1:6">
      <c r="A20" s="8"/>
      <c r="B20" s="19"/>
      <c r="C20" s="20"/>
      <c r="D20" s="21"/>
      <c r="E20" s="22"/>
      <c r="F20" s="22"/>
    </row>
    <row r="21" spans="1:6">
      <c r="A21" s="8"/>
      <c r="B21" s="19"/>
      <c r="C21" s="20"/>
      <c r="D21" s="21"/>
      <c r="E21" s="22"/>
      <c r="F21" s="22"/>
    </row>
    <row r="22" spans="1:6">
      <c r="A22" s="8"/>
      <c r="B22" s="19"/>
      <c r="C22" s="20"/>
      <c r="D22" s="21"/>
      <c r="E22" s="22"/>
      <c r="F22" s="22"/>
    </row>
    <row r="23" spans="1:6">
      <c r="A23" s="8"/>
      <c r="B23" s="19"/>
      <c r="C23" s="20"/>
      <c r="D23" s="21"/>
      <c r="E23" s="22"/>
      <c r="F23" s="22"/>
    </row>
    <row r="24" spans="1:6">
      <c r="A24" s="8"/>
      <c r="B24" s="19"/>
      <c r="C24" s="20"/>
      <c r="D24" s="21"/>
      <c r="E24" s="22"/>
      <c r="F24" s="22"/>
    </row>
    <row r="25" spans="1:6">
      <c r="A25" s="8"/>
      <c r="B25" s="19"/>
      <c r="C25" s="20"/>
      <c r="D25" s="21"/>
      <c r="E25" s="22"/>
      <c r="F25" s="22"/>
    </row>
    <row r="26" spans="1:6">
      <c r="A26" s="8"/>
      <c r="B26" s="19"/>
      <c r="C26" s="20"/>
      <c r="D26" s="21"/>
      <c r="E26" s="22"/>
      <c r="F26" s="22"/>
    </row>
    <row r="27" spans="1:6">
      <c r="A27" s="8"/>
      <c r="B27" s="19"/>
      <c r="C27" s="20"/>
      <c r="D27" s="21"/>
      <c r="E27" s="22"/>
      <c r="F27" s="22"/>
    </row>
    <row r="28" spans="1:6">
      <c r="A28" s="8"/>
      <c r="B28" s="19"/>
      <c r="C28" s="20"/>
      <c r="D28" s="21"/>
      <c r="E28" s="22"/>
      <c r="F28" s="22"/>
    </row>
    <row r="29" spans="1:6">
      <c r="A29" s="8"/>
      <c r="B29" s="19"/>
      <c r="C29" s="20"/>
      <c r="D29" s="21"/>
      <c r="E29" s="22"/>
      <c r="F29" s="22"/>
    </row>
    <row r="30" spans="1:6">
      <c r="A30" s="8"/>
      <c r="B30" s="19"/>
      <c r="C30" s="20"/>
      <c r="D30" s="21"/>
      <c r="E30" s="22"/>
      <c r="F30" s="22"/>
    </row>
    <row r="31" spans="1:6">
      <c r="A31" s="8"/>
      <c r="B31" s="19"/>
      <c r="C31" s="20"/>
      <c r="D31" s="24"/>
      <c r="E31" s="22"/>
      <c r="F31" s="22"/>
    </row>
    <row r="32" spans="1:6">
      <c r="A32" s="8"/>
      <c r="B32" s="19"/>
      <c r="C32" s="20"/>
      <c r="D32" s="24"/>
      <c r="E32" s="22"/>
      <c r="F32" s="22"/>
    </row>
    <row r="33" spans="1:6">
      <c r="A33" s="25" t="s">
        <v>7</v>
      </c>
      <c r="B33" s="26" t="e">
        <f>"总车数："&amp;tmp!B34&amp;"  水渣："&amp;tmp!C34&amp;"  矿粉："&amp;tmp!D34&amp;"  其他："&amp;tmp!E34</f>
        <v>#VALUE!</v>
      </c>
      <c r="C33" s="27" t="e">
        <f>"总车数："&amp;tmp!G34&amp;"  水渣："&amp;tmp!H34&amp;"  矿粉："&amp;tmp!I34&amp;"  其他："&amp;tmp!J34&amp;"  异常："&amp;tmp!K34</f>
        <v>#VALUE!</v>
      </c>
      <c r="D33" s="24"/>
      <c r="E33" s="22"/>
      <c r="F33" s="22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zoomScale="80" zoomScaleNormal="80" workbookViewId="0">
      <selection activeCell="P15" sqref="P15"/>
    </sheetView>
  </sheetViews>
  <sheetFormatPr defaultColWidth="9" defaultRowHeight="13.5"/>
  <cols>
    <col min="1" max="1" width="10.75" style="2" customWidth="1"/>
    <col min="2" max="11" width="9" style="2"/>
  </cols>
  <sheetData>
    <row r="1" s="1" customFormat="1" ht="15" customHeight="1" spans="1:11">
      <c r="A1" s="3" t="s">
        <v>1</v>
      </c>
      <c r="B1" s="3"/>
      <c r="C1" s="3"/>
      <c r="D1" s="3"/>
      <c r="E1" s="4"/>
      <c r="F1" s="3"/>
      <c r="G1" s="5" t="s">
        <v>8</v>
      </c>
      <c r="H1" s="5"/>
      <c r="I1" s="5"/>
      <c r="J1" s="5"/>
      <c r="K1" s="5"/>
    </row>
    <row r="2" s="2" customFormat="1" spans="1:11">
      <c r="A2" s="6" t="s">
        <v>0</v>
      </c>
      <c r="B2" s="6" t="s">
        <v>9</v>
      </c>
      <c r="C2" s="6" t="s">
        <v>10</v>
      </c>
      <c r="D2" s="6" t="s">
        <v>11</v>
      </c>
      <c r="E2" s="6" t="s">
        <v>12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</row>
    <row r="3" spans="1:11">
      <c r="A3" s="8" t="s">
        <v>14</v>
      </c>
      <c r="B3" s="7">
        <f>VALUE(MID(汇总!$B2,FIND("总车数：",汇总!$B2,1)+4,FIND(" ",汇总!$B2,FIND("总车数：",汇总!$B2,1)+4)-(FIND("总车数：",汇总!$B2,1)+4)))</f>
        <v>44</v>
      </c>
      <c r="C3" s="7">
        <f>VALUE(MID(汇总!$B2,FIND("水渣：",汇总!$B2,1)+3,FIND(" ",汇总!$B2,FIND("水渣：",汇总!$B2,1)+3)-(FIND("水渣：",汇总!$B2,1)+3)))</f>
        <v>4</v>
      </c>
      <c r="D3" s="7">
        <f>VALUE(MID(汇总!$B2,FIND("矿粉：",汇总!$B2,1)+3,FIND(" ",汇总!$B2,FIND("矿粉：",汇总!$B2,1)+3)-(FIND("矿粉：",汇总!$B2,1)+3)))</f>
        <v>33</v>
      </c>
      <c r="E3" s="7">
        <f>VALUE(MID(汇总!$B2,FIND("其他：",汇总!$B2,1)+3,3))</f>
        <v>7</v>
      </c>
      <c r="G3" s="7">
        <f>VALUE(MID(汇总!$C2,FIND("总车数：",汇总!$C2,1)+4,FIND(" ",汇总!$C2,FIND("总车数：",汇总!$C2,1)+4)-(FIND("总车数：",汇总!$C2,1)+4)))</f>
        <v>44</v>
      </c>
      <c r="H3" s="7">
        <f>VALUE(MID(汇总!$C2,FIND("水渣：",汇总!$C2,1)+3,FIND(" ",汇总!$C2,FIND("水渣：",汇总!$C2,1)+3)-(FIND("水渣：",汇总!$C2,1)+3)))</f>
        <v>4</v>
      </c>
      <c r="I3" s="7">
        <f>VALUE(MID(汇总!$C2,FIND("矿粉：",汇总!$C2,1)+3,FIND(" ",汇总!$C2,FIND("矿粉：",汇总!$C2,1)+3)-(FIND("矿粉：",汇总!$C2,1)+3)))</f>
        <v>33</v>
      </c>
      <c r="J3" s="7">
        <f>VALUE(MID(汇总!$C2,FIND("其他：",汇总!$C2,1)+3,FIND(" ",汇总!$C2,FIND("其他：",汇总!$C2,1)+3)-(FIND("其他：",汇总!$C2,1)+3)))</f>
        <v>7</v>
      </c>
      <c r="K3" s="7">
        <f>VALUE(MID(汇总!$C2,FIND("异常：",汇总!$C2,1)+3,3))</f>
        <v>0</v>
      </c>
    </row>
    <row r="4" spans="1:11">
      <c r="A4" s="8" t="s">
        <v>15</v>
      </c>
      <c r="B4" s="7" t="e">
        <f>VALUE(MID(汇总!$B3,FIND("总车数：",汇总!$B3,1)+4,FIND(" ",汇总!$B3,FIND("总车数：",汇总!$B3,1)+4)-(FIND("总车数：",汇总!$B3,1)+4)))</f>
        <v>#VALUE!</v>
      </c>
      <c r="C4" s="7" t="e">
        <f>VALUE(MID(汇总!$B3,FIND("水渣：",汇总!$B3,1)+3,FIND(" ",汇总!$B3,FIND("水渣：",汇总!$B3,1)+3)-(FIND("水渣：",汇总!$B3,1)+3)))</f>
        <v>#VALUE!</v>
      </c>
      <c r="D4" s="7" t="e">
        <f>VALUE(MID(汇总!$B3,FIND("矿粉：",汇总!$B3,1)+3,FIND(" ",汇总!$B3,FIND("矿粉：",汇总!$B3,1)+3)-(FIND("矿粉：",汇总!$B3,1)+3)))</f>
        <v>#VALUE!</v>
      </c>
      <c r="E4" s="7" t="e">
        <f>VALUE(MID(汇总!$B3,FIND("其他：",汇总!$B3,1)+3,3))</f>
        <v>#VALUE!</v>
      </c>
      <c r="G4" s="7" t="e">
        <f>VALUE(MID(汇总!$C3,FIND("总车数：",汇总!$C3,1)+4,FIND(" ",汇总!$C3,FIND("总车数：",汇总!$C3,1)+4)-(FIND("总车数：",汇总!$C3,1)+4)))</f>
        <v>#VALUE!</v>
      </c>
      <c r="H4" s="7" t="e">
        <f>VALUE(MID(汇总!$C3,FIND("水渣：",汇总!$C3,1)+3,FIND(" ",汇总!$C3,FIND("水渣：",汇总!$C3,1)+3)-(FIND("水渣：",汇总!$C3,1)+3)))</f>
        <v>#VALUE!</v>
      </c>
      <c r="I4" s="7" t="e">
        <f>VALUE(MID(汇总!$C3,FIND("矿粉：",汇总!$C3,1)+3,FIND(" ",汇总!$C3,FIND("矿粉：",汇总!$C3,1)+3)-(FIND("矿粉：",汇总!$C3,1)+3)))</f>
        <v>#VALUE!</v>
      </c>
      <c r="J4" s="7" t="e">
        <f>VALUE(MID(汇总!$C3,FIND("其他：",汇总!$C3,1)+3,FIND(" ",汇总!$C3,FIND("其他：",汇总!$C3,1)+3)-(FIND("其他：",汇总!$C3,1)+3)))</f>
        <v>#VALUE!</v>
      </c>
      <c r="K4" s="7" t="e">
        <f>VALUE(MID(汇总!$C3,FIND("异常：",汇总!$C3,1)+3,3))</f>
        <v>#VALUE!</v>
      </c>
    </row>
    <row r="5" spans="1:11">
      <c r="A5" s="8" t="s">
        <v>16</v>
      </c>
      <c r="B5" s="7" t="e">
        <f>VALUE(MID(汇总!$B4,FIND("总车数：",汇总!$B4,1)+4,FIND(" ",汇总!$B4,FIND("总车数：",汇总!$B4,1)+4)-(FIND("总车数：",汇总!$B4,1)+4)))</f>
        <v>#VALUE!</v>
      </c>
      <c r="C5" s="7" t="e">
        <f>VALUE(MID(汇总!$B4,FIND("水渣：",汇总!$B4,1)+3,FIND(" ",汇总!$B4,FIND("水渣：",汇总!$B4,1)+3)-(FIND("水渣：",汇总!$B4,1)+3)))</f>
        <v>#VALUE!</v>
      </c>
      <c r="D5" s="7" t="e">
        <f>VALUE(MID(汇总!$B4,FIND("矿粉：",汇总!$B4,1)+3,FIND(" ",汇总!$B4,FIND("矿粉：",汇总!$B4,1)+3)-(FIND("矿粉：",汇总!$B4,1)+3)))</f>
        <v>#VALUE!</v>
      </c>
      <c r="E5" s="7" t="e">
        <f>VALUE(MID(汇总!$B4,FIND("其他：",汇总!$B4,1)+3,3))</f>
        <v>#VALUE!</v>
      </c>
      <c r="G5" s="7" t="e">
        <f>VALUE(MID(汇总!$C4,FIND("总车数：",汇总!$C4,1)+4,FIND(" ",汇总!$C4,FIND("总车数：",汇总!$C4,1)+4)-(FIND("总车数：",汇总!$C4,1)+4)))</f>
        <v>#VALUE!</v>
      </c>
      <c r="H5" s="7" t="e">
        <f>VALUE(MID(汇总!$C4,FIND("水渣：",汇总!$C4,1)+3,FIND(" ",汇总!$C4,FIND("水渣：",汇总!$C4,1)+3)-(FIND("水渣：",汇总!$C4,1)+3)))</f>
        <v>#VALUE!</v>
      </c>
      <c r="I5" s="7" t="e">
        <f>VALUE(MID(汇总!$C4,FIND("矿粉：",汇总!$C4,1)+3,FIND(" ",汇总!$C4,FIND("矿粉：",汇总!$C4,1)+3)-(FIND("矿粉：",汇总!$C4,1)+3)))</f>
        <v>#VALUE!</v>
      </c>
      <c r="J5" s="7" t="e">
        <f>VALUE(MID(汇总!$C4,FIND("其他：",汇总!$C4,1)+3,FIND(" ",汇总!$C4,FIND("其他：",汇总!$C4,1)+3)-(FIND("其他：",汇总!$C4,1)+3)))</f>
        <v>#VALUE!</v>
      </c>
      <c r="K5" s="7" t="e">
        <f>VALUE(MID(汇总!$C4,FIND("异常：",汇总!$C4,1)+3,3))</f>
        <v>#VALUE!</v>
      </c>
    </row>
    <row r="6" spans="1:11">
      <c r="A6" s="8" t="s">
        <v>17</v>
      </c>
      <c r="B6" s="7" t="e">
        <f>VALUE(MID(汇总!$B5,FIND("总车数：",汇总!$B5,1)+4,FIND(" ",汇总!$B5,FIND("总车数：",汇总!$B5,1)+4)-(FIND("总车数：",汇总!$B5,1)+4)))</f>
        <v>#VALUE!</v>
      </c>
      <c r="C6" s="7" t="e">
        <f>VALUE(MID(汇总!$B5,FIND("水渣：",汇总!$B5,1)+3,FIND(" ",汇总!$B5,FIND("水渣：",汇总!$B5,1)+3)-(FIND("水渣：",汇总!$B5,1)+3)))</f>
        <v>#VALUE!</v>
      </c>
      <c r="D6" s="7" t="e">
        <f>VALUE(MID(汇总!$B5,FIND("矿粉：",汇总!$B5,1)+3,FIND(" ",汇总!$B5,FIND("矿粉：",汇总!$B5,1)+3)-(FIND("矿粉：",汇总!$B5,1)+3)))</f>
        <v>#VALUE!</v>
      </c>
      <c r="E6" s="7" t="e">
        <f>VALUE(MID(汇总!$B5,FIND("其他：",汇总!$B5,1)+3,3))</f>
        <v>#VALUE!</v>
      </c>
      <c r="G6" s="7" t="e">
        <f>VALUE(MID(汇总!$C5,FIND("总车数：",汇总!$C5,1)+4,FIND(" ",汇总!$C5,FIND("总车数：",汇总!$C5,1)+4)-(FIND("总车数：",汇总!$C5,1)+4)))</f>
        <v>#VALUE!</v>
      </c>
      <c r="H6" s="7" t="e">
        <f>VALUE(MID(汇总!$C5,FIND("水渣：",汇总!$C5,1)+3,FIND(" ",汇总!$C5,FIND("水渣：",汇总!$C5,1)+3)-(FIND("水渣：",汇总!$C5,1)+3)))</f>
        <v>#VALUE!</v>
      </c>
      <c r="I6" s="7" t="e">
        <f>VALUE(MID(汇总!$C5,FIND("矿粉：",汇总!$C5,1)+3,FIND(" ",汇总!$C5,FIND("矿粉：",汇总!$C5,1)+3)-(FIND("矿粉：",汇总!$C5,1)+3)))</f>
        <v>#VALUE!</v>
      </c>
      <c r="J6" s="7" t="e">
        <f>VALUE(MID(汇总!$C5,FIND("其他：",汇总!$C5,1)+3,FIND(" ",汇总!$C5,FIND("其他：",汇总!$C5,1)+3)-(FIND("其他：",汇总!$C5,1)+3)))</f>
        <v>#VALUE!</v>
      </c>
      <c r="K6" s="7" t="e">
        <f>VALUE(MID(汇总!$C5,FIND("异常：",汇总!$C5,1)+3,3))</f>
        <v>#VALUE!</v>
      </c>
    </row>
    <row r="7" spans="1:11">
      <c r="A7" s="8" t="s">
        <v>18</v>
      </c>
      <c r="B7" s="7" t="e">
        <f>VALUE(MID(汇总!$B6,FIND("总车数：",汇总!$B6,1)+4,FIND(" ",汇总!$B6,FIND("总车数：",汇总!$B6,1)+4)-(FIND("总车数：",汇总!$B6,1)+4)))</f>
        <v>#VALUE!</v>
      </c>
      <c r="C7" s="7" t="e">
        <f>VALUE(MID(汇总!$B6,FIND("水渣：",汇总!$B6,1)+3,FIND(" ",汇总!$B6,FIND("水渣：",汇总!$B6,1)+3)-(FIND("水渣：",汇总!$B6,1)+3)))</f>
        <v>#VALUE!</v>
      </c>
      <c r="D7" s="7" t="e">
        <f>VALUE(MID(汇总!$B6,FIND("矿粉：",汇总!$B6,1)+3,FIND(" ",汇总!$B6,FIND("矿粉：",汇总!$B6,1)+3)-(FIND("矿粉：",汇总!$B6,1)+3)))</f>
        <v>#VALUE!</v>
      </c>
      <c r="E7" s="7" t="e">
        <f>VALUE(MID(汇总!$B6,FIND("其他：",汇总!$B6,1)+3,3))</f>
        <v>#VALUE!</v>
      </c>
      <c r="G7" s="7" t="e">
        <f>VALUE(MID(汇总!$C6,FIND("总车数：",汇总!$C6,1)+4,FIND(" ",汇总!$C6,FIND("总车数：",汇总!$C6,1)+4)-(FIND("总车数：",汇总!$C6,1)+4)))</f>
        <v>#VALUE!</v>
      </c>
      <c r="H7" s="7" t="e">
        <f>VALUE(MID(汇总!$C6,FIND("水渣：",汇总!$C6,1)+3,FIND(" ",汇总!$C6,FIND("水渣：",汇总!$C6,1)+3)-(FIND("水渣：",汇总!$C6,1)+3)))</f>
        <v>#VALUE!</v>
      </c>
      <c r="I7" s="7" t="e">
        <f>VALUE(MID(汇总!$C6,FIND("矿粉：",汇总!$C6,1)+3,FIND(" ",汇总!$C6,FIND("矿粉：",汇总!$C6,1)+3)-(FIND("矿粉：",汇总!$C6,1)+3)))</f>
        <v>#VALUE!</v>
      </c>
      <c r="J7" s="7" t="e">
        <f>VALUE(MID(汇总!$C6,FIND("其他：",汇总!$C6,1)+3,FIND(" ",汇总!$C6,FIND("其他：",汇总!$C6,1)+3)-(FIND("其他：",汇总!$C6,1)+3)))</f>
        <v>#VALUE!</v>
      </c>
      <c r="K7" s="7" t="e">
        <f>VALUE(MID(汇总!$C6,FIND("异常：",汇总!$C6,1)+3,3))</f>
        <v>#VALUE!</v>
      </c>
    </row>
    <row r="8" spans="1:11">
      <c r="A8" s="8" t="s">
        <v>19</v>
      </c>
      <c r="B8" s="7" t="e">
        <f>VALUE(MID(汇总!$B7,FIND("总车数：",汇总!$B7,1)+4,FIND(" ",汇总!$B7,FIND("总车数：",汇总!$B7,1)+4)-(FIND("总车数：",汇总!$B7,1)+4)))</f>
        <v>#VALUE!</v>
      </c>
      <c r="C8" s="7" t="e">
        <f>VALUE(MID(汇总!$B7,FIND("水渣：",汇总!$B7,1)+3,FIND(" ",汇总!$B7,FIND("水渣：",汇总!$B7,1)+3)-(FIND("水渣：",汇总!$B7,1)+3)))</f>
        <v>#VALUE!</v>
      </c>
      <c r="D8" s="7" t="e">
        <f>VALUE(MID(汇总!$B7,FIND("矿粉：",汇总!$B7,1)+3,FIND(" ",汇总!$B7,FIND("矿粉：",汇总!$B7,1)+3)-(FIND("矿粉：",汇总!$B7,1)+3)))</f>
        <v>#VALUE!</v>
      </c>
      <c r="E8" s="7" t="e">
        <f>VALUE(MID(汇总!$B7,FIND("其他：",汇总!$B7,1)+3,3))</f>
        <v>#VALUE!</v>
      </c>
      <c r="G8" s="7" t="e">
        <f>VALUE(MID(汇总!$C7,FIND("总车数：",汇总!$C7,1)+4,FIND(" ",汇总!$C7,FIND("总车数：",汇总!$C7,1)+4)-(FIND("总车数：",汇总!$C7,1)+4)))</f>
        <v>#VALUE!</v>
      </c>
      <c r="H8" s="7" t="e">
        <f>VALUE(MID(汇总!$C7,FIND("水渣：",汇总!$C7,1)+3,FIND(" ",汇总!$C7,FIND("水渣：",汇总!$C7,1)+3)-(FIND("水渣：",汇总!$C7,1)+3)))</f>
        <v>#VALUE!</v>
      </c>
      <c r="I8" s="7" t="e">
        <f>VALUE(MID(汇总!$C7,FIND("矿粉：",汇总!$C7,1)+3,FIND(" ",汇总!$C7,FIND("矿粉：",汇总!$C7,1)+3)-(FIND("矿粉：",汇总!$C7,1)+3)))</f>
        <v>#VALUE!</v>
      </c>
      <c r="J8" s="7" t="e">
        <f>VALUE(MID(汇总!$C7,FIND("其他：",汇总!$C7,1)+3,FIND(" ",汇总!$C7,FIND("其他：",汇总!$C7,1)+3)-(FIND("其他：",汇总!$C7,1)+3)))</f>
        <v>#VALUE!</v>
      </c>
      <c r="K8" s="7" t="e">
        <f>VALUE(MID(汇总!$C7,FIND("异常：",汇总!$C7,1)+3,3))</f>
        <v>#VALUE!</v>
      </c>
    </row>
    <row r="9" spans="1:11">
      <c r="A9" s="8" t="s">
        <v>20</v>
      </c>
      <c r="B9" s="7" t="e">
        <f>VALUE(MID(汇总!$B8,FIND("总车数：",汇总!$B8,1)+4,FIND(" ",汇总!$B8,FIND("总车数：",汇总!$B8,1)+4)-(FIND("总车数：",汇总!$B8,1)+4)))</f>
        <v>#VALUE!</v>
      </c>
      <c r="C9" s="7" t="e">
        <f>VALUE(MID(汇总!$B8,FIND("水渣：",汇总!$B8,1)+3,FIND(" ",汇总!$B8,FIND("水渣：",汇总!$B8,1)+3)-(FIND("水渣：",汇总!$B8,1)+3)))</f>
        <v>#VALUE!</v>
      </c>
      <c r="D9" s="7" t="e">
        <f>VALUE(MID(汇总!$B8,FIND("矿粉：",汇总!$B8,1)+3,FIND(" ",汇总!$B8,FIND("矿粉：",汇总!$B8,1)+3)-(FIND("矿粉：",汇总!$B8,1)+3)))</f>
        <v>#VALUE!</v>
      </c>
      <c r="E9" s="7" t="e">
        <f>VALUE(MID(汇总!$B8,FIND("其他：",汇总!$B8,1)+3,3))</f>
        <v>#VALUE!</v>
      </c>
      <c r="G9" s="7" t="e">
        <f>VALUE(MID(汇总!$C8,FIND("总车数：",汇总!$C8,1)+4,FIND(" ",汇总!$C8,FIND("总车数：",汇总!$C8,1)+4)-(FIND("总车数：",汇总!$C8,1)+4)))</f>
        <v>#VALUE!</v>
      </c>
      <c r="H9" s="7" t="e">
        <f>VALUE(MID(汇总!$C8,FIND("水渣：",汇总!$C8,1)+3,FIND(" ",汇总!$C8,FIND("水渣：",汇总!$C8,1)+3)-(FIND("水渣：",汇总!$C8,1)+3)))</f>
        <v>#VALUE!</v>
      </c>
      <c r="I9" s="7" t="e">
        <f>VALUE(MID(汇总!$C8,FIND("矿粉：",汇总!$C8,1)+3,FIND(" ",汇总!$C8,FIND("矿粉：",汇总!$C8,1)+3)-(FIND("矿粉：",汇总!$C8,1)+3)))</f>
        <v>#VALUE!</v>
      </c>
      <c r="J9" s="7" t="e">
        <f>VALUE(MID(汇总!$C8,FIND("其他：",汇总!$C8,1)+3,FIND(" ",汇总!$C8,FIND("其他：",汇总!$C8,1)+3)-(FIND("其他：",汇总!$C8,1)+3)))</f>
        <v>#VALUE!</v>
      </c>
      <c r="K9" s="7" t="e">
        <f>VALUE(MID(汇总!$C8,FIND("异常：",汇总!$C8,1)+3,3))</f>
        <v>#VALUE!</v>
      </c>
    </row>
    <row r="10" spans="1:11">
      <c r="A10" s="8" t="s">
        <v>21</v>
      </c>
      <c r="B10" s="7" t="e">
        <f>VALUE(MID(汇总!$B9,FIND("总车数：",汇总!$B9,1)+4,FIND(" ",汇总!$B9,FIND("总车数：",汇总!$B9,1)+4)-(FIND("总车数：",汇总!$B9,1)+4)))</f>
        <v>#VALUE!</v>
      </c>
      <c r="C10" s="7" t="e">
        <f>VALUE(MID(汇总!$B9,FIND("水渣：",汇总!$B9,1)+3,FIND(" ",汇总!$B9,FIND("水渣：",汇总!$B9,1)+3)-(FIND("水渣：",汇总!$B9,1)+3)))</f>
        <v>#VALUE!</v>
      </c>
      <c r="D10" s="7" t="e">
        <f>VALUE(MID(汇总!$B9,FIND("矿粉：",汇总!$B9,1)+3,FIND(" ",汇总!$B9,FIND("矿粉：",汇总!$B9,1)+3)-(FIND("矿粉：",汇总!$B9,1)+3)))</f>
        <v>#VALUE!</v>
      </c>
      <c r="E10" s="7" t="e">
        <f>VALUE(MID(汇总!$B9,FIND("其他：",汇总!$B9,1)+3,3))</f>
        <v>#VALUE!</v>
      </c>
      <c r="G10" s="7" t="e">
        <f>VALUE(MID(汇总!$C9,FIND("总车数：",汇总!$C9,1)+4,FIND(" ",汇总!$C9,FIND("总车数：",汇总!$C9,1)+4)-(FIND("总车数：",汇总!$C9,1)+4)))</f>
        <v>#VALUE!</v>
      </c>
      <c r="H10" s="7" t="e">
        <f>VALUE(MID(汇总!$C9,FIND("水渣：",汇总!$C9,1)+3,FIND(" ",汇总!$C9,FIND("水渣：",汇总!$C9,1)+3)-(FIND("水渣：",汇总!$C9,1)+3)))</f>
        <v>#VALUE!</v>
      </c>
      <c r="I10" s="7" t="e">
        <f>VALUE(MID(汇总!$C9,FIND("矿粉：",汇总!$C9,1)+3,FIND(" ",汇总!$C9,FIND("矿粉：",汇总!$C9,1)+3)-(FIND("矿粉：",汇总!$C9,1)+3)))</f>
        <v>#VALUE!</v>
      </c>
      <c r="J10" s="7" t="e">
        <f>VALUE(MID(汇总!$C9,FIND("其他：",汇总!$C9,1)+3,FIND(" ",汇总!$C9,FIND("其他：",汇总!$C9,1)+3)-(FIND("其他：",汇总!$C9,1)+3)))</f>
        <v>#VALUE!</v>
      </c>
      <c r="K10" s="7" t="e">
        <f>VALUE(MID(汇总!$C9,FIND("异常：",汇总!$C9,1)+3,3))</f>
        <v>#VALUE!</v>
      </c>
    </row>
    <row r="11" spans="1:11">
      <c r="A11" s="8" t="s">
        <v>22</v>
      </c>
      <c r="B11" s="7" t="e">
        <f>VALUE(MID(汇总!$B10,FIND("总车数：",汇总!$B10,1)+4,FIND(" ",汇总!$B10,FIND("总车数：",汇总!$B10,1)+4)-(FIND("总车数：",汇总!$B10,1)+4)))</f>
        <v>#VALUE!</v>
      </c>
      <c r="C11" s="7" t="e">
        <f>VALUE(MID(汇总!$B10,FIND("水渣：",汇总!$B10,1)+3,FIND(" ",汇总!$B10,FIND("水渣：",汇总!$B10,1)+3)-(FIND("水渣：",汇总!$B10,1)+3)))</f>
        <v>#VALUE!</v>
      </c>
      <c r="D11" s="7" t="e">
        <f>VALUE(MID(汇总!$B10,FIND("矿粉：",汇总!$B10,1)+3,FIND(" ",汇总!$B10,FIND("矿粉：",汇总!$B10,1)+3)-(FIND("矿粉：",汇总!$B10,1)+3)))</f>
        <v>#VALUE!</v>
      </c>
      <c r="E11" s="7" t="e">
        <f>VALUE(MID(汇总!$B10,FIND("其他：",汇总!$B10,1)+3,3))</f>
        <v>#VALUE!</v>
      </c>
      <c r="G11" s="7" t="e">
        <f>VALUE(MID(汇总!$C10,FIND("总车数：",汇总!$C10,1)+4,FIND(" ",汇总!$C10,FIND("总车数：",汇总!$C10,1)+4)-(FIND("总车数：",汇总!$C10,1)+4)))</f>
        <v>#VALUE!</v>
      </c>
      <c r="H11" s="7" t="e">
        <f>VALUE(MID(汇总!$C10,FIND("水渣：",汇总!$C10,1)+3,FIND(" ",汇总!$C10,FIND("水渣：",汇总!$C10,1)+3)-(FIND("水渣：",汇总!$C10,1)+3)))</f>
        <v>#VALUE!</v>
      </c>
      <c r="I11" s="7" t="e">
        <f>VALUE(MID(汇总!$C10,FIND("矿粉：",汇总!$C10,1)+3,FIND(" ",汇总!$C10,FIND("矿粉：",汇总!$C10,1)+3)-(FIND("矿粉：",汇总!$C10,1)+3)))</f>
        <v>#VALUE!</v>
      </c>
      <c r="J11" s="7" t="e">
        <f>VALUE(MID(汇总!$C10,FIND("其他：",汇总!$C10,1)+3,FIND(" ",汇总!$C10,FIND("其他：",汇总!$C10,1)+3)-(FIND("其他：",汇总!$C10,1)+3)))</f>
        <v>#VALUE!</v>
      </c>
      <c r="K11" s="7" t="e">
        <f>VALUE(MID(汇总!$C10,FIND("异常：",汇总!$C10,1)+3,3))</f>
        <v>#VALUE!</v>
      </c>
    </row>
    <row r="12" spans="1:11">
      <c r="A12" s="8" t="s">
        <v>23</v>
      </c>
      <c r="B12" s="7" t="e">
        <f>VALUE(MID(汇总!$B11,FIND("总车数：",汇总!$B11,1)+4,FIND(" ",汇总!$B11,FIND("总车数：",汇总!$B11,1)+4)-(FIND("总车数：",汇总!$B11,1)+4)))</f>
        <v>#VALUE!</v>
      </c>
      <c r="C12" s="7" t="e">
        <f>VALUE(MID(汇总!$B11,FIND("水渣：",汇总!$B11,1)+3,FIND(" ",汇总!$B11,FIND("水渣：",汇总!$B11,1)+3)-(FIND("水渣：",汇总!$B11,1)+3)))</f>
        <v>#VALUE!</v>
      </c>
      <c r="D12" s="7" t="e">
        <f>VALUE(MID(汇总!$B11,FIND("矿粉：",汇总!$B11,1)+3,FIND(" ",汇总!$B11,FIND("矿粉：",汇总!$B11,1)+3)-(FIND("矿粉：",汇总!$B11,1)+3)))</f>
        <v>#VALUE!</v>
      </c>
      <c r="E12" s="7" t="e">
        <f>VALUE(MID(汇总!$B11,FIND("其他：",汇总!$B11,1)+3,3))</f>
        <v>#VALUE!</v>
      </c>
      <c r="G12" s="7" t="e">
        <f>VALUE(MID(汇总!$C11,FIND("总车数：",汇总!$C11,1)+4,FIND(" ",汇总!$C11,FIND("总车数：",汇总!$C11,1)+4)-(FIND("总车数：",汇总!$C11,1)+4)))</f>
        <v>#VALUE!</v>
      </c>
      <c r="H12" s="7" t="e">
        <f>VALUE(MID(汇总!$C11,FIND("水渣：",汇总!$C11,1)+3,FIND(" ",汇总!$C11,FIND("水渣：",汇总!$C11,1)+3)-(FIND("水渣：",汇总!$C11,1)+3)))</f>
        <v>#VALUE!</v>
      </c>
      <c r="I12" s="7" t="e">
        <f>VALUE(MID(汇总!$C11,FIND("矿粉：",汇总!$C11,1)+3,FIND(" ",汇总!$C11,FIND("矿粉：",汇总!$C11,1)+3)-(FIND("矿粉：",汇总!$C11,1)+3)))</f>
        <v>#VALUE!</v>
      </c>
      <c r="J12" s="7" t="e">
        <f>VALUE(MID(汇总!$C11,FIND("其他：",汇总!$C11,1)+3,FIND(" ",汇总!$C11,FIND("其他：",汇总!$C11,1)+3)-(FIND("其他：",汇总!$C11,1)+3)))</f>
        <v>#VALUE!</v>
      </c>
      <c r="K12" s="7" t="e">
        <f>VALUE(MID(汇总!$C11,FIND("异常：",汇总!$C11,1)+3,3))</f>
        <v>#VALUE!</v>
      </c>
    </row>
    <row r="13" spans="1:11">
      <c r="A13" s="8" t="s">
        <v>24</v>
      </c>
      <c r="B13" s="7" t="e">
        <f>VALUE(MID(汇总!$B12,FIND("总车数：",汇总!$B12,1)+4,FIND(" ",汇总!$B12,FIND("总车数：",汇总!$B12,1)+4)-(FIND("总车数：",汇总!$B12,1)+4)))</f>
        <v>#VALUE!</v>
      </c>
      <c r="C13" s="7" t="e">
        <f>VALUE(MID(汇总!$B12,FIND("水渣：",汇总!$B12,1)+3,FIND(" ",汇总!$B12,FIND("水渣：",汇总!$B12,1)+3)-(FIND("水渣：",汇总!$B12,1)+3)))</f>
        <v>#VALUE!</v>
      </c>
      <c r="D13" s="7" t="e">
        <f>VALUE(MID(汇总!$B12,FIND("矿粉：",汇总!$B12,1)+3,FIND(" ",汇总!$B12,FIND("矿粉：",汇总!$B12,1)+3)-(FIND("矿粉：",汇总!$B12,1)+3)))</f>
        <v>#VALUE!</v>
      </c>
      <c r="E13" s="7" t="e">
        <f>VALUE(MID(汇总!$B12,FIND("其他：",汇总!$B12,1)+3,3))</f>
        <v>#VALUE!</v>
      </c>
      <c r="G13" s="7" t="e">
        <f>VALUE(MID(汇总!$C12,FIND("总车数：",汇总!$C12,1)+4,FIND(" ",汇总!$C12,FIND("总车数：",汇总!$C12,1)+4)-(FIND("总车数：",汇总!$C12,1)+4)))</f>
        <v>#VALUE!</v>
      </c>
      <c r="H13" s="7" t="e">
        <f>VALUE(MID(汇总!$C12,FIND("水渣：",汇总!$C12,1)+3,FIND(" ",汇总!$C12,FIND("水渣：",汇总!$C12,1)+3)-(FIND("水渣：",汇总!$C12,1)+3)))</f>
        <v>#VALUE!</v>
      </c>
      <c r="I13" s="7" t="e">
        <f>VALUE(MID(汇总!$C12,FIND("矿粉：",汇总!$C12,1)+3,FIND(" ",汇总!$C12,FIND("矿粉：",汇总!$C12,1)+3)-(FIND("矿粉：",汇总!$C12,1)+3)))</f>
        <v>#VALUE!</v>
      </c>
      <c r="J13" s="7" t="e">
        <f>VALUE(MID(汇总!$C12,FIND("其他：",汇总!$C12,1)+3,FIND(" ",汇总!$C12,FIND("其他：",汇总!$C12,1)+3)-(FIND("其他：",汇总!$C12,1)+3)))</f>
        <v>#VALUE!</v>
      </c>
      <c r="K13" s="7" t="e">
        <f>VALUE(MID(汇总!$C12,FIND("异常：",汇总!$C12,1)+3,3))</f>
        <v>#VALUE!</v>
      </c>
    </row>
    <row r="14" spans="1:11">
      <c r="A14" s="8" t="s">
        <v>25</v>
      </c>
      <c r="B14" s="7" t="e">
        <f>VALUE(MID(汇总!$B13,FIND("总车数：",汇总!$B13,1)+4,FIND(" ",汇总!$B13,FIND("总车数：",汇总!$B13,1)+4)-(FIND("总车数：",汇总!$B13,1)+4)))</f>
        <v>#VALUE!</v>
      </c>
      <c r="C14" s="7" t="e">
        <f>VALUE(MID(汇总!$B13,FIND("水渣：",汇总!$B13,1)+3,FIND(" ",汇总!$B13,FIND("水渣：",汇总!$B13,1)+3)-(FIND("水渣：",汇总!$B13,1)+3)))</f>
        <v>#VALUE!</v>
      </c>
      <c r="D14" s="7" t="e">
        <f>VALUE(MID(汇总!$B13,FIND("矿粉：",汇总!$B13,1)+3,FIND(" ",汇总!$B13,FIND("矿粉：",汇总!$B13,1)+3)-(FIND("矿粉：",汇总!$B13,1)+3)))</f>
        <v>#VALUE!</v>
      </c>
      <c r="E14" s="7" t="e">
        <f>VALUE(MID(汇总!$B13,FIND("其他：",汇总!$B13,1)+3,3))</f>
        <v>#VALUE!</v>
      </c>
      <c r="G14" s="7" t="e">
        <f>VALUE(MID(汇总!$C13,FIND("总车数：",汇总!$C13,1)+4,FIND(" ",汇总!$C13,FIND("总车数：",汇总!$C13,1)+4)-(FIND("总车数：",汇总!$C13,1)+4)))</f>
        <v>#VALUE!</v>
      </c>
      <c r="H14" s="7" t="e">
        <f>VALUE(MID(汇总!$C13,FIND("水渣：",汇总!$C13,1)+3,FIND(" ",汇总!$C13,FIND("水渣：",汇总!$C13,1)+3)-(FIND("水渣：",汇总!$C13,1)+3)))</f>
        <v>#VALUE!</v>
      </c>
      <c r="I14" s="7" t="e">
        <f>VALUE(MID(汇总!$C13,FIND("矿粉：",汇总!$C13,1)+3,FIND(" ",汇总!$C13,FIND("矿粉：",汇总!$C13,1)+3)-(FIND("矿粉：",汇总!$C13,1)+3)))</f>
        <v>#VALUE!</v>
      </c>
      <c r="J14" s="7" t="e">
        <f>VALUE(MID(汇总!$C13,FIND("其他：",汇总!$C13,1)+3,FIND(" ",汇总!$C13,FIND("其他：",汇总!$C13,1)+3)-(FIND("其他：",汇总!$C13,1)+3)))</f>
        <v>#VALUE!</v>
      </c>
      <c r="K14" s="7" t="e">
        <f>VALUE(MID(汇总!$C13,FIND("异常：",汇总!$C13,1)+3,3))</f>
        <v>#VALUE!</v>
      </c>
    </row>
    <row r="15" spans="1:11">
      <c r="A15" s="8" t="s">
        <v>26</v>
      </c>
      <c r="B15" s="7" t="e">
        <f>VALUE(MID(汇总!$B14,FIND("总车数：",汇总!$B14,1)+4,FIND(" ",汇总!$B14,FIND("总车数：",汇总!$B14,1)+4)-(FIND("总车数：",汇总!$B14,1)+4)))</f>
        <v>#VALUE!</v>
      </c>
      <c r="C15" s="7" t="e">
        <f>VALUE(MID(汇总!$B14,FIND("水渣：",汇总!$B14,1)+3,FIND(" ",汇总!$B14,FIND("水渣：",汇总!$B14,1)+3)-(FIND("水渣：",汇总!$B14,1)+3)))</f>
        <v>#VALUE!</v>
      </c>
      <c r="D15" s="7" t="e">
        <f>VALUE(MID(汇总!$B14,FIND("矿粉：",汇总!$B14,1)+3,FIND(" ",汇总!$B14,FIND("矿粉：",汇总!$B14,1)+3)-(FIND("矿粉：",汇总!$B14,1)+3)))</f>
        <v>#VALUE!</v>
      </c>
      <c r="E15" s="7" t="e">
        <f>VALUE(MID(汇总!$B14,FIND("其他：",汇总!$B14,1)+3,3))</f>
        <v>#VALUE!</v>
      </c>
      <c r="G15" s="7" t="e">
        <f>VALUE(MID(汇总!$C14,FIND("总车数：",汇总!$C14,1)+4,FIND(" ",汇总!$C14,FIND("总车数：",汇总!$C14,1)+4)-(FIND("总车数：",汇总!$C14,1)+4)))</f>
        <v>#VALUE!</v>
      </c>
      <c r="H15" s="7" t="e">
        <f>VALUE(MID(汇总!$C14,FIND("水渣：",汇总!$C14,1)+3,FIND(" ",汇总!$C14,FIND("水渣：",汇总!$C14,1)+3)-(FIND("水渣：",汇总!$C14,1)+3)))</f>
        <v>#VALUE!</v>
      </c>
      <c r="I15" s="7" t="e">
        <f>VALUE(MID(汇总!$C14,FIND("矿粉：",汇总!$C14,1)+3,FIND(" ",汇总!$C14,FIND("矿粉：",汇总!$C14,1)+3)-(FIND("矿粉：",汇总!$C14,1)+3)))</f>
        <v>#VALUE!</v>
      </c>
      <c r="J15" s="7" t="e">
        <f>VALUE(MID(汇总!$C14,FIND("其他：",汇总!$C14,1)+3,FIND(" ",汇总!$C14,FIND("其他：",汇总!$C14,1)+3)-(FIND("其他：",汇总!$C14,1)+3)))</f>
        <v>#VALUE!</v>
      </c>
      <c r="K15" s="7" t="e">
        <f>VALUE(MID(汇总!$C14,FIND("异常：",汇总!$C14,1)+3,3))</f>
        <v>#VALUE!</v>
      </c>
    </row>
    <row r="16" spans="1:11">
      <c r="A16" s="8" t="s">
        <v>27</v>
      </c>
      <c r="B16" s="7" t="e">
        <f>VALUE(MID(汇总!$B15,FIND("总车数：",汇总!$B15,1)+4,FIND(" ",汇总!$B15,FIND("总车数：",汇总!$B15,1)+4)-(FIND("总车数：",汇总!$B15,1)+4)))</f>
        <v>#VALUE!</v>
      </c>
      <c r="C16" s="7" t="e">
        <f>VALUE(MID(汇总!$B15,FIND("水渣：",汇总!$B15,1)+3,FIND(" ",汇总!$B15,FIND("水渣：",汇总!$B15,1)+3)-(FIND("水渣：",汇总!$B15,1)+3)))</f>
        <v>#VALUE!</v>
      </c>
      <c r="D16" s="7" t="e">
        <f>VALUE(MID(汇总!$B15,FIND("矿粉：",汇总!$B15,1)+3,FIND(" ",汇总!$B15,FIND("矿粉：",汇总!$B15,1)+3)-(FIND("矿粉：",汇总!$B15,1)+3)))</f>
        <v>#VALUE!</v>
      </c>
      <c r="E16" s="7" t="e">
        <f>VALUE(MID(汇总!$B15,FIND("其他：",汇总!$B15,1)+3,3))</f>
        <v>#VALUE!</v>
      </c>
      <c r="G16" s="7" t="e">
        <f>VALUE(MID(汇总!$C15,FIND("总车数：",汇总!$C15,1)+4,FIND(" ",汇总!$C15,FIND("总车数：",汇总!$C15,1)+4)-(FIND("总车数：",汇总!$C15,1)+4)))</f>
        <v>#VALUE!</v>
      </c>
      <c r="H16" s="7" t="e">
        <f>VALUE(MID(汇总!$C15,FIND("水渣：",汇总!$C15,1)+3,FIND(" ",汇总!$C15,FIND("水渣：",汇总!$C15,1)+3)-(FIND("水渣：",汇总!$C15,1)+3)))</f>
        <v>#VALUE!</v>
      </c>
      <c r="I16" s="7" t="e">
        <f>VALUE(MID(汇总!$C15,FIND("矿粉：",汇总!$C15,1)+3,FIND(" ",汇总!$C15,FIND("矿粉：",汇总!$C15,1)+3)-(FIND("矿粉：",汇总!$C15,1)+3)))</f>
        <v>#VALUE!</v>
      </c>
      <c r="J16" s="7" t="e">
        <f>VALUE(MID(汇总!$C15,FIND("其他：",汇总!$C15,1)+3,FIND(" ",汇总!$C15,FIND("其他：",汇总!$C15,1)+3)-(FIND("其他：",汇总!$C15,1)+3)))</f>
        <v>#VALUE!</v>
      </c>
      <c r="K16" s="7" t="e">
        <f>VALUE(MID(汇总!$C15,FIND("异常：",汇总!$C15,1)+3,3))</f>
        <v>#VALUE!</v>
      </c>
    </row>
    <row r="17" spans="1:11">
      <c r="A17" s="8" t="s">
        <v>28</v>
      </c>
      <c r="B17" s="7" t="e">
        <f>VALUE(MID(汇总!$B16,FIND("总车数：",汇总!$B16,1)+4,FIND(" ",汇总!$B16,FIND("总车数：",汇总!$B16,1)+4)-(FIND("总车数：",汇总!$B16,1)+4)))</f>
        <v>#VALUE!</v>
      </c>
      <c r="C17" s="7" t="e">
        <f>VALUE(MID(汇总!$B16,FIND("水渣：",汇总!$B16,1)+3,FIND(" ",汇总!$B16,FIND("水渣：",汇总!$B16,1)+3)-(FIND("水渣：",汇总!$B16,1)+3)))</f>
        <v>#VALUE!</v>
      </c>
      <c r="D17" s="7" t="e">
        <f>VALUE(MID(汇总!$B16,FIND("矿粉：",汇总!$B16,1)+3,FIND(" ",汇总!$B16,FIND("矿粉：",汇总!$B16,1)+3)-(FIND("矿粉：",汇总!$B16,1)+3)))</f>
        <v>#VALUE!</v>
      </c>
      <c r="E17" s="7" t="e">
        <f>VALUE(MID(汇总!$B16,FIND("其他：",汇总!$B16,1)+3,3))</f>
        <v>#VALUE!</v>
      </c>
      <c r="G17" s="7" t="e">
        <f>VALUE(MID(汇总!$C16,FIND("总车数：",汇总!$C16,1)+4,FIND(" ",汇总!$C16,FIND("总车数：",汇总!$C16,1)+4)-(FIND("总车数：",汇总!$C16,1)+4)))</f>
        <v>#VALUE!</v>
      </c>
      <c r="H17" s="7" t="e">
        <f>VALUE(MID(汇总!$C16,FIND("水渣：",汇总!$C16,1)+3,FIND(" ",汇总!$C16,FIND("水渣：",汇总!$C16,1)+3)-(FIND("水渣：",汇总!$C16,1)+3)))</f>
        <v>#VALUE!</v>
      </c>
      <c r="I17" s="7" t="e">
        <f>VALUE(MID(汇总!$C16,FIND("矿粉：",汇总!$C16,1)+3,FIND(" ",汇总!$C16,FIND("矿粉：",汇总!$C16,1)+3)-(FIND("矿粉：",汇总!$C16,1)+3)))</f>
        <v>#VALUE!</v>
      </c>
      <c r="J17" s="7" t="e">
        <f>VALUE(MID(汇总!$C16,FIND("其他：",汇总!$C16,1)+3,FIND(" ",汇总!$C16,FIND("其他：",汇总!$C16,1)+3)-(FIND("其他：",汇总!$C16,1)+3)))</f>
        <v>#VALUE!</v>
      </c>
      <c r="K17" s="7" t="e">
        <f>VALUE(MID(汇总!$C16,FIND("异常：",汇总!$C16,1)+3,3))</f>
        <v>#VALUE!</v>
      </c>
    </row>
    <row r="18" spans="1:11">
      <c r="A18" s="8" t="s">
        <v>29</v>
      </c>
      <c r="B18" s="7" t="e">
        <f>VALUE(MID(汇总!$B17,FIND("总车数：",汇总!$B17,1)+4,FIND(" ",汇总!$B17,FIND("总车数：",汇总!$B17,1)+4)-(FIND("总车数：",汇总!$B17,1)+4)))</f>
        <v>#VALUE!</v>
      </c>
      <c r="C18" s="7" t="e">
        <f>VALUE(MID(汇总!$B17,FIND("水渣：",汇总!$B17,1)+3,FIND(" ",汇总!$B17,FIND("水渣：",汇总!$B17,1)+3)-(FIND("水渣：",汇总!$B17,1)+3)))</f>
        <v>#VALUE!</v>
      </c>
      <c r="D18" s="7" t="e">
        <f>VALUE(MID(汇总!$B17,FIND("矿粉：",汇总!$B17,1)+3,FIND(" ",汇总!$B17,FIND("矿粉：",汇总!$B17,1)+3)-(FIND("矿粉：",汇总!$B17,1)+3)))</f>
        <v>#VALUE!</v>
      </c>
      <c r="E18" s="7" t="e">
        <f>VALUE(MID(汇总!$B17,FIND("其他：",汇总!$B17,1)+3,3))</f>
        <v>#VALUE!</v>
      </c>
      <c r="G18" s="7" t="e">
        <f>VALUE(MID(汇总!$C17,FIND("总车数：",汇总!$C17,1)+4,FIND(" ",汇总!$C17,FIND("总车数：",汇总!$C17,1)+4)-(FIND("总车数：",汇总!$C17,1)+4)))</f>
        <v>#VALUE!</v>
      </c>
      <c r="H18" s="7" t="e">
        <f>VALUE(MID(汇总!$C17,FIND("水渣：",汇总!$C17,1)+3,FIND(" ",汇总!$C17,FIND("水渣：",汇总!$C17,1)+3)-(FIND("水渣：",汇总!$C17,1)+3)))</f>
        <v>#VALUE!</v>
      </c>
      <c r="I18" s="7" t="e">
        <f>VALUE(MID(汇总!$C17,FIND("矿粉：",汇总!$C17,1)+3,FIND(" ",汇总!$C17,FIND("矿粉：",汇总!$C17,1)+3)-(FIND("矿粉：",汇总!$C17,1)+3)))</f>
        <v>#VALUE!</v>
      </c>
      <c r="J18" s="7" t="e">
        <f>VALUE(MID(汇总!$C17,FIND("其他：",汇总!$C17,1)+3,FIND(" ",汇总!$C17,FIND("其他：",汇总!$C17,1)+3)-(FIND("其他：",汇总!$C17,1)+3)))</f>
        <v>#VALUE!</v>
      </c>
      <c r="K18" s="7" t="e">
        <f>VALUE(MID(汇总!$C17,FIND("异常：",汇总!$C17,1)+3,3))</f>
        <v>#VALUE!</v>
      </c>
    </row>
    <row r="19" spans="1:11">
      <c r="A19" s="8" t="s">
        <v>30</v>
      </c>
      <c r="B19" s="7" t="e">
        <f>VALUE(MID(汇总!$B18,FIND("总车数：",汇总!$B18,1)+4,FIND(" ",汇总!$B18,FIND("总车数：",汇总!$B18,1)+4)-(FIND("总车数：",汇总!$B18,1)+4)))</f>
        <v>#VALUE!</v>
      </c>
      <c r="C19" s="7" t="e">
        <f>VALUE(MID(汇总!$B18,FIND("水渣：",汇总!$B18,1)+3,FIND(" ",汇总!$B18,FIND("水渣：",汇总!$B18,1)+3)-(FIND("水渣：",汇总!$B18,1)+3)))</f>
        <v>#VALUE!</v>
      </c>
      <c r="D19" s="7" t="e">
        <f>VALUE(MID(汇总!$B18,FIND("矿粉：",汇总!$B18,1)+3,FIND(" ",汇总!$B18,FIND("矿粉：",汇总!$B18,1)+3)-(FIND("矿粉：",汇总!$B18,1)+3)))</f>
        <v>#VALUE!</v>
      </c>
      <c r="E19" s="7" t="e">
        <f>VALUE(MID(汇总!$B18,FIND("其他：",汇总!$B18,1)+3,3))</f>
        <v>#VALUE!</v>
      </c>
      <c r="G19" s="7" t="e">
        <f>VALUE(MID(汇总!$C18,FIND("总车数：",汇总!$C18,1)+4,FIND(" ",汇总!$C18,FIND("总车数：",汇总!$C18,1)+4)-(FIND("总车数：",汇总!$C18,1)+4)))</f>
        <v>#VALUE!</v>
      </c>
      <c r="H19" s="7" t="e">
        <f>VALUE(MID(汇总!$C18,FIND("水渣：",汇总!$C18,1)+3,FIND(" ",汇总!$C18,FIND("水渣：",汇总!$C18,1)+3)-(FIND("水渣：",汇总!$C18,1)+3)))</f>
        <v>#VALUE!</v>
      </c>
      <c r="I19" s="7" t="e">
        <f>VALUE(MID(汇总!$C18,FIND("矿粉：",汇总!$C18,1)+3,FIND(" ",汇总!$C18,FIND("矿粉：",汇总!$C18,1)+3)-(FIND("矿粉：",汇总!$C18,1)+3)))</f>
        <v>#VALUE!</v>
      </c>
      <c r="J19" s="7" t="e">
        <f>VALUE(MID(汇总!$C18,FIND("其他：",汇总!$C18,1)+3,FIND(" ",汇总!$C18,FIND("其他：",汇总!$C18,1)+3)-(FIND("其他：",汇总!$C18,1)+3)))</f>
        <v>#VALUE!</v>
      </c>
      <c r="K19" s="7" t="e">
        <f>VALUE(MID(汇总!$C18,FIND("异常：",汇总!$C18,1)+3,3))</f>
        <v>#VALUE!</v>
      </c>
    </row>
    <row r="20" spans="1:11">
      <c r="A20" s="8" t="s">
        <v>31</v>
      </c>
      <c r="B20" s="7" t="e">
        <f>VALUE(MID(汇总!$B19,FIND("总车数：",汇总!$B19,1)+4,FIND(" ",汇总!$B19,FIND("总车数：",汇总!$B19,1)+4)-(FIND("总车数：",汇总!$B19,1)+4)))</f>
        <v>#VALUE!</v>
      </c>
      <c r="C20" s="7" t="e">
        <f>VALUE(MID(汇总!$B19,FIND("水渣：",汇总!$B19,1)+3,FIND(" ",汇总!$B19,FIND("水渣：",汇总!$B19,1)+3)-(FIND("水渣：",汇总!$B19,1)+3)))</f>
        <v>#VALUE!</v>
      </c>
      <c r="D20" s="7" t="e">
        <f>VALUE(MID(汇总!$B19,FIND("矿粉：",汇总!$B19,1)+3,FIND(" ",汇总!$B19,FIND("矿粉：",汇总!$B19,1)+3)-(FIND("矿粉：",汇总!$B19,1)+3)))</f>
        <v>#VALUE!</v>
      </c>
      <c r="E20" s="7" t="e">
        <f>VALUE(MID(汇总!$B19,FIND("其他：",汇总!$B19,1)+3,3))</f>
        <v>#VALUE!</v>
      </c>
      <c r="G20" s="7" t="e">
        <f>VALUE(MID(汇总!$C19,FIND("总车数：",汇总!$C19,1)+4,FIND(" ",汇总!$C19,FIND("总车数：",汇总!$C19,1)+4)-(FIND("总车数：",汇总!$C19,1)+4)))</f>
        <v>#VALUE!</v>
      </c>
      <c r="H20" s="7" t="e">
        <f>VALUE(MID(汇总!$C19,FIND("水渣：",汇总!$C19,1)+3,FIND(" ",汇总!$C19,FIND("水渣：",汇总!$C19,1)+3)-(FIND("水渣：",汇总!$C19,1)+3)))</f>
        <v>#VALUE!</v>
      </c>
      <c r="I20" s="7" t="e">
        <f>VALUE(MID(汇总!$C19,FIND("矿粉：",汇总!$C19,1)+3,FIND(" ",汇总!$C19,FIND("矿粉：",汇总!$C19,1)+3)-(FIND("矿粉：",汇总!$C19,1)+3)))</f>
        <v>#VALUE!</v>
      </c>
      <c r="J20" s="7" t="e">
        <f>VALUE(MID(汇总!$C19,FIND("其他：",汇总!$C19,1)+3,FIND(" ",汇总!$C19,FIND("其他：",汇总!$C19,1)+3)-(FIND("其他：",汇总!$C19,1)+3)))</f>
        <v>#VALUE!</v>
      </c>
      <c r="K20" s="7" t="e">
        <f>VALUE(MID(汇总!$C19,FIND("异常：",汇总!$C19,1)+3,3))</f>
        <v>#VALUE!</v>
      </c>
    </row>
    <row r="21" spans="1:11">
      <c r="A21" s="8" t="s">
        <v>32</v>
      </c>
      <c r="B21" s="7" t="e">
        <f>VALUE(MID(汇总!$B20,FIND("总车数：",汇总!$B20,1)+4,FIND(" ",汇总!$B20,FIND("总车数：",汇总!$B20,1)+4)-(FIND("总车数：",汇总!$B20,1)+4)))</f>
        <v>#VALUE!</v>
      </c>
      <c r="C21" s="7" t="e">
        <f>VALUE(MID(汇总!$B20,FIND("水渣：",汇总!$B20,1)+3,FIND(" ",汇总!$B20,FIND("水渣：",汇总!$B20,1)+3)-(FIND("水渣：",汇总!$B20,1)+3)))</f>
        <v>#VALUE!</v>
      </c>
      <c r="D21" s="7" t="e">
        <f>VALUE(MID(汇总!$B20,FIND("矿粉：",汇总!$B20,1)+3,FIND(" ",汇总!$B20,FIND("矿粉：",汇总!$B20,1)+3)-(FIND("矿粉：",汇总!$B20,1)+3)))</f>
        <v>#VALUE!</v>
      </c>
      <c r="E21" s="7" t="e">
        <f>VALUE(MID(汇总!$B20,FIND("其他：",汇总!$B20,1)+3,3))</f>
        <v>#VALUE!</v>
      </c>
      <c r="G21" s="7" t="e">
        <f>VALUE(MID(汇总!$C20,FIND("总车数：",汇总!$C20,1)+4,FIND(" ",汇总!$C20,FIND("总车数：",汇总!$C20,1)+4)-(FIND("总车数：",汇总!$C20,1)+4)))</f>
        <v>#VALUE!</v>
      </c>
      <c r="H21" s="7" t="e">
        <f>VALUE(MID(汇总!$C20,FIND("水渣：",汇总!$C20,1)+3,FIND(" ",汇总!$C20,FIND("水渣：",汇总!$C20,1)+3)-(FIND("水渣：",汇总!$C20,1)+3)))</f>
        <v>#VALUE!</v>
      </c>
      <c r="I21" s="7" t="e">
        <f>VALUE(MID(汇总!$C20,FIND("矿粉：",汇总!$C20,1)+3,FIND(" ",汇总!$C20,FIND("矿粉：",汇总!$C20,1)+3)-(FIND("矿粉：",汇总!$C20,1)+3)))</f>
        <v>#VALUE!</v>
      </c>
      <c r="J21" s="7" t="e">
        <f>VALUE(MID(汇总!$C20,FIND("其他：",汇总!$C20,1)+3,FIND(" ",汇总!$C20,FIND("其他：",汇总!$C20,1)+3)-(FIND("其他：",汇总!$C20,1)+3)))</f>
        <v>#VALUE!</v>
      </c>
      <c r="K21" s="7" t="e">
        <f>VALUE(MID(汇总!$C20,FIND("异常：",汇总!$C20,1)+3,3))</f>
        <v>#VALUE!</v>
      </c>
    </row>
    <row r="22" spans="1:11">
      <c r="A22" s="8" t="s">
        <v>33</v>
      </c>
      <c r="B22" s="7" t="e">
        <f>VALUE(MID(汇总!$B21,FIND("总车数：",汇总!$B21,1)+4,FIND(" ",汇总!$B21,FIND("总车数：",汇总!$B21,1)+4)-(FIND("总车数：",汇总!$B21,1)+4)))</f>
        <v>#VALUE!</v>
      </c>
      <c r="C22" s="7" t="e">
        <f>VALUE(MID(汇总!$B21,FIND("水渣：",汇总!$B21,1)+3,FIND(" ",汇总!$B21,FIND("水渣：",汇总!$B21,1)+3)-(FIND("水渣：",汇总!$B21,1)+3)))</f>
        <v>#VALUE!</v>
      </c>
      <c r="D22" s="7" t="e">
        <f>VALUE(MID(汇总!$B21,FIND("矿粉：",汇总!$B21,1)+3,FIND(" ",汇总!$B21,FIND("矿粉：",汇总!$B21,1)+3)-(FIND("矿粉：",汇总!$B21,1)+3)))</f>
        <v>#VALUE!</v>
      </c>
      <c r="E22" s="7" t="e">
        <f>VALUE(MID(汇总!$B21,FIND("其他：",汇总!$B21,1)+3,3))</f>
        <v>#VALUE!</v>
      </c>
      <c r="G22" s="7" t="e">
        <f>VALUE(MID(汇总!$C21,FIND("总车数：",汇总!$C21,1)+4,FIND(" ",汇总!$C21,FIND("总车数：",汇总!$C21,1)+4)-(FIND("总车数：",汇总!$C21,1)+4)))</f>
        <v>#VALUE!</v>
      </c>
      <c r="H22" s="7" t="e">
        <f>VALUE(MID(汇总!$C21,FIND("水渣：",汇总!$C21,1)+3,FIND(" ",汇总!$C21,FIND("水渣：",汇总!$C21,1)+3)-(FIND("水渣：",汇总!$C21,1)+3)))</f>
        <v>#VALUE!</v>
      </c>
      <c r="I22" s="7" t="e">
        <f>VALUE(MID(汇总!$C21,FIND("矿粉：",汇总!$C21,1)+3,FIND(" ",汇总!$C21,FIND("矿粉：",汇总!$C21,1)+3)-(FIND("矿粉：",汇总!$C21,1)+3)))</f>
        <v>#VALUE!</v>
      </c>
      <c r="J22" s="7" t="e">
        <f>VALUE(MID(汇总!$C21,FIND("其他：",汇总!$C21,1)+3,FIND(" ",汇总!$C21,FIND("其他：",汇总!$C21,1)+3)-(FIND("其他：",汇总!$C21,1)+3)))</f>
        <v>#VALUE!</v>
      </c>
      <c r="K22" s="7" t="e">
        <f>VALUE(MID(汇总!$C21,FIND("异常：",汇总!$C21,1)+3,3))</f>
        <v>#VALUE!</v>
      </c>
    </row>
    <row r="23" spans="1:11">
      <c r="A23" s="8" t="s">
        <v>34</v>
      </c>
      <c r="B23" s="7" t="e">
        <f>VALUE(MID(汇总!$B22,FIND("总车数：",汇总!$B22,1)+4,FIND(" ",汇总!$B22,FIND("总车数：",汇总!$B22,1)+4)-(FIND("总车数：",汇总!$B22,1)+4)))</f>
        <v>#VALUE!</v>
      </c>
      <c r="C23" s="7" t="e">
        <f>VALUE(MID(汇总!$B22,FIND("水渣：",汇总!$B22,1)+3,FIND(" ",汇总!$B22,FIND("水渣：",汇总!$B22,1)+3)-(FIND("水渣：",汇总!$B22,1)+3)))</f>
        <v>#VALUE!</v>
      </c>
      <c r="D23" s="7" t="e">
        <f>VALUE(MID(汇总!$B22,FIND("矿粉：",汇总!$B22,1)+3,FIND(" ",汇总!$B22,FIND("矿粉：",汇总!$B22,1)+3)-(FIND("矿粉：",汇总!$B22,1)+3)))</f>
        <v>#VALUE!</v>
      </c>
      <c r="E23" s="7" t="e">
        <f>VALUE(MID(汇总!$B22,FIND("其他：",汇总!$B22,1)+3,3))</f>
        <v>#VALUE!</v>
      </c>
      <c r="G23" s="7" t="e">
        <f>VALUE(MID(汇总!$C22,FIND("总车数：",汇总!$C22,1)+4,FIND(" ",汇总!$C22,FIND("总车数：",汇总!$C22,1)+4)-(FIND("总车数：",汇总!$C22,1)+4)))</f>
        <v>#VALUE!</v>
      </c>
      <c r="H23" s="7" t="e">
        <f>VALUE(MID(汇总!$C22,FIND("水渣：",汇总!$C22,1)+3,FIND(" ",汇总!$C22,FIND("水渣：",汇总!$C22,1)+3)-(FIND("水渣：",汇总!$C22,1)+3)))</f>
        <v>#VALUE!</v>
      </c>
      <c r="I23" s="7" t="e">
        <f>VALUE(MID(汇总!$C22,FIND("矿粉：",汇总!$C22,1)+3,FIND(" ",汇总!$C22,FIND("矿粉：",汇总!$C22,1)+3)-(FIND("矿粉：",汇总!$C22,1)+3)))</f>
        <v>#VALUE!</v>
      </c>
      <c r="J23" s="7" t="e">
        <f>VALUE(MID(汇总!$C22,FIND("其他：",汇总!$C22,1)+3,FIND(" ",汇总!$C22,FIND("其他：",汇总!$C22,1)+3)-(FIND("其他：",汇总!$C22,1)+3)))</f>
        <v>#VALUE!</v>
      </c>
      <c r="K23" s="7" t="e">
        <f>VALUE(MID(汇总!$C22,FIND("异常：",汇总!$C22,1)+3,3))</f>
        <v>#VALUE!</v>
      </c>
    </row>
    <row r="24" spans="1:11">
      <c r="A24" s="8" t="s">
        <v>35</v>
      </c>
      <c r="B24" s="7" t="e">
        <f>VALUE(MID(汇总!$B23,FIND("总车数：",汇总!$B23,1)+4,FIND(" ",汇总!$B23,FIND("总车数：",汇总!$B23,1)+4)-(FIND("总车数：",汇总!$B23,1)+4)))</f>
        <v>#VALUE!</v>
      </c>
      <c r="C24" s="7" t="e">
        <f>VALUE(MID(汇总!$B23,FIND("水渣：",汇总!$B23,1)+3,FIND(" ",汇总!$B23,FIND("水渣：",汇总!$B23,1)+3)-(FIND("水渣：",汇总!$B23,1)+3)))</f>
        <v>#VALUE!</v>
      </c>
      <c r="D24" s="7" t="e">
        <f>VALUE(MID(汇总!$B23,FIND("矿粉：",汇总!$B23,1)+3,FIND(" ",汇总!$B23,FIND("矿粉：",汇总!$B23,1)+3)-(FIND("矿粉：",汇总!$B23,1)+3)))</f>
        <v>#VALUE!</v>
      </c>
      <c r="E24" s="7" t="e">
        <f>VALUE(MID(汇总!$B23,FIND("其他：",汇总!$B23,1)+3,3))</f>
        <v>#VALUE!</v>
      </c>
      <c r="G24" s="7" t="e">
        <f>VALUE(MID(汇总!$C23,FIND("总车数：",汇总!$C23,1)+4,FIND(" ",汇总!$C23,FIND("总车数：",汇总!$C23,1)+4)-(FIND("总车数：",汇总!$C23,1)+4)))</f>
        <v>#VALUE!</v>
      </c>
      <c r="H24" s="7" t="e">
        <f>VALUE(MID(汇总!$C23,FIND("水渣：",汇总!$C23,1)+3,FIND(" ",汇总!$C23,FIND("水渣：",汇总!$C23,1)+3)-(FIND("水渣：",汇总!$C23,1)+3)))</f>
        <v>#VALUE!</v>
      </c>
      <c r="I24" s="7" t="e">
        <f>VALUE(MID(汇总!$C23,FIND("矿粉：",汇总!$C23,1)+3,FIND(" ",汇总!$C23,FIND("矿粉：",汇总!$C23,1)+3)-(FIND("矿粉：",汇总!$C23,1)+3)))</f>
        <v>#VALUE!</v>
      </c>
      <c r="J24" s="7" t="e">
        <f>VALUE(MID(汇总!$C23,FIND("其他：",汇总!$C23,1)+3,FIND(" ",汇总!$C23,FIND("其他：",汇总!$C23,1)+3)-(FIND("其他：",汇总!$C23,1)+3)))</f>
        <v>#VALUE!</v>
      </c>
      <c r="K24" s="7" t="e">
        <f>VALUE(MID(汇总!$C23,FIND("异常：",汇总!$C23,1)+3,3))</f>
        <v>#VALUE!</v>
      </c>
    </row>
    <row r="25" spans="1:11">
      <c r="A25" s="8" t="s">
        <v>36</v>
      </c>
      <c r="B25" s="7" t="e">
        <f>VALUE(MID(汇总!$B24,FIND("总车数：",汇总!$B24,1)+4,FIND(" ",汇总!$B24,FIND("总车数：",汇总!$B24,1)+4)-(FIND("总车数：",汇总!$B24,1)+4)))</f>
        <v>#VALUE!</v>
      </c>
      <c r="C25" s="7" t="e">
        <f>VALUE(MID(汇总!$B24,FIND("水渣：",汇总!$B24,1)+3,FIND(" ",汇总!$B24,FIND("水渣：",汇总!$B24,1)+3)-(FIND("水渣：",汇总!$B24,1)+3)))</f>
        <v>#VALUE!</v>
      </c>
      <c r="D25" s="7" t="e">
        <f>VALUE(MID(汇总!$B24,FIND("矿粉：",汇总!$B24,1)+3,FIND(" ",汇总!$B24,FIND("矿粉：",汇总!$B24,1)+3)-(FIND("矿粉：",汇总!$B24,1)+3)))</f>
        <v>#VALUE!</v>
      </c>
      <c r="E25" s="7" t="e">
        <f>VALUE(MID(汇总!$B24,FIND("其他：",汇总!$B24,1)+3,3))</f>
        <v>#VALUE!</v>
      </c>
      <c r="G25" s="7" t="e">
        <f>VALUE(MID(汇总!$C24,FIND("总车数：",汇总!$C24,1)+4,FIND(" ",汇总!$C24,FIND("总车数：",汇总!$C24,1)+4)-(FIND("总车数：",汇总!$C24,1)+4)))</f>
        <v>#VALUE!</v>
      </c>
      <c r="H25" s="7" t="e">
        <f>VALUE(MID(汇总!$C24,FIND("水渣：",汇总!$C24,1)+3,FIND(" ",汇总!$C24,FIND("水渣：",汇总!$C24,1)+3)-(FIND("水渣：",汇总!$C24,1)+3)))</f>
        <v>#VALUE!</v>
      </c>
      <c r="I25" s="7" t="e">
        <f>VALUE(MID(汇总!$C24,FIND("矿粉：",汇总!$C24,1)+3,FIND(" ",汇总!$C24,FIND("矿粉：",汇总!$C24,1)+3)-(FIND("矿粉：",汇总!$C24,1)+3)))</f>
        <v>#VALUE!</v>
      </c>
      <c r="J25" s="7" t="e">
        <f>VALUE(MID(汇总!$C24,FIND("其他：",汇总!$C24,1)+3,FIND(" ",汇总!$C24,FIND("其他：",汇总!$C24,1)+3)-(FIND("其他：",汇总!$C24,1)+3)))</f>
        <v>#VALUE!</v>
      </c>
      <c r="K25" s="7" t="e">
        <f>VALUE(MID(汇总!$C24,FIND("异常：",汇总!$C24,1)+3,3))</f>
        <v>#VALUE!</v>
      </c>
    </row>
    <row r="26" spans="1:11">
      <c r="A26" s="8" t="s">
        <v>37</v>
      </c>
      <c r="B26" s="7" t="e">
        <f>VALUE(MID(汇总!$B25,FIND("总车数：",汇总!$B25,1)+4,FIND(" ",汇总!$B25,FIND("总车数：",汇总!$B25,1)+4)-(FIND("总车数：",汇总!$B25,1)+4)))</f>
        <v>#VALUE!</v>
      </c>
      <c r="C26" s="7" t="e">
        <f>VALUE(MID(汇总!$B25,FIND("水渣：",汇总!$B25,1)+3,FIND(" ",汇总!$B25,FIND("水渣：",汇总!$B25,1)+3)-(FIND("水渣：",汇总!$B25,1)+3)))</f>
        <v>#VALUE!</v>
      </c>
      <c r="D26" s="7" t="e">
        <f>VALUE(MID(汇总!$B25,FIND("矿粉：",汇总!$B25,1)+3,FIND(" ",汇总!$B25,FIND("矿粉：",汇总!$B25,1)+3)-(FIND("矿粉：",汇总!$B25,1)+3)))</f>
        <v>#VALUE!</v>
      </c>
      <c r="E26" s="7" t="e">
        <f>VALUE(MID(汇总!$B25,FIND("其他：",汇总!$B25,1)+3,3))</f>
        <v>#VALUE!</v>
      </c>
      <c r="G26" s="7" t="e">
        <f>VALUE(MID(汇总!$C25,FIND("总车数：",汇总!$C25,1)+4,FIND(" ",汇总!$C25,FIND("总车数：",汇总!$C25,1)+4)-(FIND("总车数：",汇总!$C25,1)+4)))</f>
        <v>#VALUE!</v>
      </c>
      <c r="H26" s="7" t="e">
        <f>VALUE(MID(汇总!$C25,FIND("水渣：",汇总!$C25,1)+3,FIND(" ",汇总!$C25,FIND("水渣：",汇总!$C25,1)+3)-(FIND("水渣：",汇总!$C25,1)+3)))</f>
        <v>#VALUE!</v>
      </c>
      <c r="I26" s="7" t="e">
        <f>VALUE(MID(汇总!$C25,FIND("矿粉：",汇总!$C25,1)+3,FIND(" ",汇总!$C25,FIND("矿粉：",汇总!$C25,1)+3)-(FIND("矿粉：",汇总!$C25,1)+3)))</f>
        <v>#VALUE!</v>
      </c>
      <c r="J26" s="7" t="e">
        <f>VALUE(MID(汇总!$C25,FIND("其他：",汇总!$C25,1)+3,FIND(" ",汇总!$C25,FIND("其他：",汇总!$C25,1)+3)-(FIND("其他：",汇总!$C25,1)+3)))</f>
        <v>#VALUE!</v>
      </c>
      <c r="K26" s="7" t="e">
        <f>VALUE(MID(汇总!$C25,FIND("异常：",汇总!$C25,1)+3,3))</f>
        <v>#VALUE!</v>
      </c>
    </row>
    <row r="27" spans="1:11">
      <c r="A27" s="8" t="s">
        <v>38</v>
      </c>
      <c r="B27" s="7" t="e">
        <f>VALUE(MID(汇总!$B26,FIND("总车数：",汇总!$B26,1)+4,FIND(" ",汇总!$B26,FIND("总车数：",汇总!$B26,1)+4)-(FIND("总车数：",汇总!$B26,1)+4)))</f>
        <v>#VALUE!</v>
      </c>
      <c r="C27" s="7" t="e">
        <f>VALUE(MID(汇总!$B26,FIND("水渣：",汇总!$B26,1)+3,FIND(" ",汇总!$B26,FIND("水渣：",汇总!$B26,1)+3)-(FIND("水渣：",汇总!$B26,1)+3)))</f>
        <v>#VALUE!</v>
      </c>
      <c r="D27" s="7" t="e">
        <f>VALUE(MID(汇总!$B26,FIND("矿粉：",汇总!$B26,1)+3,FIND(" ",汇总!$B26,FIND("矿粉：",汇总!$B26,1)+3)-(FIND("矿粉：",汇总!$B26,1)+3)))</f>
        <v>#VALUE!</v>
      </c>
      <c r="E27" s="7" t="e">
        <f>VALUE(MID(汇总!$B26,FIND("其他：",汇总!$B26,1)+3,3))</f>
        <v>#VALUE!</v>
      </c>
      <c r="G27" s="7" t="e">
        <f>VALUE(MID(汇总!$C26,FIND("总车数：",汇总!$C26,1)+4,FIND(" ",汇总!$C26,FIND("总车数：",汇总!$C26,1)+4)-(FIND("总车数：",汇总!$C26,1)+4)))</f>
        <v>#VALUE!</v>
      </c>
      <c r="H27" s="7" t="e">
        <f>VALUE(MID(汇总!$C26,FIND("水渣：",汇总!$C26,1)+3,FIND(" ",汇总!$C26,FIND("水渣：",汇总!$C26,1)+3)-(FIND("水渣：",汇总!$C26,1)+3)))</f>
        <v>#VALUE!</v>
      </c>
      <c r="I27" s="7" t="e">
        <f>VALUE(MID(汇总!$C26,FIND("矿粉：",汇总!$C26,1)+3,FIND(" ",汇总!$C26,FIND("矿粉：",汇总!$C26,1)+3)-(FIND("矿粉：",汇总!$C26,1)+3)))</f>
        <v>#VALUE!</v>
      </c>
      <c r="J27" s="7" t="e">
        <f>VALUE(MID(汇总!$C26,FIND("其他：",汇总!$C26,1)+3,FIND(" ",汇总!$C26,FIND("其他：",汇总!$C26,1)+3)-(FIND("其他：",汇总!$C26,1)+3)))</f>
        <v>#VALUE!</v>
      </c>
      <c r="K27" s="7" t="e">
        <f>VALUE(MID(汇总!$C26,FIND("异常：",汇总!$C26,1)+3,3))</f>
        <v>#VALUE!</v>
      </c>
    </row>
    <row r="28" spans="1:11">
      <c r="A28" s="8" t="s">
        <v>39</v>
      </c>
      <c r="B28" s="7" t="e">
        <f>VALUE(MID(汇总!$B27,FIND("总车数：",汇总!$B27,1)+4,FIND(" ",汇总!$B27,FIND("总车数：",汇总!$B27,1)+4)-(FIND("总车数：",汇总!$B27,1)+4)))</f>
        <v>#VALUE!</v>
      </c>
      <c r="C28" s="7" t="e">
        <f>VALUE(MID(汇总!$B27,FIND("水渣：",汇总!$B27,1)+3,FIND(" ",汇总!$B27,FIND("水渣：",汇总!$B27,1)+3)-(FIND("水渣：",汇总!$B27,1)+3)))</f>
        <v>#VALUE!</v>
      </c>
      <c r="D28" s="7" t="e">
        <f>VALUE(MID(汇总!$B27,FIND("矿粉：",汇总!$B27,1)+3,FIND(" ",汇总!$B27,FIND("矿粉：",汇总!$B27,1)+3)-(FIND("矿粉：",汇总!$B27,1)+3)))</f>
        <v>#VALUE!</v>
      </c>
      <c r="E28" s="7" t="e">
        <f>VALUE(MID(汇总!$B27,FIND("其他：",汇总!$B27,1)+3,3))</f>
        <v>#VALUE!</v>
      </c>
      <c r="G28" s="7" t="e">
        <f>VALUE(MID(汇总!$C27,FIND("总车数：",汇总!$C27,1)+4,FIND(" ",汇总!$C27,FIND("总车数：",汇总!$C27,1)+4)-(FIND("总车数：",汇总!$C27,1)+4)))</f>
        <v>#VALUE!</v>
      </c>
      <c r="H28" s="7" t="e">
        <f>VALUE(MID(汇总!$C27,FIND("水渣：",汇总!$C27,1)+3,FIND(" ",汇总!$C27,FIND("水渣：",汇总!$C27,1)+3)-(FIND("水渣：",汇总!$C27,1)+3)))</f>
        <v>#VALUE!</v>
      </c>
      <c r="I28" s="7" t="e">
        <f>VALUE(MID(汇总!$C27,FIND("矿粉：",汇总!$C27,1)+3,FIND(" ",汇总!$C27,FIND("矿粉：",汇总!$C27,1)+3)-(FIND("矿粉：",汇总!$C27,1)+3)))</f>
        <v>#VALUE!</v>
      </c>
      <c r="J28" s="7" t="e">
        <f>VALUE(MID(汇总!$C27,FIND("其他：",汇总!$C27,1)+3,FIND(" ",汇总!$C27,FIND("其他：",汇总!$C27,1)+3)-(FIND("其他：",汇总!$C27,1)+3)))</f>
        <v>#VALUE!</v>
      </c>
      <c r="K28" s="7" t="e">
        <f>VALUE(MID(汇总!$C27,FIND("异常：",汇总!$C27,1)+3,3))</f>
        <v>#VALUE!</v>
      </c>
    </row>
    <row r="29" spans="1:11">
      <c r="A29" s="8" t="s">
        <v>40</v>
      </c>
      <c r="B29" s="7" t="e">
        <f>VALUE(MID(汇总!$B28,FIND("总车数：",汇总!$B28,1)+4,FIND(" ",汇总!$B28,FIND("总车数：",汇总!$B28,1)+4)-(FIND("总车数：",汇总!$B28,1)+4)))</f>
        <v>#VALUE!</v>
      </c>
      <c r="C29" s="7" t="e">
        <f>VALUE(MID(汇总!$B28,FIND("水渣：",汇总!$B28,1)+3,FIND(" ",汇总!$B28,FIND("水渣：",汇总!$B28,1)+3)-(FIND("水渣：",汇总!$B28,1)+3)))</f>
        <v>#VALUE!</v>
      </c>
      <c r="D29" s="7" t="e">
        <f>VALUE(MID(汇总!$B28,FIND("矿粉：",汇总!$B28,1)+3,FIND(" ",汇总!$B28,FIND("矿粉：",汇总!$B28,1)+3)-(FIND("矿粉：",汇总!$B28,1)+3)))</f>
        <v>#VALUE!</v>
      </c>
      <c r="E29" s="7" t="e">
        <f>VALUE(MID(汇总!$B28,FIND("其他：",汇总!$B28,1)+3,3))</f>
        <v>#VALUE!</v>
      </c>
      <c r="G29" s="7" t="e">
        <f>VALUE(MID(汇总!$C28,FIND("总车数：",汇总!$C28,1)+4,FIND(" ",汇总!$C28,FIND("总车数：",汇总!$C28,1)+4)-(FIND("总车数：",汇总!$C28,1)+4)))</f>
        <v>#VALUE!</v>
      </c>
      <c r="H29" s="7" t="e">
        <f>VALUE(MID(汇总!$C28,FIND("水渣：",汇总!$C28,1)+3,FIND(" ",汇总!$C28,FIND("水渣：",汇总!$C28,1)+3)-(FIND("水渣：",汇总!$C28,1)+3)))</f>
        <v>#VALUE!</v>
      </c>
      <c r="I29" s="7" t="e">
        <f>VALUE(MID(汇总!$C28,FIND("矿粉：",汇总!$C28,1)+3,FIND(" ",汇总!$C28,FIND("矿粉：",汇总!$C28,1)+3)-(FIND("矿粉：",汇总!$C28,1)+3)))</f>
        <v>#VALUE!</v>
      </c>
      <c r="J29" s="7" t="e">
        <f>VALUE(MID(汇总!$C28,FIND("其他：",汇总!$C28,1)+3,FIND(" ",汇总!$C28,FIND("其他：",汇总!$C28,1)+3)-(FIND("其他：",汇总!$C28,1)+3)))</f>
        <v>#VALUE!</v>
      </c>
      <c r="K29" s="7" t="e">
        <f>VALUE(MID(汇总!$C28,FIND("异常：",汇总!$C28,1)+3,3))</f>
        <v>#VALUE!</v>
      </c>
    </row>
    <row r="30" spans="1:11">
      <c r="A30" s="8" t="s">
        <v>41</v>
      </c>
      <c r="B30" s="7" t="e">
        <f>VALUE(MID(汇总!$B29,FIND("总车数：",汇总!$B29,1)+4,FIND(" ",汇总!$B29,FIND("总车数：",汇总!$B29,1)+4)-(FIND("总车数：",汇总!$B29,1)+4)))</f>
        <v>#VALUE!</v>
      </c>
      <c r="C30" s="7" t="e">
        <f>VALUE(MID(汇总!$B29,FIND("水渣：",汇总!$B29,1)+3,FIND(" ",汇总!$B29,FIND("水渣：",汇总!$B29,1)+3)-(FIND("水渣：",汇总!$B29,1)+3)))</f>
        <v>#VALUE!</v>
      </c>
      <c r="D30" s="7" t="e">
        <f>VALUE(MID(汇总!$B29,FIND("矿粉：",汇总!$B29,1)+3,FIND(" ",汇总!$B29,FIND("矿粉：",汇总!$B29,1)+3)-(FIND("矿粉：",汇总!$B29,1)+3)))</f>
        <v>#VALUE!</v>
      </c>
      <c r="E30" s="7" t="e">
        <f>VALUE(MID(汇总!$B29,FIND("其他：",汇总!$B29,1)+3,3))</f>
        <v>#VALUE!</v>
      </c>
      <c r="G30" s="7" t="e">
        <f>VALUE(MID(汇总!$C29,FIND("总车数：",汇总!$C29,1)+4,FIND(" ",汇总!$C29,FIND("总车数：",汇总!$C29,1)+4)-(FIND("总车数：",汇总!$C29,1)+4)))</f>
        <v>#VALUE!</v>
      </c>
      <c r="H30" s="7" t="e">
        <f>VALUE(MID(汇总!$C29,FIND("水渣：",汇总!$C29,1)+3,FIND(" ",汇总!$C29,FIND("水渣：",汇总!$C29,1)+3)-(FIND("水渣：",汇总!$C29,1)+3)))</f>
        <v>#VALUE!</v>
      </c>
      <c r="I30" s="7" t="e">
        <f>VALUE(MID(汇总!$C29,FIND("矿粉：",汇总!$C29,1)+3,FIND(" ",汇总!$C29,FIND("矿粉：",汇总!$C29,1)+3)-(FIND("矿粉：",汇总!$C29,1)+3)))</f>
        <v>#VALUE!</v>
      </c>
      <c r="J30" s="7" t="e">
        <f>VALUE(MID(汇总!$C29,FIND("其他：",汇总!$C29,1)+3,FIND(" ",汇总!$C29,FIND("其他：",汇总!$C29,1)+3)-(FIND("其他：",汇总!$C29,1)+3)))</f>
        <v>#VALUE!</v>
      </c>
      <c r="K30" s="7" t="e">
        <f>VALUE(MID(汇总!$C29,FIND("异常：",汇总!$C29,1)+3,3))</f>
        <v>#VALUE!</v>
      </c>
    </row>
    <row r="31" spans="1:11">
      <c r="A31" s="8" t="s">
        <v>42</v>
      </c>
      <c r="B31" s="7" t="e">
        <f>VALUE(MID(汇总!$B30,FIND("总车数：",汇总!$B30,1)+4,FIND(" ",汇总!$B30,FIND("总车数：",汇总!$B30,1)+4)-(FIND("总车数：",汇总!$B30,1)+4)))</f>
        <v>#VALUE!</v>
      </c>
      <c r="C31" s="7" t="e">
        <f>VALUE(MID(汇总!$B30,FIND("水渣：",汇总!$B30,1)+3,FIND(" ",汇总!$B30,FIND("水渣：",汇总!$B30,1)+3)-(FIND("水渣：",汇总!$B30,1)+3)))</f>
        <v>#VALUE!</v>
      </c>
      <c r="D31" s="7" t="e">
        <f>VALUE(MID(汇总!$B30,FIND("矿粉：",汇总!$B30,1)+3,FIND(" ",汇总!$B30,FIND("矿粉：",汇总!$B30,1)+3)-(FIND("矿粉：",汇总!$B30,1)+3)))</f>
        <v>#VALUE!</v>
      </c>
      <c r="E31" s="7" t="e">
        <f>VALUE(MID(汇总!$B30,FIND("其他：",汇总!$B30,1)+3,3))</f>
        <v>#VALUE!</v>
      </c>
      <c r="G31" s="7" t="e">
        <f>VALUE(MID(汇总!$C30,FIND("总车数：",汇总!$C30,1)+4,FIND(" ",汇总!$C30,FIND("总车数：",汇总!$C30,1)+4)-(FIND("总车数：",汇总!$C30,1)+4)))</f>
        <v>#VALUE!</v>
      </c>
      <c r="H31" s="7" t="e">
        <f>VALUE(MID(汇总!$C30,FIND("水渣：",汇总!$C30,1)+3,FIND(" ",汇总!$C30,FIND("水渣：",汇总!$C30,1)+3)-(FIND("水渣：",汇总!$C30,1)+3)))</f>
        <v>#VALUE!</v>
      </c>
      <c r="I31" s="7" t="e">
        <f>VALUE(MID(汇总!$C30,FIND("矿粉：",汇总!$C30,1)+3,FIND(" ",汇总!$C30,FIND("矿粉：",汇总!$C30,1)+3)-(FIND("矿粉：",汇总!$C30,1)+3)))</f>
        <v>#VALUE!</v>
      </c>
      <c r="J31" s="7" t="e">
        <f>VALUE(MID(汇总!$C30,FIND("其他：",汇总!$C30,1)+3,FIND(" ",汇总!$C30,FIND("其他：",汇总!$C30,1)+3)-(FIND("其他：",汇总!$C30,1)+3)))</f>
        <v>#VALUE!</v>
      </c>
      <c r="K31" s="7" t="e">
        <f>VALUE(MID(汇总!$C30,FIND("异常：",汇总!$C30,1)+3,3))</f>
        <v>#VALUE!</v>
      </c>
    </row>
    <row r="32" spans="1:11">
      <c r="A32" s="8" t="s">
        <v>43</v>
      </c>
      <c r="B32" s="7" t="e">
        <f>VALUE(MID(汇总!$B31,FIND("总车数：",汇总!$B31,1)+4,FIND(" ",汇总!$B31,FIND("总车数：",汇总!$B31,1)+4)-(FIND("总车数：",汇总!$B31,1)+4)))</f>
        <v>#VALUE!</v>
      </c>
      <c r="C32" s="7" t="e">
        <f>VALUE(MID(汇总!$B31,FIND("水渣：",汇总!$B31,1)+3,FIND(" ",汇总!$B31,FIND("水渣：",汇总!$B31,1)+3)-(FIND("水渣：",汇总!$B31,1)+3)))</f>
        <v>#VALUE!</v>
      </c>
      <c r="D32" s="7" t="e">
        <f>VALUE(MID(汇总!$B31,FIND("矿粉：",汇总!$B31,1)+3,FIND(" ",汇总!$B31,FIND("矿粉：",汇总!$B31,1)+3)-(FIND("矿粉：",汇总!$B31,1)+3)))</f>
        <v>#VALUE!</v>
      </c>
      <c r="E32" s="7" t="e">
        <f>VALUE(MID(汇总!$B31,FIND("其他：",汇总!$B31,1)+3,3))</f>
        <v>#VALUE!</v>
      </c>
      <c r="G32" s="7" t="e">
        <f>VALUE(MID(汇总!$C31,FIND("总车数：",汇总!$C31,1)+4,FIND(" ",汇总!$C31,FIND("总车数：",汇总!$C31,1)+4)-(FIND("总车数：",汇总!$C31,1)+4)))</f>
        <v>#VALUE!</v>
      </c>
      <c r="H32" s="7" t="e">
        <f>VALUE(MID(汇总!$C31,FIND("水渣：",汇总!$C31,1)+3,FIND(" ",汇总!$C31,FIND("水渣：",汇总!$C31,1)+3)-(FIND("水渣：",汇总!$C31,1)+3)))</f>
        <v>#VALUE!</v>
      </c>
      <c r="I32" s="7" t="e">
        <f>VALUE(MID(汇总!$C31,FIND("矿粉：",汇总!$C31,1)+3,FIND(" ",汇总!$C31,FIND("矿粉：",汇总!$C31,1)+3)-(FIND("矿粉：",汇总!$C31,1)+3)))</f>
        <v>#VALUE!</v>
      </c>
      <c r="J32" s="7" t="e">
        <f>VALUE(MID(汇总!$C31,FIND("其他：",汇总!$C31,1)+3,FIND(" ",汇总!$C31,FIND("其他：",汇总!$C31,1)+3)-(FIND("其他：",汇总!$C31,1)+3)))</f>
        <v>#VALUE!</v>
      </c>
      <c r="K32" s="7" t="e">
        <f>VALUE(MID(汇总!$C31,FIND("异常：",汇总!$C31,1)+3,3))</f>
        <v>#VALUE!</v>
      </c>
    </row>
    <row r="33" spans="1:11">
      <c r="A33" s="8" t="s">
        <v>44</v>
      </c>
      <c r="B33" s="7" t="e">
        <f>VALUE(MID(汇总!$B32,FIND("总车数：",汇总!$B32,1)+4,FIND(" ",汇总!$B32,FIND("总车数：",汇总!$B32,1)+4)-(FIND("总车数：",汇总!$B32,1)+4)))</f>
        <v>#VALUE!</v>
      </c>
      <c r="C33" s="7" t="e">
        <f>VALUE(MID(汇总!$B32,FIND("水渣：",汇总!$B32,1)+3,FIND(" ",汇总!$B32,FIND("水渣：",汇总!$B32,1)+3)-(FIND("水渣：",汇总!$B32,1)+3)))</f>
        <v>#VALUE!</v>
      </c>
      <c r="D33" s="7" t="e">
        <f>VALUE(MID(汇总!$B32,FIND("矿粉：",汇总!$B32,1)+3,FIND(" ",汇总!$B32,FIND("矿粉：",汇总!$B32,1)+3)-(FIND("矿粉：",汇总!$B32,1)+3)))</f>
        <v>#VALUE!</v>
      </c>
      <c r="E33" s="7" t="e">
        <f>VALUE(MID(汇总!$B32,FIND("其他：",汇总!$B32,1)+3,3))</f>
        <v>#VALUE!</v>
      </c>
      <c r="G33" s="7" t="e">
        <f>VALUE(MID(汇总!$C32,FIND("总车数：",汇总!$C32,1)+4,FIND(" ",汇总!$C32,FIND("总车数：",汇总!$C32,1)+4)-(FIND("总车数：",汇总!$C32,1)+4)))</f>
        <v>#VALUE!</v>
      </c>
      <c r="H33" s="7" t="e">
        <f>VALUE(MID(汇总!$C32,FIND("水渣：",汇总!$C32,1)+3,FIND(" ",汇总!$C32,FIND("水渣：",汇总!$C32,1)+3)-(FIND("水渣：",汇总!$C32,1)+3)))</f>
        <v>#VALUE!</v>
      </c>
      <c r="I33" s="7" t="e">
        <f>VALUE(MID(汇总!$C32,FIND("矿粉：",汇总!$C32,1)+3,FIND(" ",汇总!$C32,FIND("矿粉：",汇总!$C32,1)+3)-(FIND("矿粉：",汇总!$C32,1)+3)))</f>
        <v>#VALUE!</v>
      </c>
      <c r="J33" s="7" t="e">
        <f>VALUE(MID(汇总!$C32,FIND("其他：",汇总!$C32,1)+3,FIND(" ",汇总!$C32,FIND("其他：",汇总!$C32,1)+3)-(FIND("其他：",汇总!$C32,1)+3)))</f>
        <v>#VALUE!</v>
      </c>
      <c r="K33" s="7" t="e">
        <f>VALUE(MID(汇总!$C32,FIND("异常：",汇总!$C32,1)+3,3))</f>
        <v>#VALUE!</v>
      </c>
    </row>
    <row r="34" spans="1:11">
      <c r="A34" s="5" t="s">
        <v>7</v>
      </c>
      <c r="B34" s="5" t="e">
        <f>SUM(B3:B33)</f>
        <v>#VALUE!</v>
      </c>
      <c r="C34" s="5" t="e">
        <f>SUM(C3:C33)</f>
        <v>#VALUE!</v>
      </c>
      <c r="D34" s="5" t="e">
        <f>SUM(D3:D33)</f>
        <v>#VALUE!</v>
      </c>
      <c r="E34" s="5" t="e">
        <f>SUM(E3:E33)</f>
        <v>#VALUE!</v>
      </c>
      <c r="F34" s="3"/>
      <c r="G34" s="5" t="e">
        <f>SUM(G3:G33)</f>
        <v>#VALUE!</v>
      </c>
      <c r="H34" s="5" t="e">
        <f>SUM(H3:H33)</f>
        <v>#VALUE!</v>
      </c>
      <c r="I34" s="5" t="e">
        <f>SUM(I3:I33)</f>
        <v>#VALUE!</v>
      </c>
      <c r="J34" s="5" t="e">
        <f>SUM(J3:J33)</f>
        <v>#VALUE!</v>
      </c>
      <c r="K34" s="5" t="e">
        <f>SUM(K3:K33)</f>
        <v>#VALUE!</v>
      </c>
    </row>
  </sheetData>
  <mergeCells count="2">
    <mergeCell ref="A1:E1"/>
    <mergeCell ref="G1:K1"/>
  </mergeCells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c a 9 0 b 6 - 0 1 0 4 - 4 d 0 f - 8 7 5 f - 1 8 4 8 d 1 9 e b 6 2 b "   x m l n s = " h t t p : / / s c h e m a s . m i c r o s o f t . c o m / D a t a M a s h u p " > A A A A A F E E A A B Q S w M E F A A C A A g A 9 D 7 z T I W S h R W o A A A A + A A A A B I A H A B D b 2 5 m a W c v U G F j a 2 F n Z S 5 4 b W w g o h g A K K A U A A A A A A A A A A A A A A A A A A A A A A A A A A A A h Y / N C o J A G E V f R W b v / I l Q 8 j k u 3 G Y E Q b S V a d I h H c M Z G + n V W v R I v U J C W e 1 a 3 s u 5 c O 7 j d o d s b J v g o n q r O 5 M i h i k K l J H d Q Z s q R Y M 7 h g u U C d i U 8 l R W K p h g Y 5 P R 6 h T V z p 0 T Q r z 3 2 E e 4 6 y v C K W V k X 6 y 2 s l Z t G W p j X W m k Q p / V 4 f 8 K C d i 9 Z A T H 8 R L H L I o x 4 w z I X E O h z R f h k z G m Q H 5 K y I f G D b 0 S 1 z r M 1 0 D m C O T 9 Q j w B U E s D B B Q A A g A I A P Q + 8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P v N M Y Z 1 S l 0 c B A A B + B A A A E w A c A E Z v c m 1 1 b G F z L 1 N l Y 3 R p b 2 4 x L m 0 g o h g A K K A U A A A A A A A A A A A A A A A A A A A A A A A A A A A A K 0 5 N L s n M z 1 M I h t C G 1 r x c v F z F G Y l F q S k K z 5 d v e N n e + 2 L d h q d 7 p y r Y K u S k l v B y K Q D B s 1 0 T g F z X i u T U H L 3 w / K L s p P z 8 b A 2 3 z J x U P e f 8 v J L U v J J i D S U X q 5 i q g q T M o p S Y J 7 v n P t u 8 4 e X s t q e z F 8 U Y m D / Z M e 3 l x N U v 9 r c / 2 7 z 1 2 d Q N z 3 r X x a Q k l i T G G B k Y W u g a m O s a G u h V 5 B Q r a e o o 5 J X m 5 O g o l B S V p m r q Q C x G d p A h 0 A l A h 1 R H + y X m p t o q I U s p x d Z G u w D N j I V q e z Z 7 y 7 M p O 5 / P a n m + c f f T e d 1 A j S G J S U D X h h Q l 5 h W n 5 R f l O u f n l O b m h V Q W p B Z r o N i h U 1 2 t B J E 0 V A I 6 B a h A o S S 1 o q R W R w E m b o R D 3 B i H u A k O c V M c 4 m Y 4 x M 1 x i F v g E L f E I W 5 o g E s C 1 c e 1 m r x c m X l Y w x M 5 y S i j R I S C h p G m E v 1 S j u F o y h l i K Q c A U E s B A i 0 A F A A C A A g A 9 D 7 z T I W S h R W o A A A A + A A A A B I A A A A A A A A A A A A A A A A A A A A A A E N v b m Z p Z y 9 Q Y W N r Y W d l L n h t b F B L A Q I t A B Q A A g A I A P Q + 8 0 w P y u m r p A A A A O k A A A A T A A A A A A A A A A A A A A A A A P Q A A A B b Q 2 9 u d G V u d F 9 U e X B l c 1 0 u e G 1 s U E s B A i 0 A F A A C A A g A 9 D 7 z T G G d U p d H A Q A A f g Q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0 A A A A A A A C f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7 D p h 4 3 o r r D l v Z U v 5 p u 0 5 p S 5 5 5 q E 5 7 G 7 5 Z 6 L L n t D b 2 x 1 b W 4 x L D B 9 J n F 1 b 3 Q 7 L C Z x d W 9 0 O 1 N l Y 3 R p b 2 4 x L + e n s O m H j e i u s O W 9 l S / m m 7 T m l L n n m o T n s b v l n o s u e 0 N v b H V t b j I s M X 0 m c X V v d D s s J n F 1 b 3 Q 7 U 2 V j d G l v b j E v 5 6 e w 6 Y e N 6 K 6 w 5 b 2 V L + a b t O a U u e e a h O e x u + W e i y 5 7 Q 2 9 s d W 1 u M y w y f S Z x d W 9 0 O y w m c X V v d D t T Z W N 0 a W 9 u M S / n p 7 D p h 4 3 o r r D l v Z U v 5 p u 0 5 p S 5 5 5 q E 5 7 G 7 5 Z 6 L L n t D b 2 x 1 b W 4 0 L D N 9 J n F 1 b 3 Q 7 L C Z x d W 9 0 O 1 N l Y 3 R p b 2 4 x L + e n s O m H j e i u s O W 9 l S / m m 7 T m l L n n m o T n s b v l n o s u e 0 N v b H V t b j U s N H 0 m c X V v d D s s J n F 1 b 3 Q 7 U 2 V j d G l v b j E v 5 6 e w 6 Y e N 6 K 6 w 5 b 2 V L + a b t O a U u e e a h O e x u + W e i y 5 7 Q 2 9 s d W 1 u N i w 1 f S Z x d W 9 0 O y w m c X V v d D t T Z W N 0 a W 9 u M S / n p 7 D p h 4 3 o r r D l v Z U v 5 p u 0 5 p S 5 5 5 q E 5 7 G 7 5 Z 6 L L n t D b 2 x 1 b W 4 3 L D Z 9 J n F 1 b 3 Q 7 L C Z x d W 9 0 O 1 N l Y 3 R p b 2 4 x L + e n s O m H j e i u s O W 9 l S / m m 7 T m l L n n m o T n s b v l n o s u e 0 N v b H V t b j g s N 3 0 m c X V v d D s s J n F 1 b 3 Q 7 U 2 V j d G l v b j E v 5 6 e w 6 Y e N 6 K 6 w 5 b 2 V L + a b t O a U u e e a h O e x u + W e i y 5 7 Q 2 9 s d W 1 u O S w 4 f S Z x d W 9 0 O y w m c X V v d D t T Z W N 0 a W 9 u M S / n p 7 D p h 4 3 o r r D l v Z U v 5 p u 0 5 p S 5 5 5 q E 5 7 G 7 5 Z 6 L L n t D b 2 x 1 b W 4 x M C w 5 f S Z x d W 9 0 O y w m c X V v d D t T Z W N 0 a W 9 u M S / n p 7 D p h 4 3 o r r D l v Z U v 5 p u 0 5 p S 5 5 5 q E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e n s O m H j e i u s O W 9 l S / m m 7 T m l L n n m o T n s b v l n o s u e 0 N v b H V t b j E s M H 0 m c X V v d D s s J n F 1 b 3 Q 7 U 2 V j d G l v b j E v 5 6 e w 6 Y e N 6 K 6 w 5 b 2 V L + a b t O a U u e e a h O e x u + W e i y 5 7 Q 2 9 s d W 1 u M i w x f S Z x d W 9 0 O y w m c X V v d D t T Z W N 0 a W 9 u M S / n p 7 D p h 4 3 o r r D l v Z U v 5 p u 0 5 p S 5 5 5 q E 5 7 G 7 5 Z 6 L L n t D b 2 x 1 b W 4 z L D J 9 J n F 1 b 3 Q 7 L C Z x d W 9 0 O 1 N l Y 3 R p b 2 4 x L + e n s O m H j e i u s O W 9 l S / m m 7 T m l L n n m o T n s b v l n o s u e 0 N v b H V t b j Q s M 3 0 m c X V v d D s s J n F 1 b 3 Q 7 U 2 V j d G l v b j E v 5 6 e w 6 Y e N 6 K 6 w 5 b 2 V L + a b t O a U u e e a h O e x u + W e i y 5 7 Q 2 9 s d W 1 u N S w 0 f S Z x d W 9 0 O y w m c X V v d D t T Z W N 0 a W 9 u M S / n p 7 D p h 4 3 o r r D l v Z U v 5 p u 0 5 p S 5 5 5 q E 5 7 G 7 5 Z 6 L L n t D b 2 x 1 b W 4 2 L D V 9 J n F 1 b 3 Q 7 L C Z x d W 9 0 O 1 N l Y 3 R p b 2 4 x L + e n s O m H j e i u s O W 9 l S / m m 7 T m l L n n m o T n s b v l n o s u e 0 N v b H V t b j c s N n 0 m c X V v d D s s J n F 1 b 3 Q 7 U 2 V j d G l v b j E v 5 6 e w 6 Y e N 6 K 6 w 5 b 2 V L + a b t O a U u e e a h O e x u + W e i y 5 7 Q 2 9 s d W 1 u O C w 3 f S Z x d W 9 0 O y w m c X V v d D t T Z W N 0 a W 9 u M S / n p 7 D p h 4 3 o r r D l v Z U v 5 p u 0 5 p S 5 5 5 q E 5 7 G 7 5 Z 6 L L n t D b 2 x 1 b W 4 5 L D h 9 J n F 1 b 3 Q 7 L C Z x d W 9 0 O 1 N l Y 3 R p b 2 4 x L + e n s O m H j e i u s O W 9 l S / m m 7 T m l L n n m o T n s b v l n o s u e 0 N v b H V t b j E w L D l 9 J n F 1 b 3 Q 7 L C Z x d W 9 0 O 1 N l Y 3 R p b 2 4 x L + e n s O m H j e i u s O W 9 l S / m m 7 T m l L n n m o T n s b v l n o s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g t M D c t M T h U M j M 6 N D M 6 N D M u M j Q 0 M T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F 1 Z X J 5 S U Q i I F Z h b H V l P S J z O W V k Y m Z k M 2 U t M W Z i Y i 0 0 Z T B k L T k 0 N D M t O W Y 1 Y z I 2 M j c 3 M z E 1 I i A v P j w v U 3 R h Y m x l R W 5 0 c m l l c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v J U U 3 J U E 3 J U I w J U U 5 J T g 3 J T h E J U U 4 J U F F J U I w J U U 1 J U J E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h U M j M 6 N D I 6 M D U u M D M x O D I 4 N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n s O m H j e i u s O W 9 l S A o M i k v 5 p u 0 5 p S 5 5 5 q E 5 7 G 7 5 Z 6 L L n t D b 2 x 1 b W 4 x L D B 9 J n F 1 b 3 Q 7 L C Z x d W 9 0 O 1 N l Y 3 R p b 2 4 x L + e n s O m H j e i u s O W 9 l S A o M i k v 5 p u 0 5 p S 5 5 5 q E 5 7 G 7 5 Z 6 L L n t D b 2 x 1 b W 4 y L D F 9 J n F 1 b 3 Q 7 L C Z x d W 9 0 O 1 N l Y 3 R p b 2 4 x L + e n s O m H j e i u s O W 9 l S A o M i k v 5 p u 0 5 p S 5 5 5 q E 5 7 G 7 5 Z 6 L L n t D b 2 x 1 b W 4 z L D J 9 J n F 1 b 3 Q 7 L C Z x d W 9 0 O 1 N l Y 3 R p b 2 4 x L + e n s O m H j e i u s O W 9 l S A o M i k v 5 p u 0 5 p S 5 5 5 q E 5 7 G 7 5 Z 6 L L n t D b 2 x 1 b W 4 0 L D N 9 J n F 1 b 3 Q 7 L C Z x d W 9 0 O 1 N l Y 3 R p b 2 4 x L + e n s O m H j e i u s O W 9 l S A o M i k v 5 p u 0 5 p S 5 5 5 q E 5 7 G 7 5 Z 6 L L n t D b 2 x 1 b W 4 1 L D R 9 J n F 1 b 3 Q 7 L C Z x d W 9 0 O 1 N l Y 3 R p b 2 4 x L + e n s O m H j e i u s O W 9 l S A o M i k v 5 p u 0 5 p S 5 5 5 q E 5 7 G 7 5 Z 6 L L n t D b 2 x 1 b W 4 2 L D V 9 J n F 1 b 3 Q 7 L C Z x d W 9 0 O 1 N l Y 3 R p b 2 4 x L + e n s O m H j e i u s O W 9 l S A o M i k v 5 p u 0 5 p S 5 5 5 q E 5 7 G 7 5 Z 6 L L n t D b 2 x 1 b W 4 3 L D Z 9 J n F 1 b 3 Q 7 L C Z x d W 9 0 O 1 N l Y 3 R p b 2 4 x L + e n s O m H j e i u s O W 9 l S A o M i k v 5 p u 0 5 p S 5 5 5 q E 5 7 G 7 5 Z 6 L L n t D b 2 x 1 b W 4 4 L D d 9 J n F 1 b 3 Q 7 L C Z x d W 9 0 O 1 N l Y 3 R p b 2 4 x L + e n s O m H j e i u s O W 9 l S A o M i k v 5 p u 0 5 p S 5 5 5 q E 5 7 G 7 5 Z 6 L L n t D b 2 x 1 b W 4 5 L D h 9 J n F 1 b 3 Q 7 L C Z x d W 9 0 O 1 N l Y 3 R p b 2 4 x L + e n s O m H j e i u s O W 9 l S A o M i k v 5 p u 0 5 p S 5 5 5 q E 5 7 G 7 5 Z 6 L L n t D b 2 x 1 b W 4 x M C w 5 f S Z x d W 9 0 O y w m c X V v d D t T Z W N 0 a W 9 u M S / n p 7 D p h 4 3 o r r D l v Z U g K D I p L + a b t O a U u e e a h O e x u + W e i y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n p 7 D p h 4 3 o r r D l v Z U g K D I p L + a b t O a U u e e a h O e x u + W e i y 5 7 Q 2 9 s d W 1 u M S w w f S Z x d W 9 0 O y w m c X V v d D t T Z W N 0 a W 9 u M S / n p 7 D p h 4 3 o r r D l v Z U g K D I p L + a b t O a U u e e a h O e x u + W e i y 5 7 Q 2 9 s d W 1 u M i w x f S Z x d W 9 0 O y w m c X V v d D t T Z W N 0 a W 9 u M S / n p 7 D p h 4 3 o r r D l v Z U g K D I p L + a b t O a U u e e a h O e x u + W e i y 5 7 Q 2 9 s d W 1 u M y w y f S Z x d W 9 0 O y w m c X V v d D t T Z W N 0 a W 9 u M S / n p 7 D p h 4 3 o r r D l v Z U g K D I p L + a b t O a U u e e a h O e x u + W e i y 5 7 Q 2 9 s d W 1 u N C w z f S Z x d W 9 0 O y w m c X V v d D t T Z W N 0 a W 9 u M S / n p 7 D p h 4 3 o r r D l v Z U g K D I p L + a b t O a U u e e a h O e x u + W e i y 5 7 Q 2 9 s d W 1 u N S w 0 f S Z x d W 9 0 O y w m c X V v d D t T Z W N 0 a W 9 u M S / n p 7 D p h 4 3 o r r D l v Z U g K D I p L + a b t O a U u e e a h O e x u + W e i y 5 7 Q 2 9 s d W 1 u N i w 1 f S Z x d W 9 0 O y w m c X V v d D t T Z W N 0 a W 9 u M S / n p 7 D p h 4 3 o r r D l v Z U g K D I p L + a b t O a U u e e a h O e x u + W e i y 5 7 Q 2 9 s d W 1 u N y w 2 f S Z x d W 9 0 O y w m c X V v d D t T Z W N 0 a W 9 u M S / n p 7 D p h 4 3 o r r D l v Z U g K D I p L + a b t O a U u e e a h O e x u + W e i y 5 7 Q 2 9 s d W 1 u O C w 3 f S Z x d W 9 0 O y w m c X V v d D t T Z W N 0 a W 9 u M S / n p 7 D p h 4 3 o r r D l v Z U g K D I p L + a b t O a U u e e a h O e x u + W e i y 5 7 Q 2 9 s d W 1 u O S w 4 f S Z x d W 9 0 O y w m c X V v d D t T Z W N 0 a W 9 u M S / n p 7 D p h 4 3 o r r D l v Z U g K D I p L + a b t O a U u e e a h O e x u + W e i y 5 7 Q 2 9 s d W 1 u M T A s O X 0 m c X V v d D s s J n F 1 b 3 Q 7 U 2 V j d G l v b j E v 5 6 e w 6 Y e N 6 K 6 w 5 b 2 V I C g y K S / m m 7 T m l L n n m o T n s b v l n o s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U y M C g y K S 8 l R T c l Q T c l Q j A l R T k l O D c l O E Q l R T g l Q U U l Q j A l R T U l Q k Q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H a 9 x R 3 E H R r R 7 e + Z M Z 6 F h A A A A A A I A A A A A A B B m A A A A A Q A A I A A A A K O Q x r p y g 6 7 S a m D B d v g G 5 u D G B u X v 1 U 5 / B m M 9 g W + H P f G p A A A A A A 6 A A A A A A g A A I A A A A F u t 1 J R O L b H P i + t F 8 2 7 v I 2 3 w Z 6 N l O i x k s a 4 h N / M Y 3 M O l U A A A A O 8 Y 7 r e g 2 7 h R X E i 2 e 8 u Y C K s h / Y w f w 3 Z m M R s I Q 6 3 R B M c j L j W F N i e f W e 0 + 5 8 q i 4 I f h q p d Y i G L j 1 T w f T Z + 8 E d p 9 y q Z n 6 2 l j 2 u Z y j p e V c 9 X / a R g I Q A A A A F 2 s N g P A 7 P 1 Z 9 v s s S 3 6 2 E z L y q j 8 Q F E S t 5 U p Q G u X 8 g m b L b Q v d r R v X 6 y 4 l 2 Y z P q i o A T O q s t 8 6 x o 1 N j S g H U X l q J l X 0 = < / D a t a M a s h u p > 
</file>

<file path=customXml/itemProps1.xml><?xml version="1.0" encoding="utf-8"?>
<ds:datastoreItem xmlns:ds="http://schemas.openxmlformats.org/officeDocument/2006/customXml" ds:itemID="{AFB8337E-BADD-4C9C-8F7D-2F29D0625A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2018-07-13T08:57:00Z</dcterms:created>
  <dcterms:modified xsi:type="dcterms:W3CDTF">2019-07-07T00:10:31Z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