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poesc022\Desktop\UMN Bootcamp\"/>
    </mc:Choice>
  </mc:AlternateContent>
  <bookViews>
    <workbookView xWindow="0" yWindow="0" windowWidth="19200" windowHeight="11460"/>
  </bookViews>
  <sheets>
    <sheet name="Data" sheetId="1" r:id="rId1"/>
    <sheet name="Pivot 1" sheetId="2" r:id="rId2"/>
    <sheet name="Pivot 2" sheetId="3" r:id="rId3"/>
    <sheet name="Pivot 3" sheetId="8" r:id="rId4"/>
  </sheets>
  <definedNames>
    <definedName name="_xlnm._FilterDatabase" localSheetId="0" hidden="1">Data!$A$1:$P$4115</definedName>
  </definedNames>
  <calcPr calcId="162913"/>
  <pivotCaches>
    <pivotCache cacheId="38" r:id="rId5"/>
    <pivotCache cacheId="43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<sst xmlns="http://schemas.openxmlformats.org/spreadsheetml/2006/main" count="24800" uniqueCount="8381">
  <si>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</si>
  <si>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</si>
  <si>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</si>
  <si>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</si>
  <si>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</si>
  <si>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</si>
  <si>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</si>
  <si>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</si>
  <si>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</si>
  <si>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</si>
  <si>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</si>
  <si>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</si>
  <si>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</si>
  <si>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</si>
  <si>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</si>
  <si>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</si>
  <si>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</si>
  <si>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</si>
  <si>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</si>
  <si>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</si>
  <si>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</si>
  <si>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</si>
  <si>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</si>
  <si>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</si>
  <si>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</si>
  <si>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</si>
  <si>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</si>
  <si>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</si>
  <si>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</si>
  <si>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</si>
  <si>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</si>
  <si>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</si>
  <si>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</si>
  <si>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</si>
  <si>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</si>
  <si>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</si>
  <si>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</si>
  <si>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</si>
  <si>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</si>
  <si>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</si>
  <si>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</si>
  <si>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</si>
  <si>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</si>
  <si>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</si>
  <si>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</si>
  <si>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</si>
  <si>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</si>
  <si>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</si>
  <si>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</si>
  <si>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</si>
  <si>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</si>
  <si>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</si>
  <si>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</si>
  <si>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</si>
  <si>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</si>
  <si>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</si>
  <si>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</si>
  <si>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</si>
  <si>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</si>
  <si>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</si>
  <si>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</si>
  <si>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</si>
  <si>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</si>
  <si>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</si>
  <si>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</si>
  <si>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</si>
  <si>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</si>
  <si>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</si>
  <si>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</si>
  <si>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</si>
  <si>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</si>
  <si>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</si>
  <si>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</si>
  <si>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</si>
  <si>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</si>
  <si>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</si>
  <si>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</si>
  <si>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</si>
  <si>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</si>
  <si>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</si>
  <si>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</si>
  <si>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</si>
  <si>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</si>
  <si>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</si>
  <si>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</si>
  <si>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</si>
  <si>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</si>
  <si>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</si>
  <si>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</si>
  <si>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</si>
  <si>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</si>
  <si>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</si>
  <si>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</si>
  <si>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</si>
  <si>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</si>
  <si>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</si>
  <si>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</si>
  <si>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</si>
  <si>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</si>
  <si>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</si>
  <si>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</si>
  <si>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</si>
  <si>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</si>
  <si>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</si>
  <si>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</si>
  <si>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</si>
  <si>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</si>
  <si>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</si>
  <si>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</si>
  <si>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</si>
  <si>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</si>
  <si>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</si>
  <si>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</si>
  <si>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</si>
  <si>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</si>
  <si>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</si>
  <si>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</si>
  <si>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</si>
  <si>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</si>
  <si>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</si>
  <si>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</si>
  <si>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</si>
  <si>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</si>
  <si>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</si>
  <si>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</si>
  <si>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</si>
  <si>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</si>
  <si>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</si>
  <si>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</si>
  <si>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</si>
  <si>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</si>
  <si>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</si>
  <si>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</si>
  <si>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</si>
  <si>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</si>
  <si>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</si>
  <si>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</si>
  <si>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</si>
  <si>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</si>
  <si>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</si>
  <si>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</si>
  <si>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</si>
  <si>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</si>
  <si>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</si>
  <si>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</si>
  <si>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</si>
  <si>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</si>
  <si>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</si>
  <si>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</si>
  <si>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</si>
  <si>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</si>
  <si>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</si>
  <si>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</si>
  <si>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</si>
  <si>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</si>
  <si>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</si>
  <si>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</si>
  <si>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</si>
  <si>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</si>
  <si>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</si>
  <si>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</si>
  <si>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</si>
  <si>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</si>
  <si>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</si>
  <si>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</si>
  <si>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</si>
  <si>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</si>
  <si>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</si>
  <si>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</si>
  <si>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</si>
  <si>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</si>
  <si>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</si>
  <si>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</si>
  <si>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</si>
  <si>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</si>
  <si>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</si>
  <si>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</si>
  <si>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</si>
  <si>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</si>
  <si>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</si>
  <si>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</si>
  <si>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</si>
  <si>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</si>
  <si>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</si>
  <si>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</si>
  <si>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</si>
  <si>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</si>
  <si>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</si>
  <si>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</si>
  <si>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</si>
  <si>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</si>
  <si>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</si>
  <si>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</si>
  <si>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</si>
  <si>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</si>
  <si>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</si>
  <si>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</si>
  <si>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</si>
  <si>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</si>
  <si>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</si>
  <si>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</si>
  <si>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</si>
  <si>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</si>
  <si>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</si>
  <si>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</si>
  <si>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</si>
  <si>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</si>
  <si>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</si>
  <si>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</si>
  <si>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</si>
  <si>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</si>
  <si>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</si>
  <si>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</si>
  <si>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</si>
  <si>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</si>
  <si>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</si>
  <si>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</si>
  <si>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</si>
  <si>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</si>
  <si>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</si>
  <si>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</si>
  <si>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</si>
  <si>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</si>
  <si>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</si>
  <si>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</si>
  <si>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</si>
  <si>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</si>
  <si>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</si>
  <si>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</si>
  <si>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</si>
  <si>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</si>
  <si>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</si>
  <si>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</si>
  <si>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</si>
  <si>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</si>
  <si>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</si>
  <si>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</si>
  <si>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</si>
  <si>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</si>
  <si>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</si>
  <si>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</si>
  <si>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</si>
  <si>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</si>
  <si>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</si>
  <si>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</si>
  <si>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</si>
  <si>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</si>
  <si>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</si>
  <si>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</si>
  <si>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</si>
  <si>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</si>
  <si>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</si>
  <si>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</si>
  <si>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</si>
  <si>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</si>
  <si>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</si>
  <si>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</si>
  <si>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</si>
  <si>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</si>
  <si>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</si>
  <si>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</si>
  <si>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</si>
  <si>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</si>
  <si>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</si>
  <si>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</si>
  <si>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</si>
  <si>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</si>
  <si>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</si>
  <si>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</si>
  <si>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</si>
  <si>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</si>
  <si>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</si>
  <si>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</si>
  <si>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</si>
  <si>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</si>
  <si>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</si>
  <si>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</si>
  <si>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</si>
  <si>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</si>
  <si>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</si>
  <si>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</si>
  <si>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</si>
  <si>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</si>
  <si>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</si>
  <si>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</si>
  <si>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</si>
  <si>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</si>
  <si>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</si>
  <si>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</si>
  <si>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</si>
  <si>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</si>
  <si>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</si>
  <si>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</si>
  <si>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</si>
  <si>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</si>
  <si>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</si>
  <si>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</si>
  <si>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</si>
  <si>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</si>
  <si>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</si>
  <si>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</si>
  <si>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</si>
  <si>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</si>
  <si>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</si>
  <si>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</si>
  <si>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</si>
  <si>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</si>
  <si>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</si>
  <si>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</si>
  <si>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</si>
  <si>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</si>
  <si>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</si>
  <si>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</si>
  <si>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</si>
  <si>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</si>
  <si>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</si>
  <si>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</si>
  <si>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</si>
  <si>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</si>
  <si>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</si>
  <si>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</si>
  <si>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</si>
  <si>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</si>
  <si>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</si>
  <si>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</si>
  <si>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</si>
  <si>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</si>
  <si>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</si>
  <si>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</si>
  <si>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</si>
  <si>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</si>
  <si>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</si>
  <si>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</si>
  <si>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</si>
  <si>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</si>
  <si>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</si>
  <si>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</si>
  <si>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</si>
  <si>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</si>
  <si>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</si>
  <si>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</si>
  <si>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</si>
  <si>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</si>
  <si>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</si>
  <si>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</si>
  <si>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</si>
  <si>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</si>
  <si>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</si>
  <si>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</si>
  <si>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</si>
  <si>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</si>
  <si>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</si>
  <si>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</si>
  <si>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</si>
  <si>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</si>
  <si>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</si>
  <si>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</si>
  <si>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</si>
  <si>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</si>
  <si>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</si>
  <si>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</si>
  <si>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</si>
  <si>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</si>
  <si>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</si>
  <si>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</si>
  <si>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</si>
  <si>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</si>
  <si>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</si>
  <si>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</si>
  <si>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</si>
  <si>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</si>
  <si>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</si>
  <si>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</si>
  <si>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</si>
  <si>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</si>
  <si>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</si>
  <si>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</si>
  <si>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</si>
  <si>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</si>
  <si>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</si>
  <si>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</si>
  <si>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</si>
  <si>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</si>
  <si>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</si>
  <si>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</si>
  <si>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</si>
  <si>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</si>
  <si>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</si>
  <si>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</si>
  <si>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</si>
  <si>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</si>
  <si>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</si>
  <si>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</si>
  <si>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</si>
  <si>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</si>
  <si>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</si>
  <si>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</si>
  <si>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</si>
  <si>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</si>
  <si>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</si>
  <si>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</si>
  <si>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</si>
  <si>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</si>
  <si>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</si>
  <si>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</si>
  <si>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</si>
  <si>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</si>
  <si>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</si>
  <si>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</si>
  <si>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</si>
  <si>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</si>
  <si>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</si>
  <si>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</si>
  <si>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</si>
  <si>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</si>
  <si>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</si>
  <si>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</si>
  <si>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</si>
  <si>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</si>
  <si>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</si>
  <si>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</si>
  <si>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</si>
  <si>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</si>
  <si>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</si>
  <si>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</si>
  <si>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</si>
  <si>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</si>
  <si>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</si>
  <si>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</si>
  <si>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</si>
  <si>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</si>
  <si>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</si>
  <si>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</si>
  <si>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</si>
  <si>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</si>
  <si>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</si>
  <si>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</si>
  <si>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</si>
  <si>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</si>
  <si>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</si>
  <si>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</si>
  <si>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</si>
  <si>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</si>
  <si>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</si>
  <si>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</si>
  <si>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</si>
  <si>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</si>
  <si>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</si>
  <si>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</si>
  <si>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</si>
  <si>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</si>
  <si>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</si>
  <si>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</si>
  <si>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</si>
  <si>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</si>
  <si>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</si>
  <si>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</si>
  <si>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</si>
  <si>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</si>
  <si>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</si>
  <si>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</si>
  <si>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</si>
  <si>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</si>
  <si>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</si>
  <si>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</si>
  <si>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</si>
  <si>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</si>
  <si>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</si>
  <si>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</si>
  <si>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</si>
  <si>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</si>
  <si>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</si>
  <si>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</si>
  <si>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</si>
  <si>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</si>
  <si>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</si>
  <si>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</si>
  <si>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</si>
  <si>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</si>
  <si>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</si>
  <si>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</si>
  <si>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</si>
  <si>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</si>
  <si>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</si>
  <si>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</si>
  <si>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</si>
  <si>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</si>
  <si>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</si>
  <si>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</si>
  <si>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</si>
  <si>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</si>
  <si>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</si>
  <si>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</si>
  <si>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</si>
  <si>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</si>
  <si>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</si>
  <si>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</si>
  <si>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</si>
  <si>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</si>
  <si>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</si>
  <si>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</si>
  <si>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</si>
  <si>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</si>
  <si>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</si>
  <si>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</si>
  <si>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</si>
  <si>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</si>
  <si>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</si>
  <si>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</si>
  <si>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</si>
  <si>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</si>
  <si>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</si>
  <si>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</si>
  <si>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</si>
  <si>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</si>
  <si>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</si>
  <si>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</si>
  <si>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</si>
  <si>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</si>
  <si>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</si>
  <si>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</si>
  <si>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</si>
  <si>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</si>
  <si>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</si>
  <si>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</si>
  <si>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</si>
  <si>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</si>
  <si>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</si>
  <si>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</si>
  <si>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</si>
  <si>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</si>
  <si>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</si>
  <si>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</si>
  <si>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</si>
  <si>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</si>
  <si>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</si>
  <si>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</si>
  <si>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</si>
  <si>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</si>
  <si>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</si>
  <si>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</si>
  <si>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</si>
  <si>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</si>
  <si>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</si>
  <si>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</si>
  <si>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</si>
  <si>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</si>
  <si>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</si>
  <si>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</si>
  <si>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</si>
  <si>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</si>
  <si>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</si>
  <si>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</si>
  <si>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</si>
  <si>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</si>
  <si>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</si>
  <si>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</si>
  <si>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</si>
  <si>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</si>
  <si>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</si>
  <si>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</si>
  <si>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</si>
  <si>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</si>
  <si>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</si>
  <si>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</si>
  <si>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</si>
  <si>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</si>
  <si>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</si>
  <si>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</si>
  <si>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</si>
  <si>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</si>
  <si>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</si>
  <si>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</si>
  <si>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</si>
  <si>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</si>
  <si>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</si>
  <si>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</si>
  <si>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</si>
  <si>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</si>
  <si>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</si>
  <si>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</si>
  <si>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</si>
  <si>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</si>
  <si>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</si>
  <si>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</si>
  <si>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</si>
  <si>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</si>
  <si>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</si>
  <si>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</si>
  <si>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</si>
  <si>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</si>
  <si>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</si>
  <si>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</si>
  <si>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</si>
  <si>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</si>
  <si>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</si>
  <si>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</si>
  <si>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</si>
  <si>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</si>
  <si>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</si>
  <si>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</si>
  <si>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</si>
  <si>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</si>
  <si>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</si>
  <si>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</si>
  <si>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</si>
  <si>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</si>
  <si>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</si>
  <si>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</si>
  <si>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</si>
  <si>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</si>
  <si>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</si>
  <si>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</si>
  <si>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</si>
  <si>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</si>
  <si>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</si>
  <si>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</si>
  <si>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</si>
  <si>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</si>
  <si>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</si>
  <si>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</si>
  <si>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</si>
  <si>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</si>
  <si>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</si>
  <si>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</si>
  <si>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</si>
  <si>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</si>
  <si>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</si>
  <si>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</si>
  <si>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</si>
  <si>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</si>
  <si>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</si>
  <si>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</si>
  <si>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</si>
  <si>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</si>
  <si>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</si>
  <si>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</si>
  <si>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</si>
  <si>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</si>
  <si>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</si>
  <si>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</si>
  <si>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</si>
  <si>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</si>
  <si>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</si>
  <si>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</si>
  <si>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</si>
  <si>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</si>
  <si>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</si>
  <si>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</si>
  <si>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</si>
  <si>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</si>
  <si>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</si>
  <si>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</si>
  <si>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</si>
  <si>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</si>
  <si>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</si>
  <si>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</si>
  <si>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</si>
  <si>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</si>
  <si>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</si>
  <si>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</si>
  <si>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</si>
  <si>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</si>
  <si>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</si>
  <si>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</si>
  <si>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</si>
  <si>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</si>
  <si>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</si>
  <si>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</si>
  <si>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</si>
  <si>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</si>
  <si>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</si>
  <si>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</si>
  <si>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</si>
  <si>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</si>
  <si>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</si>
  <si>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</si>
  <si>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</si>
  <si>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</si>
  <si>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</si>
  <si>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</si>
  <si>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</si>
  <si>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</si>
  <si>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</si>
  <si>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</si>
  <si>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</si>
  <si>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</si>
  <si>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</si>
  <si>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</si>
  <si>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</si>
  <si>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</si>
  <si>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</si>
  <si>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</si>
  <si>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</si>
  <si>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</si>
  <si>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</si>
  <si>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</si>
  <si>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</si>
  <si>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</si>
  <si>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</si>
  <si>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</si>
  <si>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</si>
  <si>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</si>
  <si>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</si>
  <si>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</si>
  <si>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</si>
  <si>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</si>
  <si>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</si>
  <si>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</si>
  <si>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</si>
  <si>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</si>
  <si>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</si>
  <si>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</si>
  <si>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</si>
  <si>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</si>
  <si>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</si>
  <si>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</si>
  <si>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</si>
  <si>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</si>
  <si>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</si>
  <si>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</si>
  <si>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</si>
  <si>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</si>
  <si>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</si>
  <si>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</si>
  <si>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</si>
  <si>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</si>
  <si>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</si>
  <si>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</si>
  <si>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</si>
  <si>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</si>
  <si>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</si>
  <si>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</si>
  <si>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</si>
  <si>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</si>
  <si>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</si>
  <si>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</si>
  <si>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</si>
  <si>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</si>
  <si>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</si>
  <si>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</si>
  <si>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</si>
  <si>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</si>
  <si>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</si>
  <si>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</si>
  <si>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</si>
  <si>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</si>
  <si>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</si>
  <si>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</si>
  <si>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</si>
  <si>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</si>
  <si>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</si>
  <si>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</si>
  <si>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</si>
  <si>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</si>
  <si>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</si>
  <si>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</si>
  <si>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</si>
  <si>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</si>
  <si>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</si>
  <si>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</si>
  <si>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</si>
  <si>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</si>
  <si>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</si>
  <si>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</si>
  <si>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</si>
  <si>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</si>
  <si>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</si>
  <si>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</si>
  <si>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</si>
  <si>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</si>
  <si>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</si>
  <si>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</si>
  <si>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</si>
  <si>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</si>
  <si>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</si>
  <si>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</si>
  <si>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</si>
  <si>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</si>
  <si>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</si>
  <si>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</si>
  <si>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</si>
  <si>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</si>
  <si>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</si>
  <si>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</si>
  <si>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</si>
  <si>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</si>
  <si>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</si>
  <si>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</si>
  <si>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</si>
  <si>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</si>
  <si>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</si>
  <si>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</si>
  <si>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</si>
  <si>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</si>
  <si>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</si>
  <si>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</si>
  <si>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</si>
  <si>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</si>
  <si>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</si>
  <si>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</si>
  <si>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</si>
  <si>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</si>
  <si>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</si>
  <si>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</si>
  <si>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</si>
  <si>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</si>
  <si>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</si>
  <si>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</si>
  <si>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</si>
  <si>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</si>
  <si>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</si>
  <si>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</si>
  <si>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</si>
  <si>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</si>
  <si>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</si>
  <si>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</si>
  <si>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</si>
  <si>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</si>
  <si>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</si>
  <si>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</si>
  <si>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</si>
  <si>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</si>
  <si>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</si>
  <si>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</si>
  <si>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</si>
  <si>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</si>
  <si>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</si>
  <si>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</si>
  <si>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</si>
  <si>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</si>
  <si>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</si>
  <si>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</si>
  <si>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</si>
  <si>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</si>
  <si>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</si>
  <si>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</si>
  <si>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</si>
  <si>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</si>
  <si>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</si>
  <si>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</si>
  <si>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</si>
  <si>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</si>
  <si>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</si>
  <si>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</si>
  <si>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</si>
  <si>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</si>
  <si>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</si>
  <si>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</si>
  <si>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</si>
  <si>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</si>
  <si>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</si>
  <si>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</si>
  <si>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</si>
  <si>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</si>
  <si>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</si>
  <si>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</si>
  <si>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</si>
  <si>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</si>
  <si>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</si>
  <si>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</si>
  <si>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</si>
  <si>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</si>
  <si>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</si>
  <si>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</si>
  <si>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</si>
  <si>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</si>
  <si>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</si>
  <si>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</si>
  <si>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</si>
  <si>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</si>
  <si>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</si>
  <si>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</si>
  <si>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</si>
  <si>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</si>
  <si>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</si>
  <si>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</si>
  <si>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</si>
  <si>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</si>
  <si>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</si>
  <si>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</si>
  <si>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</si>
  <si>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</si>
  <si>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</si>
  <si>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</si>
  <si>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</si>
  <si>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</si>
  <si>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</si>
  <si>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</si>
  <si>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</si>
  <si>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</si>
  <si>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</si>
  <si>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</si>
  <si>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</si>
  <si>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</si>
  <si>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</si>
  <si>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</si>
  <si>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</si>
  <si>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</si>
  <si>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</si>
  <si>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</si>
  <si>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</si>
  <si>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</si>
  <si>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</si>
  <si>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</si>
  <si>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</si>
  <si>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</si>
  <si>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</si>
  <si>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</si>
  <si>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</si>
  <si>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</si>
  <si>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</si>
  <si>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</si>
  <si>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</si>
  <si>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</si>
  <si>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</si>
  <si>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</si>
  <si>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</si>
  <si>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</si>
  <si>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</si>
  <si>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</si>
  <si>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</si>
  <si>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</si>
  <si>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</si>
  <si>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</si>
  <si>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</si>
  <si>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</si>
  <si>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</si>
  <si>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</si>
  <si>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</si>
  <si>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</si>
  <si>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</si>
  <si>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</si>
  <si>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</si>
  <si>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</si>
  <si>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</si>
  <si>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</si>
  <si>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</si>
  <si>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</si>
  <si>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</si>
  <si>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</si>
  <si>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</si>
  <si>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</si>
  <si>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</si>
  <si>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</si>
  <si>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</si>
  <si>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</si>
  <si>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</si>
  <si>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</si>
  <si>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</si>
  <si>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</si>
  <si>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</si>
  <si>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</si>
  <si>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</si>
  <si>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</si>
  <si>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</si>
  <si>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</si>
  <si>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</si>
  <si>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</si>
  <si>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</si>
  <si>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</si>
  <si>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</si>
  <si>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</si>
  <si>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</si>
  <si>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</si>
  <si>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</si>
  <si>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</si>
  <si>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</si>
  <si>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</si>
  <si>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</si>
  <si>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</si>
  <si>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</si>
  <si>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</si>
  <si>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</si>
  <si>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</si>
  <si>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</si>
  <si>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</si>
  <si>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</si>
  <si>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</si>
  <si>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</si>
  <si>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</si>
  <si>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</si>
  <si>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</si>
  <si>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</si>
  <si>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</si>
  <si>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</si>
  <si>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</si>
  <si>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</si>
  <si>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</si>
  <si>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</si>
  <si>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</si>
  <si>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</si>
  <si>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</si>
  <si>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</si>
  <si>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</si>
  <si>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</si>
  <si>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</si>
  <si>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</si>
  <si>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</si>
  <si>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</si>
  <si>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</si>
  <si>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</si>
  <si>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</si>
  <si>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</si>
  <si>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</si>
  <si>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</si>
  <si>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</si>
  <si>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</si>
  <si>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</si>
  <si>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</si>
  <si>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</si>
  <si>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</si>
  <si>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</si>
  <si>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</si>
  <si>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</si>
  <si>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</si>
  <si>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</si>
  <si>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</si>
  <si>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</si>
  <si>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</si>
  <si>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</si>
  <si>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</si>
  <si>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</si>
  <si>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</si>
  <si>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</si>
  <si>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</si>
  <si>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</si>
  <si>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</si>
  <si>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</si>
  <si>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</si>
  <si>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</si>
  <si>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</si>
  <si>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</si>
  <si>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</si>
  <si>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</si>
  <si>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</si>
  <si>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</si>
  <si>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</si>
  <si>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</si>
  <si>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</si>
  <si>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</si>
  <si>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</si>
  <si>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</si>
  <si>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</si>
  <si>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</si>
  <si>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</si>
  <si>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</si>
  <si>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</si>
  <si>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</si>
  <si>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</si>
  <si>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</si>
  <si>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</si>
  <si>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</si>
  <si>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</si>
  <si>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</si>
  <si>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</si>
  <si>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</si>
  <si>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</si>
  <si>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</si>
  <si>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</si>
  <si>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</si>
  <si>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</si>
  <si>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</si>
  <si>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</si>
  <si>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</si>
  <si>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</si>
  <si>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</si>
  <si>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</si>
  <si>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</si>
  <si>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</si>
  <si>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</si>
  <si>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</si>
  <si>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</si>
  <si>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</si>
  <si>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</si>
  <si>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</si>
  <si>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</si>
  <si>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</si>
  <si>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</si>
  <si>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</si>
  <si>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</si>
  <si>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</si>
  <si>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</si>
  <si>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</si>
  <si>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</si>
  <si>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</si>
  <si>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</si>
  <si>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</si>
  <si>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</si>
  <si>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</si>
  <si>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</si>
  <si>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</si>
  <si>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</si>
  <si>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</si>
  <si>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</si>
  <si>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</si>
  <si>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</si>
  <si>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</si>
  <si>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</si>
  <si>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</si>
  <si>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</si>
  <si>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</si>
  <si>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</si>
  <si>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</si>
  <si>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</si>
  <si>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</si>
  <si>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</si>
  <si>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</si>
  <si>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</si>
  <si>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</si>
  <si>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</si>
  <si>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</si>
  <si>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</si>
  <si>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</si>
  <si>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</si>
  <si>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</si>
  <si>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</si>
  <si>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</si>
  <si>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</si>
  <si>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</si>
  <si>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</si>
  <si>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</si>
  <si>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</si>
  <si>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</si>
  <si>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</si>
  <si>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</si>
  <si>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</si>
  <si>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</si>
  <si>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</si>
  <si>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</si>
  <si>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</si>
  <si>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</si>
  <si>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</si>
  <si>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</si>
  <si>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</si>
  <si>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</si>
  <si>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</si>
  <si>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</si>
  <si>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</si>
  <si>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</si>
  <si>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</si>
  <si>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</si>
  <si>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</si>
  <si>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</si>
  <si>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</si>
  <si>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</si>
  <si>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</si>
  <si>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</si>
  <si>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</si>
  <si>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</si>
  <si>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</si>
  <si>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</si>
  <si>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</si>
  <si>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</si>
  <si>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</si>
  <si>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</si>
  <si>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</si>
  <si>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</si>
  <si>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</si>
  <si>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</si>
  <si>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</si>
  <si>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</si>
  <si>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</si>
  <si>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</si>
  <si>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</si>
  <si>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</si>
  <si>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</si>
  <si>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</si>
  <si>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</si>
  <si>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</si>
  <si>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</si>
  <si>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</si>
  <si>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</si>
  <si>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</si>
  <si>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</si>
  <si>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</si>
  <si>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</si>
  <si>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</si>
  <si>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</si>
  <si>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</si>
  <si>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</si>
  <si>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</si>
  <si>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</si>
  <si>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</si>
  <si>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</si>
  <si>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</si>
  <si>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</si>
  <si>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</si>
  <si>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</si>
  <si>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</si>
  <si>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</si>
  <si>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</si>
  <si>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</si>
  <si>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</si>
  <si>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</si>
  <si>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</si>
  <si>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</si>
  <si>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</si>
  <si>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</si>
  <si>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</si>
  <si>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</si>
  <si>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</si>
  <si>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</si>
  <si>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</si>
  <si>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</si>
  <si>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</si>
  <si>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</si>
  <si>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</si>
  <si>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</si>
  <si>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</si>
  <si>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</si>
  <si>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</si>
  <si>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</si>
  <si>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</si>
  <si>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</si>
  <si>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</si>
  <si>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</si>
  <si>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</si>
  <si>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</si>
  <si>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</si>
  <si>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</si>
  <si>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</si>
  <si>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</si>
  <si>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</si>
  <si>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</si>
  <si>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</si>
  <si>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</si>
  <si>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</si>
  <si>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</si>
  <si>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</si>
  <si>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</si>
  <si>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</si>
  <si>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</si>
  <si>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</si>
  <si>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</si>
  <si>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</si>
  <si>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</si>
  <si>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</si>
  <si>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</si>
  <si>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</si>
  <si>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</si>
  <si>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</si>
  <si>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</si>
  <si>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</si>
  <si>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</si>
  <si>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</si>
  <si>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</si>
  <si>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</si>
  <si>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</si>
  <si>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</si>
  <si>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</si>
  <si>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</si>
  <si>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</si>
  <si>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</si>
  <si>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</si>
  <si>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</si>
  <si>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</si>
  <si>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</si>
  <si>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</si>
  <si>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</si>
  <si>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</si>
  <si>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</si>
  <si>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</si>
  <si>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</si>
  <si>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</si>
  <si>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</si>
  <si>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</si>
  <si>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</si>
  <si>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</si>
  <si>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</si>
  <si>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</si>
  <si>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</si>
  <si>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</si>
  <si>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</si>
  <si>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</si>
  <si>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</si>
  <si>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</si>
  <si>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</si>
  <si>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</si>
  <si>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</si>
  <si>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</si>
  <si>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</si>
  <si>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</si>
  <si>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</si>
  <si>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</si>
  <si>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</si>
  <si>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</si>
  <si>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</si>
  <si>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</si>
  <si>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</si>
  <si>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</si>
  <si>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</si>
  <si>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</si>
  <si>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</si>
  <si>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</si>
  <si>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</si>
  <si>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</si>
  <si>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</si>
  <si>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</si>
  <si>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</si>
  <si>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</si>
  <si>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</si>
  <si>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</si>
  <si>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</si>
  <si>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</si>
  <si>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</si>
  <si>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</si>
  <si>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</si>
  <si>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</si>
  <si>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</si>
  <si>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</si>
  <si>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</si>
  <si>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</si>
  <si>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</si>
  <si>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</si>
  <si>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</si>
  <si>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</si>
  <si>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</si>
  <si>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</si>
  <si>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</si>
  <si>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</si>
  <si>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</si>
  <si>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</si>
  <si>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</si>
  <si>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</si>
  <si>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</si>
  <si>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</si>
  <si>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</si>
  <si>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</si>
  <si>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</si>
  <si>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</si>
  <si>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</si>
  <si>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</si>
  <si>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</si>
  <si>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</si>
  <si>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</si>
  <si>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</si>
  <si>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</si>
  <si>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</si>
  <si>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</si>
  <si>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</si>
  <si>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</si>
  <si>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</si>
  <si>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</si>
  <si>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</si>
  <si>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</si>
  <si>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</si>
  <si>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</si>
  <si>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</si>
  <si>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</si>
  <si>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</si>
  <si>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</si>
  <si>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</si>
  <si>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</si>
  <si>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</si>
  <si>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</si>
  <si>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</si>
  <si>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</si>
  <si>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</si>
  <si>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</si>
  <si>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</si>
  <si>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</si>
  <si>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</si>
  <si>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</si>
  <si>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</si>
  <si>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</si>
  <si>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</si>
  <si>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</si>
  <si>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</si>
  <si>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</si>
  <si>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</si>
  <si>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</si>
  <si>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</si>
  <si>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</si>
  <si>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</si>
  <si>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</si>
  <si>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</si>
  <si>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</si>
  <si>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</si>
  <si>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</si>
  <si>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</si>
  <si>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</si>
  <si>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</si>
  <si>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</si>
  <si>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</si>
  <si>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</si>
  <si>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</si>
  <si>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</si>
  <si>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</si>
  <si>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</si>
  <si>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</si>
  <si>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</si>
  <si>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</si>
  <si>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</si>
  <si>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</si>
  <si>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</si>
  <si>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</si>
  <si>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</si>
  <si>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</si>
  <si>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</si>
  <si>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</si>
  <si>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</si>
  <si>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</si>
  <si>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</si>
  <si>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</si>
  <si>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</si>
  <si>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</si>
  <si>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</si>
  <si>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</si>
  <si>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</si>
  <si>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</si>
  <si>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</si>
  <si>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</si>
  <si>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</si>
  <si>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</si>
  <si>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</si>
  <si>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</si>
  <si>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</si>
  <si>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</si>
  <si>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</si>
  <si>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</si>
  <si>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</si>
  <si>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</si>
  <si>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</si>
  <si>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</si>
  <si>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</si>
  <si>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</si>
  <si>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</si>
  <si>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</si>
  <si>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</si>
  <si>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</si>
  <si>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</si>
  <si>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</si>
  <si>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</si>
  <si>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</si>
  <si>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</si>
  <si>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</si>
  <si>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</si>
  <si>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</si>
  <si>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</si>
  <si>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</si>
  <si>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</si>
  <si>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</si>
  <si>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</si>
  <si>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</si>
  <si>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</si>
  <si>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</si>
  <si>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</si>
  <si>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</si>
  <si>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</si>
  <si>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</si>
  <si>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</si>
  <si>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</si>
  <si>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</si>
  <si>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</si>
  <si>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</si>
  <si>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</si>
  <si>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</si>
  <si>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</si>
  <si>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</si>
  <si>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</si>
  <si>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</si>
  <si>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</si>
  <si>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</si>
  <si>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</si>
  <si>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</si>
  <si>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</si>
  <si>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</si>
  <si>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</si>
  <si>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</si>
  <si>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</si>
  <si>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</si>
  <si>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</si>
  <si>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</si>
  <si>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</si>
  <si>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</si>
  <si>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</si>
  <si>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</si>
  <si>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</si>
  <si>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</si>
  <si>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</si>
  <si>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</si>
  <si>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</si>
  <si>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</si>
  <si>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</si>
  <si>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</si>
  <si>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</si>
  <si>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</si>
  <si>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</si>
  <si>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</si>
  <si>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</si>
  <si>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</si>
  <si>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</si>
  <si>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</si>
  <si>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</si>
  <si>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</si>
  <si>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</si>
  <si>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</si>
  <si>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</si>
  <si>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</si>
  <si>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</si>
  <si>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</si>
  <si>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</si>
  <si>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</si>
  <si>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</si>
  <si>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</si>
  <si>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</si>
  <si>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</si>
  <si>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</si>
  <si>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</si>
  <si>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</si>
  <si>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</si>
  <si>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</si>
  <si>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</si>
  <si>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</si>
  <si>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</si>
  <si>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</si>
  <si>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</si>
  <si>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</si>
  <si>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</si>
  <si>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</si>
  <si>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</si>
  <si>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</si>
  <si>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</si>
  <si>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</si>
  <si>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</si>
  <si>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</si>
  <si>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</si>
  <si>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</si>
  <si>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</si>
  <si>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</si>
  <si>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</si>
  <si>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</si>
  <si>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</si>
  <si>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</si>
  <si>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</si>
  <si>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</si>
  <si>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</si>
  <si>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</si>
  <si>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</si>
  <si>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</si>
  <si>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</si>
  <si>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</si>
  <si>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</si>
  <si>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</si>
  <si>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</si>
  <si>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</si>
  <si>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</si>
  <si>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</si>
  <si>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</si>
  <si>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</si>
  <si>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</si>
  <si>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</si>
  <si>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</si>
  <si>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</si>
  <si>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</si>
  <si>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</si>
  <si>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</si>
  <si>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</si>
  <si>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</si>
  <si>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</si>
  <si>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</si>
  <si>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</si>
  <si>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</si>
  <si>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</si>
  <si>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</si>
  <si>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</si>
  <si>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</si>
  <si>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</si>
  <si>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</si>
  <si>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</si>
  <si>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</si>
  <si>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</si>
  <si>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</si>
  <si>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</si>
  <si>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</si>
  <si>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</si>
  <si>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</si>
  <si>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</si>
  <si>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</si>
  <si>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</si>
  <si>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</si>
  <si>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</si>
  <si>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</si>
  <si>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</si>
  <si>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</si>
  <si>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</si>
  <si>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</si>
  <si>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</si>
  <si>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</si>
  <si>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</si>
  <si>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</si>
  <si>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</si>
  <si>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</si>
  <si>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</si>
  <si>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</si>
  <si>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</si>
  <si>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</si>
  <si>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</si>
  <si>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</si>
  <si>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</si>
  <si>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</si>
  <si>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</si>
  <si>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</si>
  <si>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</si>
  <si>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</si>
  <si>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</si>
  <si>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</si>
  <si>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</si>
  <si>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</si>
  <si>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</si>
  <si>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</si>
  <si>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</si>
  <si>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</si>
  <si>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</si>
  <si>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</si>
  <si>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</si>
  <si>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</si>
  <si>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</si>
  <si>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</si>
  <si>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</si>
  <si>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</si>
  <si>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</si>
  <si>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</si>
  <si>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</si>
  <si>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</si>
  <si>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</si>
  <si>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</si>
  <si>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</si>
  <si>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</si>
  <si>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</si>
  <si>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</si>
  <si>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</si>
  <si>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</si>
  <si>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</si>
  <si>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</si>
  <si>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</si>
  <si>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</si>
  <si>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</si>
  <si>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</si>
  <si>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</si>
  <si>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</si>
  <si>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</si>
  <si>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</si>
  <si>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</si>
  <si>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</si>
  <si>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</si>
  <si>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</si>
  <si>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</si>
  <si>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</si>
  <si>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</si>
  <si>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</si>
  <si>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</si>
  <si>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</si>
  <si>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</si>
  <si>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</si>
  <si>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</si>
  <si>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</si>
  <si>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</si>
  <si>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</si>
  <si>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</si>
  <si>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</si>
  <si>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</si>
  <si>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</si>
  <si>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</si>
  <si>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</si>
  <si>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</si>
  <si>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</si>
  <si>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</si>
  <si>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</si>
  <si>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</si>
  <si>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</si>
  <si>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</si>
  <si>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</si>
  <si>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</si>
  <si>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</si>
  <si>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</si>
  <si>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</si>
  <si>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</si>
  <si>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</si>
  <si>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</si>
  <si>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</si>
  <si>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</si>
  <si>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</si>
  <si>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</si>
  <si>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</si>
  <si>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</si>
  <si>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</si>
  <si>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</si>
  <si>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</si>
  <si>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</si>
  <si>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</si>
  <si>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</si>
  <si>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</si>
  <si>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</si>
  <si>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</si>
  <si>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</si>
  <si>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</si>
  <si>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</si>
  <si>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</si>
  <si>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</si>
  <si>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</si>
  <si>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</si>
  <si>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</si>
  <si>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</si>
  <si>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</si>
  <si>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</si>
  <si>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</si>
  <si>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</si>
  <si>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</si>
  <si>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</si>
  <si>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</si>
  <si>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</si>
  <si>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</si>
  <si>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</si>
  <si>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</si>
  <si>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</si>
  <si>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</si>
  <si>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</si>
  <si>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</si>
  <si>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</si>
  <si>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</si>
  <si>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</si>
  <si>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</si>
  <si>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</si>
  <si>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</si>
  <si>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</si>
  <si>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</si>
  <si>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</si>
  <si>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</si>
  <si>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</si>
  <si>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</si>
  <si>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</si>
  <si>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</si>
  <si>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</si>
  <si>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</si>
  <si>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</si>
  <si>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</si>
  <si>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</si>
  <si>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</si>
  <si>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</si>
  <si>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</si>
  <si>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</si>
  <si>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</si>
  <si>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</si>
  <si>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</si>
  <si>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</si>
  <si>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</si>
  <si>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</si>
  <si>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</si>
  <si>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</si>
  <si>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</si>
  <si>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</si>
  <si>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</si>
  <si>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</si>
  <si>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</si>
  <si>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</si>
  <si>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</si>
  <si>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</si>
  <si>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</si>
  <si>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</si>
  <si>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</si>
  <si>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</si>
  <si>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</si>
  <si>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</si>
  <si>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</si>
  <si>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</si>
  <si>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</si>
  <si>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</si>
  <si>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</si>
  <si>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</si>
  <si>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</si>
  <si>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</si>
  <si>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</si>
  <si>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</si>
  <si>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</si>
  <si>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</si>
  <si>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</si>
  <si>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</si>
  <si>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</si>
  <si>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</si>
  <si>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</si>
  <si>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</si>
  <si>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</si>
  <si>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</si>
  <si>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</si>
  <si>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</si>
  <si>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</si>
  <si>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</si>
  <si>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</si>
  <si>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</si>
  <si>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</si>
  <si>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</si>
  <si>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</si>
  <si>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</si>
  <si>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</si>
  <si>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</si>
  <si>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</si>
  <si>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</si>
  <si>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</si>
  <si>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</si>
  <si>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</si>
  <si>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</si>
  <si>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</si>
  <si>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</si>
  <si>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</si>
  <si>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</si>
  <si>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</si>
  <si>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</si>
  <si>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</si>
  <si>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</si>
  <si>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</si>
  <si>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</si>
  <si>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</si>
  <si>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</si>
  <si>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</si>
  <si>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</si>
  <si>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</si>
  <si>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</si>
  <si>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</si>
  <si>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</si>
  <si>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</si>
  <si>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</si>
  <si>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</si>
  <si>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</si>
  <si>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</si>
  <si>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</si>
  <si>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</si>
  <si>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</si>
  <si>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</si>
  <si>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</si>
  <si>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</si>
  <si>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</si>
  <si>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</si>
  <si>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</si>
  <si>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</si>
  <si>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</si>
  <si>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</si>
  <si>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</si>
  <si>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</si>
  <si>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</si>
  <si>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</si>
  <si>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</si>
  <si>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</si>
  <si>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</si>
  <si>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</si>
  <si>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</si>
  <si>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</si>
  <si>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</si>
  <si>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</si>
  <si>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</si>
  <si>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</si>
  <si>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</si>
  <si>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</si>
  <si>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</si>
  <si>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</si>
  <si>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</si>
  <si>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</si>
  <si>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</si>
  <si>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</si>
  <si>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</si>
  <si>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</si>
  <si>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</si>
  <si>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</si>
  <si>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</si>
  <si>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</si>
  <si>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</si>
  <si>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</si>
  <si>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</si>
  <si>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</si>
  <si>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</si>
  <si>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</si>
  <si>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</si>
  <si>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</si>
  <si>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</si>
  <si>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</si>
  <si>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</si>
  <si>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</si>
  <si>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</si>
  <si>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</si>
  <si>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</si>
  <si>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</si>
  <si>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</si>
  <si>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</si>
  <si>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</si>
  <si>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</si>
  <si>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</si>
  <si>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</si>
  <si>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</si>
  <si>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</si>
  <si>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</si>
  <si>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</si>
  <si>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</si>
  <si>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</si>
  <si>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</si>
  <si>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</si>
  <si>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</si>
  <si>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</si>
  <si>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</si>
  <si>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</si>
  <si>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</si>
  <si>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</si>
  <si>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</si>
  <si>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</si>
  <si>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</si>
  <si>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</si>
  <si>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</si>
  <si>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</si>
  <si>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</si>
  <si>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</si>
  <si>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</si>
  <si>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</si>
  <si>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</si>
  <si>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</si>
  <si>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</si>
  <si>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</si>
  <si>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</si>
  <si>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</si>
  <si>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</si>
  <si>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</si>
  <si>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</si>
  <si>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</si>
  <si>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</si>
  <si>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</si>
  <si>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</si>
  <si>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</si>
  <si>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</si>
  <si>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</si>
  <si>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</si>
  <si>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</si>
  <si>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</si>
  <si>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</si>
  <si>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</si>
  <si>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</si>
  <si>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</si>
  <si>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</si>
  <si>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</si>
  <si>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</si>
  <si>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</si>
  <si>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</si>
  <si>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</si>
  <si>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</si>
  <si>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</si>
  <si>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</si>
  <si>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</si>
  <si>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</si>
  <si>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</si>
  <si>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</si>
  <si>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</si>
  <si>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</si>
  <si>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</si>
  <si>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</si>
  <si>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</si>
  <si>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</si>
  <si>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</si>
  <si>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</si>
  <si>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</si>
  <si>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</si>
  <si>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</si>
  <si>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</si>
  <si>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</si>
  <si>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</si>
  <si>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</si>
  <si>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</si>
  <si>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</si>
  <si>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</si>
  <si>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</si>
  <si>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</si>
  <si>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</si>
  <si>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</si>
  <si>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</si>
  <si>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</si>
  <si>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</si>
  <si>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</si>
  <si>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</si>
  <si>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</si>
  <si>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</si>
  <si>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</si>
  <si>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</si>
  <si>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</si>
  <si>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</si>
  <si>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</si>
  <si>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</si>
  <si>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</si>
  <si>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</si>
  <si>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</si>
  <si>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</si>
  <si>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</si>
  <si>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</si>
  <si>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</si>
  <si>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</si>
  <si>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</si>
  <si>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</si>
  <si>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</si>
  <si>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</si>
  <si>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</si>
  <si>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</si>
  <si>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</si>
  <si>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</si>
  <si>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</si>
  <si>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</si>
  <si>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</si>
  <si>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</si>
  <si>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</si>
  <si>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</si>
  <si>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</si>
  <si>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</si>
  <si>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</si>
  <si>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</si>
  <si>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</si>
  <si>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</si>
  <si>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</si>
  <si>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</si>
  <si>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</si>
  <si>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</si>
  <si>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</si>
  <si>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</si>
  <si>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</si>
  <si>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</si>
  <si>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</si>
  <si>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</si>
  <si>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</si>
  <si>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</si>
  <si>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</si>
  <si>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</si>
  <si>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</si>
  <si>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</si>
  <si>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</si>
  <si>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</si>
  <si>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</si>
  <si>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</si>
  <si>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</si>
  <si>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</si>
  <si>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</si>
  <si>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</si>
  <si>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</si>
  <si>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</si>
  <si>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</si>
  <si>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</si>
  <si>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</si>
  <si>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</si>
  <si>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</si>
  <si>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</si>
  <si>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</si>
  <si>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</si>
  <si>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</si>
  <si>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</si>
  <si>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</si>
  <si>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</si>
  <si>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</si>
  <si>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</si>
  <si>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</si>
  <si>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</si>
  <si>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</si>
  <si>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</si>
  <si>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</si>
  <si>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</si>
  <si>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</si>
  <si>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</si>
  <si>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</si>
  <si>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</si>
  <si>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</si>
  <si>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</si>
  <si>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</si>
  <si>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</si>
  <si>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</si>
  <si>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</si>
  <si>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</si>
  <si>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</si>
  <si>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</si>
  <si>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</si>
  <si>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</si>
  <si>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</si>
  <si>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</si>
  <si>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</si>
  <si>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</si>
  <si>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</si>
  <si>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</si>
  <si>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</si>
  <si>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</si>
  <si>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</si>
  <si>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</si>
  <si>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</si>
  <si>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</si>
  <si>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</si>
  <si>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</si>
  <si>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</si>
  <si>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</si>
  <si>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</si>
  <si>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</si>
  <si>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</si>
  <si>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</si>
  <si>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</si>
  <si>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</si>
  <si>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</si>
  <si>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</si>
  <si>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</si>
  <si>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</si>
  <si>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</si>
  <si>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</si>
  <si>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</si>
  <si>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</si>
  <si>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</si>
  <si>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</si>
  <si>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</si>
  <si>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</si>
  <si>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</si>
  <si>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</si>
  <si>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</si>
  <si>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</si>
  <si>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</si>
  <si>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</si>
  <si>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</si>
  <si>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</si>
  <si>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</si>
  <si>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</si>
  <si>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</si>
  <si>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</si>
  <si>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</si>
  <si>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</si>
  <si>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</si>
  <si>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</si>
  <si>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</si>
  <si>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</si>
  <si>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</si>
  <si>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</si>
  <si>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</si>
  <si>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</si>
  <si>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</si>
  <si>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</si>
  <si>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</si>
  <si>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</si>
  <si>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</si>
  <si>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</si>
  <si>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</si>
  <si>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</si>
  <si>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</si>
  <si>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</si>
  <si>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</si>
  <si>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</si>
  <si>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</si>
  <si>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</si>
  <si>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</si>
  <si>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</si>
  <si>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</si>
  <si>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</si>
  <si>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</si>
  <si>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</si>
  <si>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</si>
  <si>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</si>
  <si>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</si>
  <si>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</si>
  <si>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</si>
  <si>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</si>
  <si>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</si>
  <si>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</si>
  <si>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</si>
  <si>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</si>
  <si>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</si>
  <si>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</si>
  <si>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</si>
  <si>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</si>
  <si>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</si>
  <si>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</si>
  <si>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</si>
  <si>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</si>
  <si>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</si>
  <si>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</si>
  <si>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</si>
  <si>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</si>
  <si>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</si>
  <si>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</si>
  <si>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</si>
  <si>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</si>
  <si>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</si>
  <si>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</si>
  <si>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</si>
  <si>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</si>
  <si>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</si>
  <si>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</si>
  <si>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</si>
  <si>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</si>
  <si>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</si>
  <si>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</si>
  <si>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</si>
  <si>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</si>
  <si>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</si>
  <si>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</si>
  <si>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</si>
  <si>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</si>
  <si>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</si>
  <si>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</si>
  <si>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</si>
  <si>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</si>
  <si>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</si>
  <si>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</si>
  <si>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</si>
  <si>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</si>
  <si>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</si>
  <si>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</si>
  <si>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</si>
  <si>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</si>
  <si>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</si>
  <si>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</si>
  <si>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</si>
  <si>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</si>
  <si>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</si>
  <si>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</si>
  <si>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</si>
  <si>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</si>
  <si>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</si>
  <si>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</si>
  <si>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</si>
  <si>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</si>
  <si>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</si>
  <si>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</si>
  <si>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</si>
  <si>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</si>
  <si>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</si>
  <si>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</si>
  <si>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</si>
  <si>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</si>
  <si>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</si>
  <si>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</si>
  <si>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</si>
  <si>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</si>
  <si>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</si>
  <si>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</si>
  <si>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</si>
  <si>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</si>
  <si>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</si>
  <si>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</si>
  <si>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</si>
  <si>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</si>
  <si>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</si>
  <si>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</si>
  <si>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</si>
  <si>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</si>
  <si>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</si>
  <si>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</si>
  <si>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</si>
  <si>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</si>
  <si>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</si>
  <si>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</si>
  <si>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</si>
  <si>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</si>
  <si>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</si>
  <si>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</si>
  <si>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</si>
  <si>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</si>
  <si>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</si>
  <si>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</si>
  <si>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</si>
  <si>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</si>
  <si>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</si>
  <si>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</si>
  <si>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</si>
  <si>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</si>
  <si>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</si>
  <si>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</si>
  <si>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</si>
  <si>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</si>
  <si>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</si>
  <si>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</si>
  <si>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</si>
  <si>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</si>
  <si>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</si>
  <si>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</si>
  <si>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</si>
  <si>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</si>
  <si>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</si>
  <si>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</si>
  <si>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</si>
  <si>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</si>
  <si>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</si>
  <si>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</si>
  <si>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</si>
  <si>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</si>
  <si>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</si>
  <si>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</si>
  <si>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</si>
  <si>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</si>
  <si>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</si>
  <si>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</si>
  <si>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</si>
  <si>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</si>
  <si>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</si>
  <si>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</si>
  <si>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</si>
  <si>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</si>
  <si>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</si>
  <si>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</si>
  <si>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</si>
  <si>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</si>
  <si>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</si>
  <si>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</si>
  <si>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</si>
  <si>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</si>
  <si>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</si>
  <si>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</si>
  <si>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</si>
  <si>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</si>
  <si>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</si>
  <si>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</si>
  <si>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</si>
  <si>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</si>
  <si>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</si>
  <si>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</si>
  <si>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</si>
  <si>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</si>
  <si>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</si>
  <si>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</si>
  <si>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</si>
  <si>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</si>
  <si>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</si>
  <si>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</si>
  <si>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</si>
  <si>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</si>
  <si>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</si>
  <si>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</si>
  <si>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</si>
  <si>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</si>
  <si>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</si>
  <si>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</si>
  <si>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</si>
  <si>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</si>
  <si>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</si>
  <si>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</si>
  <si>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</si>
  <si>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</si>
  <si>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</si>
  <si>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</si>
  <si>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</si>
  <si>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</si>
  <si>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</si>
  <si>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</si>
  <si>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</si>
  <si>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</si>
  <si>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</si>
  <si>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</si>
  <si>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</si>
  <si>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</si>
  <si>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</si>
  <si>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</si>
  <si>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</si>
  <si>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</si>
  <si>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</si>
  <si>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</si>
  <si>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</si>
  <si>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</si>
  <si>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</si>
  <si>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</si>
  <si>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</si>
  <si>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</si>
  <si>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</si>
  <si>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</si>
  <si>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</si>
  <si>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</si>
  <si>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</si>
  <si>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</si>
  <si>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</si>
  <si>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</si>
  <si>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</si>
  <si>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</si>
  <si>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</si>
  <si>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</si>
  <si>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</si>
  <si>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</si>
  <si>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</si>
  <si>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</si>
  <si>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</si>
  <si>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</si>
  <si>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</si>
  <si>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</si>
  <si>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</si>
  <si>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</si>
  <si>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</si>
  <si>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</si>
  <si>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</si>
  <si>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</si>
  <si>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</si>
  <si>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</si>
  <si>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</si>
  <si>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</si>
  <si>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</si>
  <si>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</si>
  <si>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</si>
  <si>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</si>
  <si>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</si>
  <si>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</si>
  <si>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</si>
  <si>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</si>
  <si>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</si>
  <si>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</si>
  <si>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</si>
  <si>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</si>
  <si>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</si>
  <si>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</si>
  <si>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</si>
  <si>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</si>
  <si>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</si>
  <si>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</si>
  <si>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</si>
  <si>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</si>
  <si>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</si>
  <si>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</si>
  <si>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</si>
  <si>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</si>
  <si>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</si>
  <si>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</si>
  <si>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</si>
  <si>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</si>
  <si>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</si>
  <si>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</si>
  <si>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</si>
  <si>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</si>
  <si>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</si>
  <si>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</si>
  <si>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</si>
  <si>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</si>
  <si>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</si>
  <si>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</si>
  <si>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</si>
  <si>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</si>
  <si>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</si>
  <si>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</si>
  <si>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</si>
  <si>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</si>
  <si>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</si>
  <si>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</si>
  <si>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</si>
  <si>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</si>
  <si>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</si>
  <si>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</si>
  <si>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</si>
  <si>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</si>
  <si>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</si>
  <si>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</si>
  <si>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</si>
  <si>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</si>
  <si>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</si>
  <si>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</si>
  <si>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</si>
  <si>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</si>
  <si>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</si>
  <si>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</si>
  <si>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</si>
  <si>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</si>
  <si>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</si>
  <si>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</si>
  <si>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</si>
  <si>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</si>
  <si>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</si>
  <si>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</si>
  <si>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</si>
  <si>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</si>
  <si>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</si>
  <si>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</si>
  <si>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</si>
  <si>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</si>
  <si>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</si>
  <si>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</si>
  <si>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</si>
  <si>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</si>
  <si>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</si>
  <si>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</si>
  <si>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</si>
  <si>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</si>
  <si>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</si>
  <si>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</si>
  <si>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</si>
  <si>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</si>
  <si>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</si>
  <si>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</si>
  <si>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</si>
  <si>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</si>
  <si>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</si>
  <si>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</si>
  <si>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</si>
  <si>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</si>
  <si>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</si>
  <si>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</si>
  <si>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</si>
  <si>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</si>
  <si>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</si>
  <si>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</si>
  <si>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</si>
  <si>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</si>
  <si>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</si>
  <si>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</si>
  <si>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</si>
  <si>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</si>
  <si>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</si>
  <si>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</si>
  <si>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</si>
  <si>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</si>
  <si>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</si>
  <si>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</si>
  <si>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</si>
  <si>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</si>
  <si>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</si>
  <si>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</si>
  <si>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</si>
  <si>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</si>
  <si>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</si>
  <si>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</si>
  <si>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</si>
  <si>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</si>
  <si>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</si>
  <si>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</si>
  <si>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</si>
  <si>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</si>
  <si>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</si>
  <si>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</si>
  <si>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</si>
  <si>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</si>
  <si>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</si>
  <si>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</si>
  <si>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</si>
  <si>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</si>
  <si>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</si>
  <si>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</si>
  <si>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</si>
  <si>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</si>
  <si>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</si>
  <si>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</si>
  <si>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</si>
  <si>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</si>
  <si>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</si>
  <si>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</si>
  <si>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</si>
  <si>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</si>
  <si>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</si>
  <si>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</si>
  <si>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</si>
  <si>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</si>
  <si>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</si>
  <si>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</si>
  <si>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</si>
  <si>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</si>
  <si>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</si>
  <si>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</si>
  <si>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</si>
  <si>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</si>
  <si>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</si>
  <si>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</si>
  <si>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</si>
  <si>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</si>
  <si>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</si>
  <si>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</si>
  <si>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</si>
  <si>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</si>
  <si>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</si>
  <si>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</si>
  <si>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</si>
  <si>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</si>
  <si>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</si>
  <si>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</si>
  <si>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</si>
  <si>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</si>
  <si>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</si>
  <si>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</si>
  <si>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</si>
  <si>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</si>
  <si>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</si>
  <si>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</si>
  <si>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</si>
  <si>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</si>
  <si>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</si>
  <si>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</si>
  <si>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</si>
  <si>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</si>
  <si>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</si>
  <si>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</si>
  <si>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</si>
  <si>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</si>
  <si>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</si>
  <si>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</si>
  <si>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</si>
  <si>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</si>
  <si>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</si>
  <si>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</si>
  <si>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</si>
  <si>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</si>
  <si>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</si>
  <si>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</si>
  <si>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</si>
  <si>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</si>
  <si>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</si>
  <si>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</si>
  <si>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</si>
  <si>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</si>
  <si>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</si>
  <si>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</si>
  <si>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</si>
  <si>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</si>
  <si>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</si>
  <si>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</si>
  <si>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</si>
  <si>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</si>
  <si>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</si>
  <si>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</si>
  <si>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</si>
  <si>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</si>
  <si>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</si>
  <si>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</si>
  <si>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</si>
  <si>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</si>
  <si>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</si>
  <si>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</si>
  <si>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</si>
  <si>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</si>
  <si>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</si>
  <si>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</si>
  <si>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</si>
  <si>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</si>
  <si>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</si>
  <si>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</si>
  <si>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</si>
  <si>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</si>
  <si>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</si>
  <si>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</si>
  <si>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</si>
  <si>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</si>
  <si>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</si>
  <si>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</si>
  <si>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</si>
  <si>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</si>
  <si>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</si>
  <si>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</si>
  <si>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</si>
  <si>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</si>
  <si>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</si>
  <si>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</si>
  <si>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</si>
  <si>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</si>
  <si>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</si>
  <si>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</si>
  <si>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</si>
  <si>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</si>
  <si>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</si>
  <si>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</si>
  <si>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</si>
  <si>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</si>
  <si>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</si>
  <si>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</si>
  <si>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</si>
  <si>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</si>
  <si>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</si>
  <si>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</si>
  <si>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</si>
  <si>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</si>
  <si>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</si>
  <si>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</si>
  <si>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</si>
  <si>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</si>
  <si>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</si>
  <si>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</si>
  <si>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</si>
  <si>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</si>
  <si>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</si>
  <si>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</si>
  <si>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</si>
  <si>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</si>
  <si>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</si>
  <si>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</si>
  <si>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</si>
  <si>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</si>
  <si>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</si>
  <si>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</si>
  <si>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</si>
  <si>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</si>
  <si>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</si>
  <si>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</si>
  <si>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</si>
  <si>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</si>
  <si>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</si>
  <si>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</si>
  <si>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</si>
  <si>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</si>
  <si>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</si>
  <si>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</si>
  <si>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</si>
  <si>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</si>
  <si>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</si>
  <si>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</si>
  <si>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</si>
  <si>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</si>
  <si>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</si>
  <si>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</si>
  <si>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</si>
  <si>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</si>
  <si>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</si>
  <si>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</si>
  <si>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</si>
  <si>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</si>
  <si>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</si>
  <si>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</si>
  <si>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</si>
  <si>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</si>
  <si>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</si>
  <si>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</si>
  <si>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</si>
  <si>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</si>
  <si>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</si>
  <si>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</si>
  <si>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</si>
  <si>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</si>
  <si>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</si>
  <si>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</si>
  <si>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</si>
  <si>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</si>
  <si>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</si>
  <si>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</si>
  <si>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</si>
  <si>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</si>
  <si>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</si>
  <si>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</si>
  <si>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</si>
  <si>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</si>
  <si>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</si>
  <si>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</si>
  <si>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</si>
  <si>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</si>
  <si>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</si>
  <si>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</si>
  <si>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</si>
  <si>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</si>
  <si>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</si>
  <si>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</si>
  <si>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</si>
  <si>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</si>
  <si>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</si>
  <si>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</si>
  <si>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</si>
  <si>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</si>
  <si>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</si>
  <si>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</si>
  <si>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</si>
  <si>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</si>
  <si>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</si>
  <si>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</si>
  <si>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</si>
  <si>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</si>
  <si>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</si>
  <si>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</si>
  <si>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</si>
  <si>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</si>
  <si>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</si>
  <si>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</si>
  <si>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</si>
  <si>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</si>
  <si>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</si>
  <si>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</si>
  <si>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</si>
  <si>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</si>
  <si>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</si>
  <si>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</si>
  <si>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</si>
  <si>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</si>
  <si>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</si>
  <si>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</si>
  <si>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</si>
  <si>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</si>
  <si>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</si>
  <si>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</si>
  <si>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</si>
  <si>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</si>
  <si>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</si>
  <si>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</si>
  <si>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</si>
  <si>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</si>
  <si>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</si>
  <si>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</si>
  <si>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</si>
  <si>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</si>
  <si>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</si>
  <si>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</si>
  <si>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</si>
  <si>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</si>
  <si>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</si>
  <si>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</si>
  <si>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</si>
  <si>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</si>
  <si>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</si>
  <si>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</si>
  <si>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</si>
  <si>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</si>
  <si>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</si>
  <si>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</si>
  <si>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</si>
  <si>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</si>
  <si>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</si>
  <si>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</si>
  <si>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</si>
  <si>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</si>
  <si>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</si>
  <si>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</si>
  <si>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</si>
  <si>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</si>
  <si>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</si>
  <si>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</si>
  <si>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</si>
  <si>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</si>
  <si>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</si>
  <si>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</si>
  <si>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</si>
  <si>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</si>
  <si>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</si>
  <si>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</si>
  <si>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</si>
  <si>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</si>
  <si>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</si>
  <si>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</si>
  <si>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</si>
  <si>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</si>
  <si>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</si>
  <si>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</si>
  <si>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</si>
  <si>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</si>
  <si>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</si>
  <si>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</si>
  <si>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</si>
  <si>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</si>
  <si>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</si>
  <si>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</si>
  <si>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</si>
  <si>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</si>
  <si>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</si>
  <si>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</si>
  <si>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</si>
  <si>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</si>
  <si>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</si>
  <si>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</si>
  <si>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</si>
  <si>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</si>
  <si>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</si>
  <si>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</si>
  <si>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</si>
  <si>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</si>
  <si>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</si>
  <si>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</si>
  <si>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</si>
  <si>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</si>
  <si>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</si>
  <si>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</si>
  <si>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</si>
  <si>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</si>
  <si>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</si>
  <si>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</si>
  <si>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</si>
  <si>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</si>
  <si>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</si>
  <si>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</si>
  <si>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</si>
  <si>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</si>
  <si>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</si>
  <si>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</si>
  <si>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</si>
  <si>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</si>
  <si>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</si>
  <si>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</si>
  <si>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</si>
  <si>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</si>
  <si>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</si>
  <si>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</si>
  <si>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</si>
  <si>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</si>
  <si>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</si>
  <si>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</si>
  <si>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</si>
  <si>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</si>
  <si>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</si>
  <si>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</si>
  <si>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</si>
  <si>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</si>
  <si>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</si>
  <si>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</si>
  <si>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</si>
  <si>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</si>
  <si>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</si>
  <si>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</si>
  <si>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</si>
  <si>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</si>
  <si>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</si>
  <si>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</si>
  <si>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</si>
  <si>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</si>
  <si>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</si>
  <si>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</si>
  <si>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</si>
  <si>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</si>
  <si>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</si>
  <si>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</si>
  <si>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</si>
  <si>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</si>
  <si>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</si>
  <si>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</si>
  <si>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</si>
  <si>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</si>
  <si>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</si>
  <si>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</si>
  <si>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</si>
  <si>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</si>
  <si>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</si>
  <si>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</si>
  <si>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</si>
  <si>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</si>
  <si>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</si>
  <si>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</si>
  <si>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</si>
  <si>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</si>
  <si>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</si>
  <si>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</si>
  <si>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</si>
  <si>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</si>
  <si>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</si>
  <si>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</si>
  <si>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</si>
  <si>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</si>
  <si>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</si>
  <si>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</si>
  <si>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</si>
  <si>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</si>
  <si>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</si>
  <si>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</si>
  <si>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</si>
  <si>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</si>
  <si>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</si>
  <si>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</si>
  <si>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</si>
  <si>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</si>
  <si>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</si>
  <si>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</si>
  <si>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</si>
  <si>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</si>
  <si>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</si>
  <si>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</si>
  <si>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</si>
  <si>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</si>
  <si>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</si>
  <si>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</si>
  <si>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</si>
  <si>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</si>
  <si>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</si>
  <si>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</si>
  <si>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</si>
  <si>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</si>
  <si>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</si>
  <si>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</si>
  <si>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</si>
  <si>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</si>
  <si>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</si>
  <si>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</si>
  <si>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</si>
  <si>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</si>
  <si>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</si>
  <si>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</si>
  <si>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</si>
  <si>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</si>
  <si>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</si>
  <si>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</si>
  <si>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</si>
  <si>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</si>
  <si>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</si>
  <si>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</si>
  <si>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</si>
  <si>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</si>
  <si>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</si>
  <si>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</si>
  <si>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</si>
  <si>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</si>
  <si>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</si>
  <si>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</si>
  <si>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</si>
  <si>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</si>
  <si>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</si>
  <si>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</si>
  <si>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</si>
  <si>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</si>
  <si>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</si>
  <si>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</si>
  <si>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</si>
  <si>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</si>
  <si>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</si>
  <si>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</si>
  <si>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</si>
  <si>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</si>
  <si>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</si>
  <si>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</si>
  <si>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</si>
  <si>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</si>
  <si>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</si>
  <si>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</si>
  <si>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</si>
  <si>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</si>
  <si>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</si>
  <si>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</si>
  <si>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</si>
  <si>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</si>
  <si>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</si>
  <si>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</si>
  <si>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</si>
  <si>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</si>
  <si>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</si>
  <si>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</si>
  <si>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</si>
  <si>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</si>
  <si>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</si>
  <si>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</si>
  <si>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</si>
  <si>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</si>
  <si>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</si>
  <si>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</si>
  <si>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</si>
  <si>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</si>
  <si>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</si>
  <si>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</si>
  <si>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</si>
  <si>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</si>
  <si>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</si>
  <si>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</si>
  <si>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</si>
  <si>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</si>
  <si>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</si>
  <si>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</si>
  <si>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</si>
  <si>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</si>
  <si>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</si>
  <si>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</si>
  <si>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</si>
  <si>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</si>
  <si>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</si>
  <si>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</si>
  <si>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</si>
  <si>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</si>
  <si>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</si>
  <si>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</si>
  <si>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</si>
  <si>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</si>
  <si>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</si>
  <si>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</si>
  <si>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</si>
  <si>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</si>
  <si>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</si>
  <si>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</si>
  <si>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</si>
  <si>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</si>
  <si>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</si>
  <si>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</si>
  <si>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</si>
  <si>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</si>
  <si>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</si>
  <si>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</si>
  <si>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</si>
  <si>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</si>
  <si>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</si>
  <si>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</si>
  <si>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</si>
  <si>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</si>
  <si>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</si>
  <si>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</si>
  <si>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</si>
  <si>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</si>
  <si>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</si>
  <si>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</si>
  <si>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</si>
  <si>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</si>
  <si>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</si>
  <si>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</si>
  <si>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</si>
  <si>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</si>
  <si>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</si>
  <si>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</si>
  <si>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</si>
  <si>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</si>
  <si>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</si>
  <si>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</si>
  <si>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</si>
  <si>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</si>
  <si>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</si>
  <si>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</si>
  <si>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</si>
  <si>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</si>
  <si>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</si>
  <si>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</si>
  <si>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</si>
  <si>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</si>
  <si>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</si>
  <si>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</si>
  <si>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</si>
  <si>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</si>
  <si>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</si>
  <si>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</si>
  <si>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</si>
  <si>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</si>
  <si>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</si>
  <si>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</si>
  <si>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</si>
  <si>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</si>
  <si>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</si>
  <si>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</si>
  <si>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</si>
  <si>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</si>
  <si>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</si>
  <si>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</si>
  <si>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</si>
  <si>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</si>
  <si>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</si>
  <si>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</si>
  <si>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</si>
  <si>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</si>
  <si>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</si>
  <si>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</si>
  <si>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</si>
  <si>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</si>
  <si>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</si>
  <si>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</si>
  <si>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</si>
  <si>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</si>
  <si>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</si>
  <si>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</si>
  <si>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</si>
  <si>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</si>
  <si>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</si>
  <si>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</si>
  <si>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</si>
  <si>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</si>
  <si>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</si>
  <si>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</si>
  <si>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</si>
  <si>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</si>
  <si>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</si>
  <si>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</si>
  <si>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</si>
  <si>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</si>
  <si>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</si>
  <si>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</si>
  <si>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</si>
  <si>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</si>
  <si>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</si>
  <si>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</si>
  <si>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</si>
  <si>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</si>
  <si>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</si>
  <si>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</si>
  <si>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</si>
  <si>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</si>
  <si>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</si>
  <si>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</si>
  <si>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</si>
  <si>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</si>
  <si>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</si>
  <si>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</si>
  <si>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</si>
  <si>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</si>
  <si>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</si>
  <si>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</si>
  <si>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</si>
  <si>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</si>
  <si>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</si>
  <si>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</si>
  <si>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</si>
  <si>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</si>
  <si>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</si>
  <si>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</si>
  <si>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</si>
  <si>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</si>
  <si>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</si>
  <si>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</si>
  <si>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</si>
  <si>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</si>
  <si>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</si>
  <si>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</si>
  <si>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</si>
  <si>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</si>
  <si>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</si>
  <si>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</si>
  <si>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</si>
  <si>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</si>
  <si>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</si>
  <si>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</si>
  <si>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</si>
  <si>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</si>
  <si>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</si>
  <si>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</si>
  <si>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</si>
  <si>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</si>
  <si>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</si>
  <si>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</si>
  <si>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</si>
  <si>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</si>
  <si>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</si>
  <si>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</si>
  <si>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</si>
  <si>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</si>
  <si>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</si>
  <si>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</si>
  <si>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</si>
  <si>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</si>
  <si>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</si>
  <si>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</si>
  <si>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</si>
  <si>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</si>
  <si>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</si>
  <si>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</si>
  <si>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</si>
  <si>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</si>
  <si>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</si>
  <si>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</si>
  <si>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</si>
  <si>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</si>
  <si>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</si>
  <si>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</si>
  <si>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</si>
  <si>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</si>
  <si>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</si>
  <si>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</si>
  <si>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</si>
  <si>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</si>
  <si>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</si>
  <si>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</si>
  <si>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</si>
  <si>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</si>
  <si>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</si>
  <si>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</si>
  <si>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</si>
  <si>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</si>
  <si>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</si>
  <si>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</si>
  <si>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</si>
  <si>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</si>
  <si>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</si>
  <si>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</si>
  <si>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</si>
  <si>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</si>
  <si>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</si>
  <si>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</si>
  <si>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</si>
  <si>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</si>
  <si>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</si>
  <si>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</si>
  <si>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</si>
  <si>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</si>
  <si>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</si>
  <si>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</si>
  <si>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</si>
  <si>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</si>
  <si>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</si>
  <si>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</si>
  <si>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</si>
  <si>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</si>
  <si>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</si>
  <si>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</si>
  <si>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</si>
  <si>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</si>
  <si>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</si>
  <si>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</si>
  <si>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</si>
  <si>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</si>
  <si>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</si>
  <si>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</si>
  <si>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</si>
  <si>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</si>
  <si>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</si>
  <si>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</si>
  <si>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</si>
  <si>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</si>
  <si>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</si>
  <si>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</si>
  <si>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</si>
  <si>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</si>
  <si>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</si>
  <si>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</si>
  <si>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</si>
  <si>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</si>
  <si>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</si>
  <si>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</si>
  <si>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</si>
  <si>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</si>
  <si>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</si>
  <si>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</si>
  <si>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</si>
  <si>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</si>
  <si>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</si>
  <si>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</si>
  <si>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</si>
  <si>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</si>
  <si>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</si>
  <si>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</si>
  <si>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</si>
  <si>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</si>
  <si>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</si>
  <si>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</si>
  <si>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</si>
  <si>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</si>
  <si>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</si>
  <si>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</si>
  <si>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</si>
  <si>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</si>
  <si>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</si>
  <si>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</si>
  <si>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</si>
  <si>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</si>
  <si>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</si>
  <si>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</si>
  <si>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</si>
  <si>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</si>
  <si>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</si>
  <si>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</si>
  <si>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</si>
  <si>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</si>
  <si>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</si>
  <si>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</si>
  <si>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</si>
  <si>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</si>
  <si>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</si>
  <si>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</si>
  <si>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</si>
  <si>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</si>
  <si>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</si>
  <si>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</si>
  <si>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</si>
  <si>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</si>
  <si>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</si>
  <si>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</si>
  <si>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</si>
  <si>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</si>
  <si>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</si>
  <si>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</si>
  <si>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</si>
  <si>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</si>
  <si>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</si>
  <si>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</si>
  <si>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</si>
  <si>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</si>
  <si>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</si>
  <si>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</si>
  <si>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</si>
  <si>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</si>
  <si>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</si>
  <si>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</si>
  <si>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</si>
  <si>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</si>
  <si>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</si>
  <si>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</si>
  <si>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</si>
  <si>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</si>
  <si>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</si>
  <si>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</si>
  <si>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</si>
  <si>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</si>
  <si>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</si>
  <si>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</si>
  <si>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</si>
  <si>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</si>
  <si>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</si>
  <si>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</si>
  <si>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</si>
  <si>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</si>
  <si>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</si>
  <si>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</si>
  <si>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</si>
  <si>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</si>
  <si>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</si>
  <si>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</si>
  <si>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</si>
  <si>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</si>
  <si>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</si>
  <si>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</si>
  <si>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</si>
  <si>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</si>
  <si>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</si>
  <si>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</si>
  <si>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</si>
  <si>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</si>
  <si>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</si>
  <si>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</si>
  <si>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</si>
  <si>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</si>
  <si>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</si>
  <si>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</si>
  <si>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</si>
  <si>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</si>
  <si>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</si>
  <si>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</si>
  <si>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</si>
  <si>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</si>
  <si>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</si>
  <si>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</si>
  <si>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</si>
  <si>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</si>
  <si>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</si>
  <si>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</si>
  <si>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</si>
  <si>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</si>
  <si>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</si>
  <si>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</si>
  <si>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</si>
  <si>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</si>
  <si>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</si>
  <si>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</si>
  <si>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</si>
  <si>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</si>
  <si>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</si>
  <si>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</si>
  <si>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</si>
  <si>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</si>
  <si>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</si>
  <si>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</si>
  <si>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</si>
  <si>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</si>
  <si>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</si>
  <si>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</si>
  <si>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</si>
  <si>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</si>
  <si>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</si>
  <si>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</si>
  <si>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</si>
  <si>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</si>
  <si>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</si>
  <si>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</si>
  <si>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</si>
  <si>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</si>
  <si>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</si>
  <si>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</si>
  <si>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</si>
  <si>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</si>
  <si>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</si>
  <si>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</si>
  <si>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</si>
  <si>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</si>
  <si>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</si>
  <si>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</si>
  <si>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</si>
  <si>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</si>
  <si>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</si>
  <si>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</si>
  <si>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</si>
  <si>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</si>
  <si>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</si>
  <si>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</si>
  <si>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</si>
  <si>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</si>
  <si>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</si>
  <si>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</si>
  <si>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</si>
  <si>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</si>
  <si>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</si>
  <si>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</si>
  <si>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</si>
  <si>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</si>
  <si>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</si>
  <si>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</si>
  <si>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</si>
  <si>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</si>
  <si>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</si>
  <si>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</si>
  <si>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</si>
  <si>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</si>
  <si>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</si>
  <si>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</si>
  <si>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</si>
  <si>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</si>
  <si>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</si>
  <si>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</si>
  <si>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</si>
  <si>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</si>
  <si>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</si>
  <si>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</si>
  <si>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</si>
  <si>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</si>
  <si>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</si>
  <si>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</si>
  <si>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</si>
  <si>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</si>
  <si>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</si>
  <si>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</si>
  <si>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</si>
  <si>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</si>
  <si>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</si>
  <si>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</si>
  <si>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</si>
  <si>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</si>
  <si>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</si>
  <si>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</si>
  <si>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</si>
  <si>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</si>
  <si>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</si>
  <si>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</si>
  <si>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</si>
  <si>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</si>
  <si>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</si>
  <si>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</si>
  <si>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</si>
  <si>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</si>
  <si>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</si>
  <si>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</si>
  <si>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</si>
  <si>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</si>
  <si>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</si>
  <si>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</si>
  <si>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</si>
  <si>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</si>
  <si>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</si>
  <si>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</si>
  <si>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</si>
  <si>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</si>
  <si>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</si>
  <si>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</si>
  <si>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</si>
  <si>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</si>
  <si>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</si>
  <si>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</si>
  <si>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</si>
  <si>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</si>
  <si>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</si>
  <si>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</si>
  <si>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</si>
  <si>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</si>
  <si>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</si>
  <si>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</si>
  <si>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</si>
  <si>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</si>
  <si>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</si>
  <si>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</si>
  <si>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</si>
  <si>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</si>
  <si>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</si>
  <si>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</si>
  <si>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</si>
  <si>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</si>
  <si>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</si>
  <si>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</si>
  <si>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</si>
  <si>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</si>
  <si>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</si>
  <si>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</si>
  <si>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</si>
  <si>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</si>
  <si>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</si>
  <si>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</si>
  <si>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</si>
  <si>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</si>
  <si>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</si>
  <si>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</si>
  <si>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</si>
  <si>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</si>
  <si>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</si>
  <si>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</si>
  <si>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</si>
  <si>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</si>
  <si>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</si>
  <si>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</si>
  <si>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</si>
  <si>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</si>
  <si>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</si>
  <si>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</si>
  <si>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</si>
  <si>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</si>
  <si>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</si>
  <si>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</si>
  <si>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</si>
  <si>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</si>
  <si>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</si>
  <si>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</si>
  <si>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</si>
  <si>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</si>
  <si>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</si>
  <si>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</si>
  <si>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</si>
  <si>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</si>
  <si>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</si>
  <si>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</si>
  <si>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</si>
  <si>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</si>
  <si>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</si>
  <si>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</si>
  <si>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</si>
  <si>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</si>
  <si>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</si>
  <si>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</si>
  <si>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</si>
  <si>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</si>
  <si>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</si>
  <si>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</si>
  <si>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</si>
  <si>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</si>
  <si>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</si>
  <si>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</si>
  <si>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</si>
  <si>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</si>
  <si>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</si>
  <si>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</si>
  <si>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</si>
  <si>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</si>
  <si>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</si>
  <si>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</si>
  <si>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</si>
  <si>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</si>
  <si>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</si>
  <si>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</si>
  <si>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</si>
  <si>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</si>
  <si>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</si>
  <si>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</si>
  <si>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</si>
  <si>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</si>
  <si>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</si>
  <si>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</si>
  <si>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</si>
  <si>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</si>
  <si>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</si>
  <si>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</si>
  <si>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</si>
  <si>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</si>
  <si>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</si>
  <si>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</si>
  <si>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</si>
  <si>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</si>
  <si>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</si>
  <si>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</si>
  <si>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</si>
  <si>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</si>
  <si>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</si>
  <si>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</si>
  <si>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</si>
  <si>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</si>
  <si>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</si>
  <si>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</si>
  <si>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</si>
  <si>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</si>
  <si>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</si>
  <si>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</si>
  <si>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</si>
  <si>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</si>
  <si>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</si>
  <si>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</si>
  <si>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</si>
  <si>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</si>
  <si>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</si>
  <si>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</si>
  <si>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</si>
  <si>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</si>
  <si>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</si>
  <si>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</si>
  <si>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</si>
  <si>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</si>
  <si>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</si>
  <si>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</si>
  <si>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</si>
  <si>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</si>
  <si>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</si>
  <si>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</si>
  <si>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</si>
  <si>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</si>
  <si>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</si>
  <si>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</si>
  <si>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</si>
  <si>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</si>
  <si>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</si>
  <si>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</si>
  <si>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</si>
  <si>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</si>
  <si>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</si>
  <si>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</si>
  <si>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</si>
  <si>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</si>
  <si>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</si>
  <si>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</si>
  <si>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</si>
  <si>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</si>
  <si>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</si>
  <si>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</si>
  <si>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</si>
  <si>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</si>
  <si>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</si>
  <si>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</si>
  <si>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</si>
  <si>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</si>
  <si>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</si>
  <si>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</si>
  <si>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</si>
  <si>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</si>
  <si>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</si>
  <si>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</si>
  <si>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</si>
  <si>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</si>
  <si>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</si>
  <si>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</si>
  <si>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</si>
  <si>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</si>
  <si>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</si>
  <si>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</si>
  <si>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</si>
  <si>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</si>
  <si>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</si>
  <si>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</si>
  <si>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</si>
  <si>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</si>
  <si>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</si>
  <si>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</si>
  <si>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</si>
  <si>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</si>
  <si>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</si>
  <si>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</si>
  <si>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</si>
  <si>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</si>
  <si>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</si>
  <si>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</si>
  <si>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</si>
  <si>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</si>
  <si>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</si>
  <si>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</si>
  <si>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</si>
  <si>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</si>
  <si>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</si>
  <si>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</si>
  <si>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</si>
  <si>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</si>
  <si>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</si>
  <si>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</si>
  <si>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</si>
  <si>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</si>
  <si>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</si>
  <si>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</si>
  <si>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</si>
  <si>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</si>
  <si>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</si>
  <si>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</si>
  <si>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</si>
  <si>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</si>
  <si>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</si>
  <si>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</si>
  <si>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</si>
  <si>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</si>
  <si>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</si>
  <si>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</si>
  <si>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</si>
  <si>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</si>
  <si>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</si>
  <si>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</si>
  <si>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</si>
  <si>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</si>
  <si>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</si>
  <si>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</si>
  <si>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</si>
  <si>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</si>
  <si>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</si>
  <si>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</si>
  <si>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</si>
  <si>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</si>
  <si>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</si>
  <si>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</si>
  <si>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</si>
  <si>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</si>
  <si>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</si>
  <si>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</si>
  <si>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</si>
  <si>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</si>
  <si>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</si>
  <si>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</si>
  <si>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</si>
  <si>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</si>
  <si>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</si>
  <si>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</si>
  <si>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</si>
  <si>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</si>
  <si>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</si>
  <si>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</si>
  <si>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</si>
  <si>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</si>
  <si>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</si>
  <si>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</si>
  <si>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</si>
  <si>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</si>
  <si>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</si>
  <si>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</si>
  <si>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</si>
  <si>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</si>
  <si>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</si>
  <si>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</si>
  <si>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</si>
  <si>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</si>
  <si>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</si>
  <si>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</si>
  <si>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</si>
  <si>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</si>
  <si>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</si>
  <si>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</si>
  <si>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</si>
  <si>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</si>
  <si>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</si>
  <si>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</si>
  <si>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</si>
  <si>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</si>
  <si>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</si>
  <si>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</si>
  <si>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</si>
  <si>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</si>
  <si>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</si>
  <si>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</si>
  <si>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</si>
  <si>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</si>
  <si>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</si>
  <si>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</si>
  <si>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</si>
  <si>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</si>
  <si>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</si>
  <si>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</si>
  <si>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</si>
  <si>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</si>
  <si>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</si>
  <si>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</si>
  <si>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</si>
  <si>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</si>
  <si>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</si>
  <si>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</si>
  <si>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</si>
  <si>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</si>
  <si>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</si>
  <si>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</si>
  <si>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</si>
  <si>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</si>
  <si>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</si>
  <si>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</si>
  <si>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</si>
  <si>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</si>
  <si>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</si>
  <si>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</si>
  <si>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</si>
  <si>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</si>
  <si>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</si>
  <si>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</si>
  <si>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</si>
  <si>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</si>
  <si>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</si>
  <si>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</si>
  <si>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</si>
  <si>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</si>
  <si>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</si>
  <si>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</si>
  <si>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</si>
  <si>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</si>
  <si>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</si>
  <si>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</si>
  <si>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</si>
  <si>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</si>
  <si>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</si>
  <si>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</si>
  <si>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</si>
  <si>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</si>
  <si>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</si>
  <si>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</si>
  <si>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</si>
  <si>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</si>
  <si>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</si>
  <si>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</si>
  <si>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</si>
  <si>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</si>
  <si>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</si>
  <si>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</si>
  <si>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</si>
  <si>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</si>
  <si>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</si>
  <si>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</si>
  <si>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</si>
  <si>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</si>
  <si>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</si>
  <si>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</si>
  <si>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</si>
  <si>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</si>
  <si>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</si>
  <si>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</si>
  <si>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</si>
  <si>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</si>
  <si>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</si>
  <si>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</si>
  <si>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</si>
  <si>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</si>
  <si>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</si>
  <si>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</si>
  <si>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</si>
  <si>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</si>
  <si>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</si>
  <si>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</si>
  <si>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</si>
  <si>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</si>
  <si>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</si>
  <si>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</si>
  <si>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</si>
  <si>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</si>
  <si>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</si>
  <si>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</si>
  <si>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</si>
  <si>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</si>
  <si>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</si>
  <si>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</si>
  <si>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</si>
  <si>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</si>
  <si>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</si>
  <si>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</si>
  <si>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</si>
  <si>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</si>
  <si>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</si>
  <si>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</si>
  <si>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</si>
  <si>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</si>
  <si>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</si>
  <si>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</si>
  <si>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</si>
  <si>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</si>
  <si>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</si>
  <si>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</si>
  <si>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</si>
  <si>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</si>
  <si>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</si>
  <si>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</si>
  <si>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</si>
  <si>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</si>
  <si>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</si>
  <si>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</si>
  <si>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</si>
  <si>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</si>
  <si>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</si>
  <si>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</si>
  <si>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</si>
  <si>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</si>
  <si>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</si>
  <si>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</si>
  <si>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</si>
  <si>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</si>
  <si>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</si>
  <si>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</si>
  <si>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</si>
  <si>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</si>
  <si>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</si>
  <si>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</si>
  <si>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</si>
  <si>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</si>
  <si>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</si>
  <si>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</si>
  <si>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</si>
  <si>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</si>
  <si>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</si>
  <si>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</si>
  <si>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</si>
  <si>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</si>
  <si>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</si>
  <si>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</si>
  <si>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</si>
  <si>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</si>
  <si>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</si>
  <si>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</si>
  <si>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</si>
  <si>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</si>
  <si>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</si>
  <si>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</si>
  <si>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</si>
  <si>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</si>
  <si>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</si>
  <si>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</si>
  <si>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</si>
  <si>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</si>
  <si>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</si>
  <si>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</si>
  <si>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</si>
  <si>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</si>
  <si>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</si>
  <si>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</si>
  <si>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</si>
  <si>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</si>
  <si>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</si>
  <si>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</si>
  <si>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</si>
  <si>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</si>
  <si>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</si>
  <si>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</si>
  <si>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</si>
  <si>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</si>
  <si>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</si>
  <si>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</si>
  <si>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</si>
  <si>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</si>
  <si>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</si>
  <si>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</si>
  <si>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</si>
  <si>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</si>
  <si>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</si>
  <si>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</si>
  <si>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</si>
  <si>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</si>
  <si>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</si>
  <si>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</si>
  <si>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</si>
  <si>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</si>
  <si>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</si>
  <si>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</si>
  <si>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</si>
  <si>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</si>
  <si>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</si>
  <si>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</si>
  <si>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</si>
  <si>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</si>
  <si>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</si>
  <si>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</si>
  <si>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</si>
  <si>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</si>
  <si>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</si>
  <si>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</si>
  <si>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</si>
  <si>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</si>
  <si>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</si>
  <si>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</si>
  <si>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</si>
  <si>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</si>
  <si>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</si>
  <si>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</si>
  <si>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</si>
  <si>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</si>
  <si>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</si>
  <si>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</si>
  <si>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</si>
  <si>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</si>
  <si>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</si>
  <si>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</si>
  <si>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</si>
  <si>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</si>
  <si>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</si>
  <si>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</si>
  <si>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</si>
  <si>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</si>
  <si>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</si>
  <si>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</si>
  <si>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</si>
  <si>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</si>
  <si>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</si>
  <si>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</si>
  <si>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</si>
  <si>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</si>
  <si>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</si>
  <si>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</si>
  <si>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</si>
  <si>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</si>
  <si>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</si>
  <si>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</si>
  <si>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</si>
  <si>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</si>
  <si>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</si>
  <si>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</si>
  <si>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</si>
  <si>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</si>
  <si>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</si>
  <si>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</si>
  <si>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</si>
  <si>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</si>
  <si>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</si>
  <si>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</si>
  <si>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</si>
  <si>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</si>
  <si>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</si>
  <si>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</si>
  <si>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</si>
  <si>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</si>
  <si>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</si>
  <si>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</si>
  <si>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</si>
  <si>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</si>
  <si>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</si>
  <si>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</si>
  <si>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</si>
  <si>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</si>
  <si>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</si>
  <si>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</si>
  <si>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</si>
  <si>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</si>
  <si>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</si>
  <si>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</si>
  <si>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</si>
  <si>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</si>
  <si>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</si>
  <si>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</si>
  <si>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</si>
  <si>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</si>
  <si>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</si>
  <si>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</si>
  <si>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</si>
  <si>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</si>
  <si>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</si>
  <si>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</si>
  <si>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</si>
  <si>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</si>
  <si>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</si>
  <si>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</si>
  <si>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</si>
  <si>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</si>
  <si>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</si>
  <si>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</si>
  <si>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</si>
  <si>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</si>
  <si>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</si>
  <si>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</si>
  <si>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</si>
  <si>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</si>
  <si>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</si>
  <si>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</si>
  <si>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</si>
  <si>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</si>
  <si>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</si>
  <si>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</si>
  <si>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</si>
  <si>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</si>
  <si>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</si>
  <si>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</si>
  <si>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</si>
  <si>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</si>
  <si>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</si>
  <si>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</si>
  <si>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</si>
  <si>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</si>
  <si>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</si>
  <si>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</si>
  <si>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</si>
  <si>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</si>
  <si>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</si>
  <si>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</si>
  <si>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</si>
  <si>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</si>
  <si>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</si>
  <si>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</si>
  <si>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</si>
  <si>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</si>
  <si>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</si>
  <si>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</si>
  <si>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</si>
  <si>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</si>
  <si>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</si>
  <si>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</si>
  <si>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</si>
  <si>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</si>
  <si>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</si>
  <si>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</si>
  <si>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</si>
  <si>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</si>
  <si>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</si>
  <si>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</si>
  <si>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</si>
  <si>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</si>
  <si>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</si>
  <si>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</si>
  <si>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</si>
  <si>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</si>
  <si>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</si>
  <si>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</si>
  <si>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</si>
  <si>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</si>
  <si>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</si>
  <si>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</si>
  <si>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</si>
  <si>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</si>
  <si>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</si>
  <si>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</si>
  <si>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</si>
  <si>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</si>
  <si>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</si>
  <si>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</si>
  <si>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</si>
  <si>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</si>
  <si>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</si>
  <si>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</si>
  <si>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</si>
  <si>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</si>
  <si>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</si>
  <si>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</si>
  <si>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</si>
  <si>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</si>
  <si>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</si>
  <si>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</si>
  <si>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</si>
  <si>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</si>
  <si>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</si>
  <si>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</si>
  <si>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</si>
  <si>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</si>
  <si>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</si>
  <si>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</si>
  <si>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</si>
  <si>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</si>
  <si>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</si>
  <si>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</si>
  <si>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</si>
  <si>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</si>
  <si>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</si>
  <si>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</si>
  <si>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</si>
  <si>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</si>
  <si>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</si>
  <si>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</si>
  <si>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</si>
  <si>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</si>
  <si>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</si>
  <si>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</si>
  <si>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</si>
  <si>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</si>
  <si>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</si>
  <si>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</si>
  <si>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</si>
  <si>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</si>
  <si>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</si>
  <si>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</si>
  <si>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</si>
  <si>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</si>
  <si>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</si>
  <si>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</si>
  <si>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</si>
  <si>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</si>
  <si>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</si>
  <si>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</si>
  <si>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</si>
  <si>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</si>
  <si>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</si>
  <si>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</si>
  <si>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</si>
  <si>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</si>
  <si>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</si>
  <si>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</si>
  <si>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</si>
  <si>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</si>
  <si>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</si>
  <si>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</si>
  <si>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</si>
  <si>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</si>
  <si>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</si>
  <si>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</si>
  <si>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</si>
  <si>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</si>
  <si>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</si>
  <si>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</si>
  <si>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</si>
  <si>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</si>
  <si>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</si>
  <si>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</si>
  <si>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</si>
  <si>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</si>
  <si>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</si>
  <si>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</si>
  <si>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</si>
  <si>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</si>
  <si>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</si>
  <si>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</si>
  <si>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</si>
  <si>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</si>
  <si>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</si>
  <si>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</si>
  <si>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</si>
  <si>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</si>
  <si>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</si>
  <si>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</si>
  <si>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</si>
  <si>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</si>
  <si>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</si>
  <si>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</si>
  <si>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</si>
  <si>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</si>
  <si>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</si>
  <si>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</si>
  <si>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</si>
  <si>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</si>
  <si>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</si>
  <si>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</si>
  <si>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</si>
  <si>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</si>
  <si>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</si>
  <si>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</si>
  <si>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</si>
  <si>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</si>
  <si>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</si>
  <si>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</si>
  <si>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</si>
  <si>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</si>
  <si>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</si>
  <si>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</si>
  <si>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</si>
  <si>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</si>
  <si>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</si>
  <si>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</si>
  <si>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</si>
  <si>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</si>
  <si>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</si>
  <si>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</si>
  <si>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</si>
  <si>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</si>
  <si>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</si>
  <si>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</si>
  <si>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</si>
  <si>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</si>
  <si>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</si>
  <si>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</si>
  <si>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</si>
  <si>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</si>
  <si>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</si>
  <si>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</si>
  <si>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</si>
  <si>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</si>
  <si>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</si>
  <si>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</si>
  <si>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</si>
  <si>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</si>
  <si>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</si>
  <si>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</si>
  <si>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</si>
  <si>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</si>
  <si>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</si>
  <si>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</si>
  <si>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</si>
  <si>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</si>
  <si>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</si>
  <si>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</si>
  <si>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</si>
  <si>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</si>
  <si>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</si>
  <si>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</si>
  <si>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</si>
  <si>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</si>
  <si>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</si>
  <si>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</si>
  <si>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</si>
  <si>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</si>
  <si>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</si>
  <si>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</si>
  <si>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</si>
  <si>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</si>
  <si>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</si>
  <si>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</si>
  <si>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</si>
  <si>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</si>
  <si>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</si>
  <si>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</si>
  <si>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</si>
  <si>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</si>
  <si>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</si>
  <si>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</si>
  <si>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</si>
  <si>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</si>
  <si>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</si>
  <si>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</si>
  <si>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</si>
  <si>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</si>
  <si>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</si>
  <si>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</si>
  <si>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</si>
  <si>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</si>
  <si>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</si>
  <si>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</si>
  <si>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</si>
  <si>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</si>
  <si>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</si>
  <si>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</si>
  <si>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</si>
  <si>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</si>
  <si>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</si>
  <si>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</si>
  <si>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</si>
  <si>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</si>
  <si>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</si>
  <si>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</si>
  <si>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</si>
  <si>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</si>
  <si>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</si>
  <si>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</si>
  <si>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</si>
  <si>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</si>
  <si>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</si>
  <si>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</si>
  <si>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</si>
  <si>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</si>
  <si>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</si>
  <si>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</si>
  <si>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</si>
  <si>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</si>
  <si>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</si>
  <si>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</si>
  <si>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</si>
  <si>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</si>
  <si>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</si>
  <si>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</si>
  <si>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</si>
  <si>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</si>
  <si>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</si>
  <si>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</si>
  <si>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</si>
  <si>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</si>
  <si>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</si>
  <si>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</si>
  <si>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</si>
  <si>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</si>
  <si>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</si>
  <si>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</si>
  <si>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</si>
  <si>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</si>
  <si>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</si>
  <si>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</si>
  <si>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</si>
  <si>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</si>
  <si>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</si>
  <si>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</si>
  <si>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</si>
  <si>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</si>
  <si>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</si>
  <si>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</si>
  <si>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</si>
  <si>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</si>
  <si>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</si>
  <si>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</si>
  <si>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</si>
  <si>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</si>
  <si>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</si>
  <si>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</si>
  <si>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</si>
  <si>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</si>
  <si>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</si>
  <si>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</si>
  <si>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</si>
  <si>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</si>
  <si>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</si>
  <si>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</si>
  <si>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</si>
  <si>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</si>
  <si>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</si>
  <si>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</si>
  <si>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</si>
  <si>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</si>
  <si>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</si>
  <si>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</si>
  <si>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</si>
  <si>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</si>
  <si>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</si>
  <si>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</si>
  <si>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</si>
  <si>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</si>
  <si>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</si>
  <si>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</si>
  <si>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</si>
  <si>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</si>
  <si>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</si>
  <si>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</si>
  <si>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</si>
  <si>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</si>
  <si>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</si>
  <si>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</si>
  <si>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</si>
  <si>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</si>
  <si>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</si>
  <si>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</si>
  <si>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</si>
  <si>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</si>
  <si>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</si>
  <si>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</si>
  <si>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</si>
  <si>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</si>
  <si>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</si>
  <si>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</si>
  <si>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</si>
  <si>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</si>
  <si>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</si>
  <si>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</si>
  <si>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</si>
  <si>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</si>
  <si>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</si>
  <si>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</si>
  <si>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</si>
  <si>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</si>
  <si>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</si>
  <si>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</si>
  <si>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</si>
  <si>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</si>
  <si>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</si>
  <si>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</si>
  <si>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</si>
  <si>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</si>
  <si>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</si>
  <si>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</si>
  <si>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</si>
  <si>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</si>
  <si>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</si>
  <si>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</si>
  <si>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</si>
  <si>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</si>
  <si>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</si>
  <si>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</si>
  <si>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</si>
  <si>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</si>
  <si>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</si>
  <si>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</si>
  <si>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</si>
  <si>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</si>
  <si>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</si>
  <si>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</si>
  <si>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</si>
  <si>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</si>
  <si>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</si>
  <si>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</si>
  <si>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</si>
  <si>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</si>
  <si>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</si>
  <si>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</si>
  <si>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</si>
  <si>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</si>
  <si>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</si>
  <si>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</si>
  <si>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</si>
  <si>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</si>
  <si>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</si>
  <si>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</si>
  <si>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</si>
  <si>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</si>
  <si>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</si>
  <si>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</si>
  <si>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</si>
  <si>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</si>
  <si>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</si>
  <si>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</si>
  <si>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</si>
  <si>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</si>
  <si>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</si>
  <si>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</si>
  <si>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</si>
  <si>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</si>
  <si>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</si>
  <si>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</si>
  <si>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</si>
  <si>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</si>
  <si>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</si>
  <si>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</si>
  <si>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</si>
  <si>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</si>
  <si>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</si>
  <si>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</si>
  <si>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</si>
  <si>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</si>
  <si>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</si>
  <si>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</si>
  <si>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</si>
  <si>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</si>
  <si>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</si>
  <si>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</si>
  <si>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</si>
  <si>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</si>
  <si>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</si>
  <si>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</si>
  <si>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</si>
  <si>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</si>
  <si>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</si>
  <si>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</si>
  <si>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</si>
  <si>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</si>
  <si>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</si>
  <si>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</si>
  <si>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</si>
  <si>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</si>
  <si>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</si>
  <si>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</si>
  <si>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</si>
  <si>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</si>
  <si>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</si>
  <si>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</si>
  <si>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</si>
  <si>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</si>
  <si>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</si>
  <si>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</si>
  <si>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</si>
  <si>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</si>
  <si>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</si>
  <si>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</si>
  <si>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</si>
  <si>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</si>
  <si>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</si>
  <si>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</si>
  <si>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</si>
  <si>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</si>
  <si>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</si>
  <si>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</si>
  <si>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</si>
  <si>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</si>
  <si>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</si>
  <si>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</si>
  <si>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</si>
  <si>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</si>
  <si>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</si>
  <si>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</si>
  <si>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</si>
  <si>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</si>
  <si>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</si>
  <si>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</si>
  <si>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</si>
  <si>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</si>
  <si>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</si>
  <si>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</si>
  <si>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</si>
  <si>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</si>
  <si>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</si>
  <si>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</si>
  <si>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</si>
  <si>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</si>
  <si>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</si>
  <si>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</si>
  <si>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</si>
  <si>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</si>
  <si>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</si>
  <si>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</si>
  <si>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</si>
  <si>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</si>
  <si>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</si>
  <si>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</si>
  <si>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</si>
  <si>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</si>
  <si>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</si>
  <si>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</si>
  <si>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</si>
  <si>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</si>
  <si>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</si>
  <si>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</si>
  <si>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</si>
  <si>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</si>
  <si>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</si>
  <si>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</si>
  <si>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</si>
  <si>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</si>
  <si>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</si>
  <si>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</si>
  <si>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</si>
  <si>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</si>
  <si>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</si>
  <si>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</si>
  <si>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</si>
  <si>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</si>
  <si>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</si>
  <si>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</si>
  <si>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</si>
  <si>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</si>
  <si>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</si>
  <si>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</si>
  <si>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</si>
  <si>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</si>
  <si>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</si>
  <si>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</si>
  <si>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</si>
  <si>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</si>
  <si>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</si>
  <si>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</si>
  <si>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</si>
  <si>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</si>
  <si>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</si>
  <si>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</si>
  <si>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</si>
  <si>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</si>
  <si>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</si>
  <si>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</si>
  <si>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</si>
  <si>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</si>
  <si>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</si>
  <si>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</si>
  <si>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</si>
  <si>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</si>
  <si>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</si>
  <si>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</si>
  <si>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</si>
  <si>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</si>
  <si>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</si>
  <si>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</si>
  <si>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</si>
  <si>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</si>
  <si>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</si>
  <si>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</si>
  <si>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</si>
  <si>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</si>
  <si>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</si>
  <si>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</si>
  <si>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</si>
  <si>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</si>
  <si>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</si>
  <si>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</si>
  <si>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</si>
  <si>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</si>
  <si>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</si>
  <si>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</si>
  <si>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</si>
  <si>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</si>
  <si>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</si>
  <si>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</si>
  <si>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</si>
  <si>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</si>
  <si>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</si>
  <si>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</si>
  <si>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</si>
  <si>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</si>
  <si>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</si>
  <si>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</si>
  <si>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</si>
  <si>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</si>
  <si>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</si>
  <si>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</si>
  <si>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</si>
  <si>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</si>
  <si>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</si>
  <si>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</si>
  <si>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</si>
  <si>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</si>
  <si>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</si>
  <si>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</si>
  <si>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</si>
  <si>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</si>
  <si>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</si>
  <si>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</si>
  <si>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</si>
  <si>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</si>
  <si>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</si>
  <si>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</si>
  <si>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</si>
  <si>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</si>
  <si>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</si>
  <si>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</si>
  <si>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</si>
  <si>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</si>
  <si>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</si>
  <si>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</si>
  <si>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</si>
  <si>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</si>
  <si>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</si>
  <si>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</si>
  <si>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</si>
  <si>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</si>
  <si>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</si>
  <si>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</si>
  <si>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</si>
  <si>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</si>
  <si>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</si>
  <si>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</si>
  <si>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</si>
  <si>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</si>
  <si>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</si>
  <si>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</si>
  <si>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</si>
  <si>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</si>
  <si>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</si>
  <si>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</si>
  <si>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</si>
  <si>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</si>
  <si>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</si>
  <si>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</si>
  <si>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</si>
  <si>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</si>
  <si>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</si>
  <si>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</si>
  <si>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</si>
  <si>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</si>
  <si>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</si>
  <si>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</si>
  <si>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</si>
  <si>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</si>
  <si>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</si>
  <si>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</si>
  <si>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</si>
  <si>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</si>
  <si>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</si>
  <si>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</si>
  <si>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</si>
  <si>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</si>
  <si>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</si>
  <si>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</si>
  <si>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</si>
  <si>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</si>
  <si>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</si>
  <si>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</si>
  <si>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</si>
  <si>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</si>
  <si>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</si>
  <si>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</si>
  <si>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</si>
  <si>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</si>
  <si>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</si>
  <si>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</si>
  <si>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</si>
  <si>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</si>
  <si>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</si>
  <si>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</si>
  <si>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</si>
  <si>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</si>
  <si>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</si>
  <si>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</si>
  <si>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</si>
  <si>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</si>
  <si>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</si>
  <si>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</si>
  <si>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</si>
  <si>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</si>
  <si>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</si>
  <si>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</si>
  <si>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</si>
  <si>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</si>
  <si>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</si>
  <si>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</si>
  <si>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</si>
  <si>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</si>
  <si>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</si>
  <si>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</si>
  <si>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</si>
  <si>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</si>
  <si>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</si>
  <si>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</si>
  <si>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</si>
  <si>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</si>
  <si>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</si>
  <si>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</si>
  <si>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</si>
  <si>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</si>
  <si>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</si>
  <si>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</si>
  <si>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</si>
  <si>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</si>
  <si>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</si>
  <si>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</si>
  <si>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</si>
  <si>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</si>
  <si>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</si>
  <si>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</si>
  <si>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</si>
  <si>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</si>
  <si>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</si>
  <si>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</si>
  <si>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</si>
  <si>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</si>
  <si>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</si>
  <si>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</si>
  <si>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</si>
  <si>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</si>
  <si>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</si>
  <si>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</si>
  <si>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</si>
  <si>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</si>
  <si>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</si>
  <si>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</si>
  <si>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</si>
  <si>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</si>
  <si>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</si>
  <si>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</si>
  <si>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</si>
  <si>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</si>
  <si>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</si>
  <si>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</si>
  <si>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</si>
  <si>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</si>
  <si>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</si>
  <si>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</si>
  <si>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</si>
  <si>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</si>
  <si>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</si>
  <si>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</si>
  <si>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</si>
  <si>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</si>
  <si>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</si>
  <si>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</si>
  <si>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</si>
  <si>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</si>
  <si>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</si>
  <si>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</si>
  <si>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</si>
  <si>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</si>
  <si>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</si>
  <si>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</si>
  <si>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</si>
  <si>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</si>
  <si>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</si>
  <si>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</si>
  <si>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</si>
  <si>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</si>
  <si>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</si>
  <si>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</si>
  <si>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</si>
  <si>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</si>
  <si>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</si>
  <si>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</si>
  <si>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</si>
  <si>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</si>
  <si>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</si>
  <si>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</si>
  <si>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</si>
  <si>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</si>
  <si>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</si>
  <si>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</si>
  <si>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</si>
  <si>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</si>
  <si>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</si>
  <si>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</si>
  <si>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</si>
  <si>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</si>
  <si>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</si>
  <si>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</si>
  <si>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</si>
  <si>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</si>
  <si>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</si>
  <si>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</si>
  <si>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</si>
  <si>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</si>
  <si>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</si>
  <si>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</si>
  <si>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</si>
  <si>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</si>
  <si>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</si>
  <si>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</si>
  <si>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</si>
  <si>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</si>
  <si>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</si>
  <si>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</si>
  <si>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</si>
  <si>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</si>
  <si>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</si>
  <si>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</si>
  <si>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</si>
  <si>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</si>
  <si>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</si>
  <si>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</si>
  <si>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</si>
  <si>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</si>
  <si>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</si>
  <si>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</si>
  <si>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</si>
  <si>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</si>
  <si>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</si>
  <si>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</si>
  <si>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</si>
  <si>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</si>
  <si>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</si>
  <si>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</si>
  <si>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</si>
  <si>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</si>
  <si>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</si>
  <si>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</si>
  <si>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</si>
  <si>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</si>
  <si>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</si>
  <si>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</si>
  <si>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</si>
  <si>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</si>
  <si>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</si>
  <si>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</si>
  <si>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</si>
  <si>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</si>
  <si>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</si>
  <si>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</si>
  <si>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</si>
  <si>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</si>
  <si>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</si>
  <si>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</si>
  <si>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</si>
  <si>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</si>
  <si>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</si>
  <si>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</si>
  <si>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</si>
  <si>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</si>
  <si>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</si>
  <si>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</si>
  <si>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</si>
  <si>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</si>
  <si>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</si>
  <si>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</si>
  <si>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</si>
  <si>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</si>
  <si>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</si>
  <si>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</si>
  <si>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</si>
  <si>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</si>
  <si>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</si>
  <si>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</si>
  <si>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</si>
  <si>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</si>
  <si>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</si>
  <si>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</si>
  <si>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</si>
  <si>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</si>
  <si>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</si>
  <si>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</si>
  <si>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</si>
  <si>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</si>
  <si>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</si>
  <si>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</si>
  <si>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</si>
  <si>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</si>
  <si>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</si>
  <si>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</si>
  <si>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</si>
  <si>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</si>
  <si>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</si>
  <si>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</si>
  <si>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</si>
  <si>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</si>
  <si>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</si>
  <si>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</si>
  <si>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</si>
  <si>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</si>
  <si>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</si>
  <si>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</si>
  <si>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</si>
  <si>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</si>
  <si>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</si>
  <si>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</si>
  <si>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</si>
  <si>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</si>
  <si>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</si>
  <si>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</si>
  <si>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</si>
  <si>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</si>
  <si>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</si>
  <si>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</si>
  <si>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</si>
  <si>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</si>
  <si>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</si>
  <si>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</si>
  <si>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</si>
  <si>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</si>
  <si>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</si>
  <si>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</si>
  <si>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</si>
  <si>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</si>
  <si>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</si>
  <si>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</si>
  <si>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</si>
  <si>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</si>
  <si>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</si>
  <si>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</si>
  <si>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</si>
  <si>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</si>
  <si>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</si>
  <si>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</si>
  <si>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</si>
  <si>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</si>
  <si>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</si>
  <si>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</si>
  <si>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</si>
  <si>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</si>
  <si>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</si>
  <si>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</si>
  <si>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</si>
  <si>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</si>
  <si>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</si>
  <si>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</si>
  <si>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</si>
  <si>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</si>
  <si>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</si>
  <si>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</si>
  <si>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</si>
  <si>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</si>
  <si>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</si>
  <si>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</si>
  <si>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</si>
  <si>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</si>
  <si>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</si>
  <si>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</si>
  <si>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</si>
  <si>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</si>
  <si>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</si>
  <si>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</si>
  <si>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</si>
  <si>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</si>
  <si>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</si>
  <si>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</si>
  <si>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</si>
  <si>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</si>
  <si>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</si>
  <si>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</si>
  <si>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</si>
  <si>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</si>
  <si>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</si>
  <si>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</si>
  <si>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</si>
  <si>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</si>
  <si>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</si>
  <si>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</si>
  <si>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</si>
  <si>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</si>
  <si>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</si>
  <si>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</si>
  <si>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</si>
  <si>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</si>
  <si>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</si>
  <si>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</si>
  <si>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</si>
  <si>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</si>
  <si>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</si>
  <si>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</si>
  <si>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</si>
  <si>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</si>
  <si>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</si>
  <si>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</si>
  <si>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</si>
  <si>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</si>
  <si>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</si>
  <si>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</si>
  <si>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</si>
  <si>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</si>
  <si>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</si>
  <si>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</si>
  <si>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</si>
  <si>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</si>
  <si>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</si>
  <si>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</si>
  <si>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</si>
  <si>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</si>
  <si>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</si>
  <si>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</si>
  <si>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</si>
  <si>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</si>
  <si>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</si>
  <si>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</si>
  <si>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</si>
  <si>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</si>
  <si>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</si>
  <si>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</si>
  <si>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</si>
  <si>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</si>
  <si>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</si>
  <si>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</si>
  <si>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</si>
  <si>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</si>
  <si>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</si>
  <si>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</si>
  <si>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</si>
  <si>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</si>
  <si>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</si>
  <si>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</si>
  <si>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</si>
  <si>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</si>
  <si>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</si>
  <si>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</si>
  <si>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</si>
  <si>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</si>
  <si>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</si>
  <si>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</si>
  <si>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</si>
  <si>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</si>
  <si>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</si>
  <si>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</si>
  <si>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</si>
  <si>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</si>
  <si>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</si>
  <si>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</si>
  <si>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</si>
  <si>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</si>
  <si>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</si>
  <si>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</si>
  <si>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</si>
  <si>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</si>
  <si>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</si>
  <si>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</si>
  <si>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</si>
  <si>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</si>
  <si>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</si>
  <si>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</si>
  <si>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</si>
  <si>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</si>
  <si>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</si>
  <si>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</si>
  <si>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</si>
  <si>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</si>
  <si>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</si>
  <si>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</si>
  <si>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</si>
  <si>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</si>
  <si>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</si>
  <si>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</si>
  <si>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</si>
  <si>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</si>
  <si>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</si>
  <si>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</si>
  <si>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</si>
  <si>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</si>
  <si>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</si>
  <si>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</si>
  <si>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</si>
  <si>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</si>
  <si>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</si>
  <si>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</si>
  <si>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</si>
  <si>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</si>
  <si>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</si>
  <si>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</si>
  <si>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</si>
  <si>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</si>
  <si>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</si>
  <si>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</si>
  <si>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</si>
  <si>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</si>
  <si>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</si>
  <si>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</si>
  <si>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</si>
  <si>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</si>
  <si>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</si>
  <si>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</si>
  <si>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</si>
  <si>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</si>
  <si>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</si>
  <si>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</si>
  <si>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</si>
  <si>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</si>
  <si>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</si>
  <si>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</si>
  <si>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</si>
  <si>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</si>
  <si>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</si>
  <si>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</si>
  <si>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</si>
  <si>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</si>
  <si>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</si>
  <si>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</si>
  <si>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</si>
  <si>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</si>
  <si>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</si>
  <si>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</si>
  <si>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</si>
  <si>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</si>
  <si>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</si>
  <si>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</si>
  <si>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</si>
  <si>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</si>
  <si>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</si>
  <si>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</si>
  <si>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</si>
  <si>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</si>
  <si>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</si>
  <si>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</si>
  <si>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</si>
  <si>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</si>
  <si>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</si>
  <si>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</si>
  <si>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</si>
  <si>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</si>
  <si>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</si>
  <si>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</si>
  <si>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</si>
  <si>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</si>
  <si>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</si>
  <si>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</si>
  <si>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</si>
  <si>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</si>
  <si>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</si>
  <si>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</si>
  <si>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</si>
  <si>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</si>
  <si>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</si>
  <si>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</si>
  <si>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</si>
  <si>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</si>
  <si>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</si>
  <si>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</si>
  <si>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</si>
  <si>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</si>
  <si>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</si>
  <si>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</si>
  <si>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</si>
  <si>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</si>
  <si>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</si>
  <si>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</si>
  <si>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</si>
  <si>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</si>
  <si>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</si>
  <si>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</si>
  <si>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</si>
  <si>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</si>
  <si>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</si>
  <si>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</si>
  <si>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</si>
  <si>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</si>
  <si>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</si>
  <si>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</si>
  <si>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</si>
  <si>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</si>
  <si>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</si>
  <si>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</si>
  <si>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</si>
  <si>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</si>
  <si>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</si>
  <si>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</si>
  <si>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</si>
  <si>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</si>
  <si>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</si>
  <si>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</si>
  <si>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</si>
  <si>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</si>
  <si>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</si>
  <si>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</si>
  <si>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</si>
  <si>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</si>
  <si>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</si>
  <si>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</si>
  <si>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</si>
  <si>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</si>
  <si>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</si>
  <si>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</si>
  <si>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</si>
  <si>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</si>
  <si>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</si>
  <si>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</si>
  <si>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</si>
  <si>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</si>
  <si>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</si>
  <si>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</si>
  <si>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</si>
  <si>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</si>
  <si>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</si>
  <si>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</si>
  <si>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</si>
  <si>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</si>
  <si>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</si>
  <si>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</si>
  <si>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</si>
  <si>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</si>
  <si>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</si>
  <si>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</si>
  <si>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</si>
  <si>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</si>
  <si>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</si>
  <si>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</si>
  <si>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</si>
  <si>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</si>
  <si>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</si>
  <si>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</si>
  <si>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</si>
  <si>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</si>
  <si>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</si>
  <si>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</si>
  <si>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</si>
  <si>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</si>
  <si>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</si>
  <si>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</si>
  <si>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</si>
  <si>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</si>
  <si>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</si>
  <si>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</si>
  <si>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</si>
  <si>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</si>
  <si>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</si>
  <si>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</si>
  <si>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</si>
  <si>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</si>
  <si>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</si>
  <si>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</si>
  <si>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</si>
  <si>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</si>
  <si>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</si>
  <si>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</si>
  <si>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</si>
  <si>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</si>
  <si>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</si>
  <si>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</si>
  <si>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</si>
  <si>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</si>
  <si>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</si>
  <si>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</si>
  <si>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</si>
  <si>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</si>
  <si>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</si>
  <si>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</si>
  <si>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</si>
  <si>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</si>
  <si>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</si>
  <si>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</si>
  <si>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</si>
  <si>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</si>
  <si>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</si>
  <si>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</si>
  <si>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</si>
  <si>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</si>
  <si>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</si>
  <si>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</si>
  <si>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</si>
  <si>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</si>
  <si>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</si>
  <si>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</si>
  <si>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</si>
  <si>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</si>
  <si>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</si>
  <si>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</si>
  <si>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</si>
  <si>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</si>
  <si>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</si>
  <si>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</si>
  <si>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</si>
  <si>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</si>
  <si>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</si>
  <si>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</si>
  <si>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</si>
  <si>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</si>
  <si>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</si>
  <si>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</si>
  <si>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</si>
  <si>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</si>
  <si>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</si>
  <si>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</si>
  <si>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</si>
  <si>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</si>
  <si>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</si>
  <si>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</si>
  <si>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</si>
  <si>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</si>
  <si>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</si>
  <si>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</si>
  <si>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</si>
  <si>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</si>
  <si>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</si>
  <si>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</si>
  <si>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</si>
  <si>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</si>
  <si>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</si>
  <si>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</si>
  <si>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</si>
  <si>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</si>
  <si>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</si>
  <si>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</si>
  <si>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</si>
  <si>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</si>
  <si>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</si>
  <si>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</si>
  <si>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</si>
  <si>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</si>
  <si>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</si>
  <si>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</si>
  <si>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</si>
  <si>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</si>
  <si>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</si>
  <si>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</si>
  <si>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</si>
  <si>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</si>
  <si>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</si>
  <si>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</si>
  <si>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</si>
  <si>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</si>
  <si>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</si>
  <si>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</si>
  <si>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</si>
  <si>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</si>
  <si>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</si>
  <si>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</si>
  <si>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</si>
  <si>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</si>
  <si>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</si>
  <si>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</si>
  <si>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</si>
  <si>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</si>
  <si>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</si>
  <si>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</si>
  <si>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</si>
  <si>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</si>
  <si>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</si>
  <si>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</si>
  <si>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</si>
  <si>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</si>
  <si>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</si>
  <si>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</si>
  <si>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</si>
  <si>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</si>
  <si>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</si>
  <si>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</si>
  <si>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</si>
  <si>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</si>
  <si>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</si>
  <si>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</si>
  <si>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</si>
  <si>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</si>
  <si>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</si>
  <si>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</si>
  <si>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</si>
  <si>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</si>
  <si>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</si>
  <si>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</si>
  <si>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</si>
  <si>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</si>
  <si>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</si>
  <si>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</si>
  <si>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</si>
  <si>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</si>
  <si>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</si>
  <si>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</si>
  <si>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</si>
  <si>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</si>
  <si>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</si>
  <si>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</si>
  <si>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</si>
  <si>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</si>
  <si>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</si>
  <si>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</si>
  <si>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</si>
  <si>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</si>
  <si>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</si>
  <si>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</si>
  <si>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</si>
  <si>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</si>
  <si>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</si>
  <si>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</si>
  <si>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</si>
  <si>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</si>
  <si>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</si>
  <si>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</si>
  <si>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</si>
  <si>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</si>
  <si>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</si>
  <si>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</si>
  <si>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</si>
  <si>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</si>
  <si>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</si>
  <si>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</si>
  <si>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</si>
  <si>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</si>
  <si>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</si>
  <si>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</si>
  <si>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</si>
  <si>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</si>
  <si>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</si>
  <si>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</si>
  <si>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</si>
  <si>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</si>
  <si>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</si>
  <si>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</si>
  <si>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</si>
  <si>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</si>
  <si>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</si>
  <si>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</si>
  <si>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</si>
  <si>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</si>
  <si>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</si>
  <si>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</si>
  <si>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</si>
  <si>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</si>
  <si>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</si>
  <si>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</si>
  <si>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</si>
  <si>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</si>
  <si>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</si>
  <si>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</si>
  <si>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</si>
  <si>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</si>
  <si>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</si>
  <si>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</si>
  <si>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</si>
  <si>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</si>
  <si>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</si>
  <si>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</si>
  <si>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</si>
  <si>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</si>
  <si>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</si>
  <si>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</si>
  <si>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</si>
  <si>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</si>
  <si>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</si>
  <si>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</si>
  <si>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</si>
  <si>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</si>
  <si>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</si>
  <si>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</si>
  <si>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</si>
  <si>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</si>
  <si>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</si>
  <si>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</si>
  <si>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</si>
  <si>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</si>
  <si>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</si>
  <si>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</si>
  <si>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</si>
  <si>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</si>
  <si>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</si>
  <si>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</si>
  <si>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</si>
  <si>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</si>
  <si>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</si>
  <si>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</si>
  <si>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</si>
  <si>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</si>
  <si>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</si>
  <si>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</si>
  <si>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</si>
  <si>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</si>
  <si>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</si>
  <si>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</si>
  <si>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</si>
  <si>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</si>
  <si>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</si>
  <si>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</si>
  <si>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</si>
  <si>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</si>
  <si>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</si>
  <si>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</si>
  <si>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</si>
  <si>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</si>
  <si>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</si>
  <si>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</si>
  <si>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</si>
  <si>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</si>
  <si>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</si>
  <si>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</si>
  <si>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</si>
  <si>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</si>
  <si>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</si>
  <si>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</si>
  <si>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</si>
  <si>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</si>
  <si>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</si>
  <si>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</si>
  <si>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</si>
  <si>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</si>
  <si>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</si>
  <si>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</si>
  <si>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</si>
  <si>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</si>
  <si>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</si>
  <si>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</si>
  <si>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</si>
  <si>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</si>
  <si>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</si>
  <si>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</si>
  <si>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</si>
  <si>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</si>
  <si>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</si>
  <si>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</si>
  <si>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</si>
  <si>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</si>
  <si>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</si>
  <si>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</si>
  <si>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</si>
  <si>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</si>
  <si>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</si>
  <si>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</si>
  <si>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</si>
  <si>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</si>
  <si>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</si>
  <si>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</si>
  <si>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</si>
  <si>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</si>
  <si>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</si>
  <si>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</si>
  <si>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</si>
  <si>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</si>
  <si>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</si>
  <si>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</si>
  <si>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</si>
  <si>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</si>
  <si>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</si>
  <si>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</si>
  <si>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</si>
  <si>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</si>
  <si>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</si>
  <si>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</si>
  <si>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</si>
  <si>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</si>
  <si>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</si>
  <si>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</si>
  <si>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</si>
  <si>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</si>
  <si>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</si>
  <si>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</si>
  <si>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</si>
  <si>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</si>
  <si>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</si>
  <si>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</si>
  <si>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</si>
  <si>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</si>
  <si>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</si>
  <si>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</si>
  <si>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</si>
  <si>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</si>
  <si>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</si>
  <si>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</si>
  <si>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</si>
  <si>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</si>
  <si>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</si>
  <si>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</si>
  <si>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</si>
  <si>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</si>
  <si>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</si>
  <si>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</si>
  <si>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</si>
  <si>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</si>
  <si>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</si>
  <si>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</si>
  <si>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</si>
  <si>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</si>
  <si>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</si>
  <si>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</si>
  <si>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</si>
  <si>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</si>
  <si>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</si>
  <si>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</si>
  <si>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</si>
  <si>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</si>
  <si>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</si>
  <si>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</si>
  <si>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</si>
  <si>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</si>
  <si>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</si>
  <si>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</si>
  <si>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</si>
  <si>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</si>
  <si>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</si>
  <si>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</si>
  <si>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</si>
  <si>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</si>
  <si>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</si>
  <si>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</si>
  <si>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</si>
  <si>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</si>
  <si>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</si>
  <si>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</si>
  <si>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</si>
  <si>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</si>
  <si>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</si>
  <si>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</si>
  <si>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</si>
  <si>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</si>
  <si>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</si>
  <si>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</si>
  <si>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</si>
  <si>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</si>
  <si>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</si>
  <si>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</si>
  <si>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</si>
  <si>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</si>
  <si>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</si>
  <si>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</si>
  <si>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</si>
  <si>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</si>
  <si>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</si>
  <si>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</si>
  <si>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</si>
  <si>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</si>
  <si>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</si>
  <si>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</si>
  <si>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</si>
  <si>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</si>
  <si>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</si>
  <si>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</si>
  <si>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</si>
  <si>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</si>
  <si>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</si>
  <si>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</si>
  <si>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</si>
  <si>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</si>
  <si>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</si>
  <si>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</si>
  <si>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</si>
  <si>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</si>
  <si>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</si>
  <si>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</si>
  <si>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</si>
  <si>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</si>
  <si>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</si>
  <si>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</si>
  <si>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</si>
  <si>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</si>
  <si>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</si>
  <si>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</si>
  <si>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</si>
  <si>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</si>
  <si>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</si>
  <si>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</si>
  <si>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</si>
  <si>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</si>
  <si>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</si>
  <si>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</si>
  <si>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</si>
  <si>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</si>
  <si>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</si>
  <si>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</si>
  <si>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</si>
  <si>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</si>
  <si>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</si>
  <si>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</si>
  <si>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</si>
  <si>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</si>
  <si>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</si>
  <si>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</si>
  <si>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</si>
  <si>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</si>
  <si>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</si>
  <si>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</si>
  <si>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</si>
  <si>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</si>
  <si>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</si>
  <si>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</si>
  <si>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</si>
  <si>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</si>
  <si>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</si>
  <si>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</si>
  <si>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</si>
  <si>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</si>
  <si>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</si>
  <si>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</si>
  <si>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</si>
  <si>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</si>
  <si>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</si>
  <si>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</si>
  <si>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</si>
  <si>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</si>
  <si>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</si>
  <si>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</si>
  <si>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</si>
  <si>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</si>
  <si>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</si>
  <si>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</si>
  <si>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</si>
  <si>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</si>
  <si>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</si>
  <si>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</si>
  <si>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</si>
  <si>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</si>
  <si>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</si>
  <si>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</si>
  <si>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</si>
  <si>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</si>
  <si>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</si>
  <si>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</si>
  <si>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</si>
  <si>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</si>
  <si>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</si>
  <si>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</si>
  <si>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</si>
  <si>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</si>
  <si>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</si>
  <si>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</si>
  <si>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</si>
  <si>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</si>
  <si>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</si>
  <si>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</si>
  <si>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</si>
  <si>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</si>
  <si>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</si>
  <si>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</si>
  <si>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</si>
  <si>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</si>
  <si>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</si>
  <si>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</si>
  <si>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</si>
  <si>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</si>
  <si>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</si>
  <si>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</si>
  <si>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</si>
  <si>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</si>
  <si>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</si>
  <si>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</si>
  <si>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</si>
  <si>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</si>
  <si>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</si>
  <si>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</si>
  <si>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</si>
  <si>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</si>
  <si>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</si>
  <si>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</si>
  <si>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</si>
  <si>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</si>
  <si>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</si>
  <si>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</si>
  <si>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</si>
  <si>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</si>
  <si>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</si>
  <si>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</si>
  <si>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</si>
  <si>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</si>
  <si>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</si>
  <si>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</si>
  <si>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</si>
  <si>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</si>
  <si>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</si>
  <si>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</si>
  <si>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</si>
  <si>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</si>
  <si>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</si>
  <si>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</si>
  <si>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</si>
  <si>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</si>
  <si>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</si>
  <si>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</si>
  <si>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</si>
  <si>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</si>
  <si>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</si>
  <si>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</si>
  <si>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</si>
  <si>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</si>
  <si>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</si>
  <si>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</si>
  <si>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</si>
  <si>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</si>
  <si>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</si>
  <si>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</si>
  <si>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</si>
  <si>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</si>
  <si>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</si>
  <si>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</si>
  <si>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</si>
  <si>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</si>
  <si>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</si>
  <si>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</si>
  <si>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</si>
  <si>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</si>
  <si>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</si>
  <si>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</si>
  <si>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</si>
  <si>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</si>
  <si>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</si>
  <si>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</si>
  <si>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</si>
  <si>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</si>
  <si>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</si>
  <si>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</si>
  <si>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</si>
  <si>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</si>
  <si>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</si>
  <si>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</si>
  <si>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</si>
  <si>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</si>
  <si>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</si>
  <si>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</si>
  <si>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</si>
  <si>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</si>
  <si>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</si>
  <si>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</si>
  <si>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</si>
  <si>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</si>
  <si>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</si>
  <si>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</si>
  <si>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</si>
  <si>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</si>
  <si>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</si>
  <si>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</si>
  <si>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</si>
  <si>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</si>
  <si>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</si>
  <si>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</si>
  <si>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</si>
  <si>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</si>
  <si>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</si>
  <si>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</si>
  <si>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</si>
  <si>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</si>
  <si>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</si>
  <si>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</si>
  <si>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</si>
  <si>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</si>
  <si>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</si>
  <si>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</si>
  <si>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</si>
  <si>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</si>
  <si>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</si>
  <si>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</si>
  <si>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</si>
  <si>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</si>
  <si>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</si>
  <si>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</si>
  <si>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</si>
  <si>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</si>
  <si>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</si>
  <si>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</si>
  <si>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</si>
  <si>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</si>
  <si>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</si>
  <si>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</si>
  <si>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</si>
  <si>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</si>
  <si>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</si>
  <si>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</si>
  <si>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</si>
  <si>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</si>
  <si>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</si>
  <si>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</si>
  <si>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</si>
  <si>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</si>
  <si>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</si>
  <si>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</si>
  <si>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</si>
  <si>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</si>
  <si>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</si>
  <si>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</si>
  <si>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</si>
  <si>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</si>
  <si>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</si>
  <si>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</si>
  <si>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</si>
  <si>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</si>
  <si>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</si>
  <si>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</si>
  <si>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</si>
  <si>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</si>
  <si>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</si>
  <si>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</si>
  <si>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</si>
  <si>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</si>
  <si>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</si>
  <si>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</si>
  <si>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</si>
  <si>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</si>
  <si>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</si>
  <si>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</si>
  <si>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</si>
  <si>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</si>
  <si>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</si>
  <si>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</si>
  <si>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</si>
  <si>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</si>
  <si>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</si>
  <si>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</si>
  <si>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</si>
  <si>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</si>
  <si>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</si>
  <si>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</si>
  <si>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</si>
  <si>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</si>
  <si>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</si>
  <si>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</si>
  <si>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</si>
  <si>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</si>
  <si>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</si>
  <si>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</si>
  <si>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</si>
  <si>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</si>
  <si>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</si>
  <si>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</si>
  <si>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</si>
  <si>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</si>
  <si>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</si>
  <si>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</si>
  <si>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</si>
  <si>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</si>
  <si>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</si>
  <si>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</si>
  <si>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</si>
  <si>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</si>
  <si>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</si>
  <si>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</si>
  <si>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</si>
  <si>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</si>
  <si>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</si>
  <si>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</si>
  <si>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</si>
  <si>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</si>
  <si>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</si>
  <si>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</si>
  <si>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</si>
  <si>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</si>
  <si>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</si>
  <si>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</si>
  <si>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</si>
  <si>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</si>
  <si>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</si>
  <si>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</si>
  <si>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</si>
  <si>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</si>
  <si>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</si>
  <si>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</si>
  <si>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</si>
  <si>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</si>
  <si>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</si>
  <si>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</si>
  <si>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</si>
  <si>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</si>
  <si>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</si>
  <si>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</si>
  <si>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</si>
  <si>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</si>
  <si>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</si>
  <si>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</si>
  <si>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</si>
  <si>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</si>
  <si>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</si>
  <si>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</si>
  <si>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</si>
  <si>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</si>
  <si>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</si>
  <si>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</si>
  <si>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</si>
  <si>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</si>
  <si>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</si>
  <si>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</si>
  <si>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</si>
  <si>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</si>
  <si>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</si>
  <si>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</si>
  <si>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</si>
  <si>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</si>
  <si>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</si>
  <si>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</si>
  <si>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</si>
  <si>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</si>
  <si>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</si>
  <si>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</si>
  <si>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</si>
  <si>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</si>
  <si>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</si>
  <si>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</si>
  <si>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</si>
  <si>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</si>
  <si>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</si>
  <si>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</si>
  <si>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</si>
  <si>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</si>
  <si>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</si>
  <si>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</si>
  <si>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</si>
  <si>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</si>
  <si>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</si>
  <si>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</si>
  <si>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</si>
  <si>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</si>
  <si>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</si>
  <si>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</si>
  <si>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</si>
  <si>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</si>
  <si>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</si>
  <si>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</si>
  <si>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</si>
  <si>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</si>
  <si>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</si>
  <si>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</si>
  <si>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</si>
  <si>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</si>
  <si>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</si>
  <si>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</si>
  <si>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</si>
  <si>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</si>
  <si>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</si>
  <si>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</si>
  <si>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</si>
  <si>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</si>
  <si>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</si>
  <si>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</si>
  <si>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</si>
  <si>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</si>
  <si>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</si>
  <si>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</si>
  <si>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</si>
  <si>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</si>
  <si>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</si>
  <si>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</si>
  <si>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</si>
  <si>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</si>
  <si>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</si>
  <si>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</si>
  <si>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</si>
  <si>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</si>
  <si>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</si>
  <si>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</si>
  <si>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</si>
  <si>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</si>
  <si>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</si>
  <si>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</si>
  <si>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</si>
  <si>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</si>
  <si>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</si>
  <si>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</si>
  <si>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</si>
  <si>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</si>
  <si>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</si>
  <si>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</si>
  <si>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</si>
  <si>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</si>
  <si>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</si>
  <si>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</si>
  <si>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</si>
  <si>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</si>
  <si>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</si>
  <si>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</si>
  <si>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</si>
  <si>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</si>
  <si>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</si>
  <si>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</si>
  <si>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</si>
  <si>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</si>
  <si>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</si>
  <si>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</si>
  <si>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</si>
  <si>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</si>
  <si>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</si>
  <si>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</si>
  <si>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</si>
  <si>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</si>
  <si>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</si>
  <si>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</si>
  <si>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</si>
  <si>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</si>
  <si>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</si>
  <si>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</si>
  <si>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</si>
  <si>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</si>
  <si>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</si>
  <si>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</si>
  <si>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</si>
  <si>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</si>
  <si>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</si>
  <si>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</si>
  <si>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</si>
  <si>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</si>
  <si>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</si>
  <si>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</si>
  <si>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</si>
  <si>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</si>
  <si>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</si>
  <si>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</si>
  <si>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</si>
  <si>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</si>
  <si>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</si>
  <si>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</si>
  <si>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</si>
  <si>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</si>
  <si>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</si>
  <si>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</si>
  <si>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</si>
  <si>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</si>
  <si>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</si>
  <si>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</si>
  <si>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</si>
  <si>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</si>
  <si>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</si>
  <si>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</si>
  <si>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</si>
  <si>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</si>
  <si>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</si>
  <si>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</si>
  <si>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</si>
  <si>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</si>
  <si>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</si>
  <si>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</si>
  <si>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</si>
  <si>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</si>
  <si>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</si>
  <si>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</si>
  <si>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</si>
  <si>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</si>
  <si>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</si>
  <si>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</si>
  <si>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</si>
  <si>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</si>
  <si>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</si>
  <si>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</si>
  <si>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</si>
  <si>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</si>
  <si>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</si>
  <si>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</si>
  <si>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</si>
  <si>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</si>
  <si>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</si>
  <si>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</si>
  <si>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</si>
  <si>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</si>
  <si>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</si>
  <si>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</si>
  <si>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</si>
  <si>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</si>
  <si>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</si>
  <si>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</si>
  <si>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</si>
  <si>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</si>
  <si>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</si>
  <si>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</si>
  <si>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</si>
  <si>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</si>
  <si>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</si>
  <si>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</si>
  <si>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</si>
  <si>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</si>
  <si>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</si>
  <si>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</si>
  <si>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</si>
  <si>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</si>
  <si>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</si>
  <si>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</si>
  <si>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</si>
  <si>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</si>
  <si>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</si>
  <si>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</si>
  <si>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</si>
  <si>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</si>
  <si>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</si>
  <si>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</si>
  <si>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</si>
  <si>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</si>
  <si>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</si>
  <si>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</si>
  <si>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</si>
  <si>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</si>
  <si>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</si>
  <si>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</si>
  <si>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</si>
  <si>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</si>
  <si>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</si>
  <si>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</si>
  <si>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</si>
  <si>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</si>
  <si>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</si>
  <si>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</si>
  <si>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</si>
  <si>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</si>
  <si>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</si>
  <si>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</si>
  <si>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</si>
  <si>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</si>
  <si>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</si>
  <si>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</si>
  <si>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</si>
  <si>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</si>
  <si>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</si>
  <si>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</si>
  <si>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</si>
  <si>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</si>
  <si>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</si>
  <si>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</si>
  <si>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</si>
  <si>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</si>
  <si>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</si>
  <si>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</si>
  <si>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</si>
  <si>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</si>
  <si>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</si>
  <si>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</si>
  <si>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</si>
  <si>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</si>
  <si>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</si>
  <si>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</si>
  <si>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</si>
  <si>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</si>
  <si>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</si>
  <si>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</si>
  <si>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</si>
  <si>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</si>
  <si>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</si>
  <si>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</si>
  <si>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</si>
  <si>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</si>
  <si>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</si>
  <si>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</si>
  <si>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</si>
  <si>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</si>
  <si>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</si>
  <si>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</si>
  <si>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</si>
  <si>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</si>
  <si>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</si>
  <si>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</si>
  <si>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</si>
  <si>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</si>
  <si>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</si>
  <si>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</si>
  <si>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</si>
  <si>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</si>
  <si>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</si>
  <si>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</si>
  <si>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</si>
  <si>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</si>
  <si>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</si>
  <si>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</si>
  <si>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</si>
  <si>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</si>
  <si>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</si>
  <si>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</si>
  <si>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</si>
  <si>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</si>
  <si>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</si>
  <si>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</si>
  <si>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</si>
  <si>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</si>
  <si>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</si>
  <si>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</si>
  <si>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</si>
  <si>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</si>
  <si>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</si>
  <si>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</si>
  <si>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</si>
  <si>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</si>
  <si>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</si>
  <si>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</si>
  <si>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</si>
  <si>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</si>
  <si>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</si>
  <si>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</si>
  <si>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</si>
  <si>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</si>
  <si>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</si>
  <si>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</si>
  <si>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</si>
  <si>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</si>
  <si>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</si>
  <si>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</si>
  <si>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</si>
  <si>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</si>
  <si>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</si>
  <si>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</si>
  <si>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</si>
  <si>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</si>
  <si>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</si>
  <si>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</si>
  <si>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</si>
  <si>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</si>
  <si>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</si>
  <si>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</si>
  <si>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</si>
  <si>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</si>
  <si>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</si>
  <si>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</si>
  <si>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</si>
  <si>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</si>
  <si>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</si>
  <si>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</si>
  <si>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</si>
  <si>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</si>
  <si>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</si>
  <si>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</si>
  <si>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</si>
  <si>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</si>
  <si>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</si>
  <si>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</si>
  <si>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</si>
  <si>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</si>
  <si>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</si>
  <si>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</si>
  <si>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</si>
  <si>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</si>
  <si>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</si>
  <si>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</si>
  <si>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</si>
  <si>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</si>
  <si>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</si>
  <si>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</si>
  <si>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</si>
  <si>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</si>
  <si>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</si>
  <si>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</si>
  <si>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</si>
  <si>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</si>
  <si>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</si>
  <si>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</si>
  <si>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</si>
  <si>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</si>
  <si>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</si>
  <si>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</si>
  <si>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</si>
  <si>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</si>
  <si>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</si>
  <si>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</si>
  <si>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</si>
  <si>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</si>
  <si>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</si>
  <si>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</si>
  <si>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</si>
  <si>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</si>
  <si>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</si>
  <si>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</si>
  <si>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</si>
  <si>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</si>
  <si>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</si>
  <si>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</si>
  <si>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</si>
  <si>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</si>
  <si>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</si>
  <si>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</si>
  <si>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</si>
  <si>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</si>
  <si>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</si>
  <si>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</si>
  <si>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</si>
  <si>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</si>
  <si>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</si>
  <si>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</si>
  <si>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</si>
  <si>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</si>
  <si>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</si>
  <si>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</si>
  <si>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</si>
  <si>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</si>
  <si>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</si>
  <si>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</si>
  <si>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</si>
  <si>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</si>
  <si>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</si>
  <si>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</si>
  <si>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</si>
  <si>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</si>
  <si>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</si>
  <si>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</si>
  <si>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</si>
  <si>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</si>
  <si>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</si>
  <si>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</si>
  <si>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</si>
  <si>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</si>
  <si>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</si>
  <si>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</si>
  <si>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</si>
  <si>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</si>
  <si>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</si>
  <si>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</si>
  <si>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</si>
  <si>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</si>
  <si>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</si>
  <si>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</si>
  <si>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</si>
  <si>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</si>
  <si>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</si>
  <si>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</si>
  <si>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</si>
  <si>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</si>
  <si>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</si>
  <si>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</si>
  <si>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</si>
  <si>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</si>
  <si>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</si>
  <si>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</si>
  <si>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</si>
  <si>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</si>
  <si>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</si>
  <si>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</si>
  <si>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</si>
  <si>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</si>
  <si>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</si>
  <si>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</si>
  <si>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</si>
  <si>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</si>
  <si>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</si>
  <si>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</si>
  <si>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</si>
  <si>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</si>
  <si>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</si>
  <si>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</si>
  <si>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</si>
  <si>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</si>
  <si>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</si>
  <si>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</si>
  <si>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</si>
  <si>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</si>
  <si>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</si>
  <si>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</si>
  <si>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</si>
  <si>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</si>
  <si>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</si>
  <si>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</si>
  <si>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</si>
  <si>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</si>
  <si>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</si>
  <si>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</si>
  <si>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</si>
  <si>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</si>
  <si>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</si>
  <si>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</si>
  <si>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</si>
  <si>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</si>
  <si>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</si>
  <si>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</si>
  <si>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</si>
  <si>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</si>
  <si>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</si>
  <si>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</si>
  <si>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</si>
  <si>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</si>
  <si>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</si>
  <si>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</si>
  <si>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</si>
  <si>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</si>
  <si>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</si>
  <si>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</si>
  <si>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</si>
  <si>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</si>
  <si>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</si>
  <si>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</si>
  <si>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</si>
  <si>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</si>
  <si>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</si>
  <si>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</si>
  <si>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</si>
  <si>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</si>
  <si>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</si>
  <si>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</si>
  <si>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</si>
  <si>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</si>
  <si>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</si>
  <si>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</si>
  <si>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</si>
  <si>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</si>
  <si>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</si>
  <si>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</si>
  <si>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</si>
  <si>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</si>
  <si>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</si>
  <si>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</si>
  <si>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</si>
  <si>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</si>
  <si>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</si>
  <si>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</si>
  <si>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</si>
  <si>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</si>
  <si>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</si>
  <si>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</si>
  <si>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</si>
  <si>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</si>
  <si>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</si>
  <si>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</si>
  <si>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</si>
  <si>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</si>
  <si>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</si>
  <si>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</si>
  <si>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</si>
  <si>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</si>
  <si>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</si>
  <si>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</si>
  <si>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</si>
  <si>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</si>
  <si>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</si>
  <si>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</si>
  <si>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</si>
  <si>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</si>
  <si>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</si>
  <si>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</si>
  <si>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</si>
  <si>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</si>
  <si>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</si>
  <si>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</si>
  <si>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</si>
  <si>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</si>
  <si>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</si>
  <si>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</si>
  <si>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</si>
  <si>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</si>
  <si>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</si>
  <si>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</si>
  <si>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</si>
  <si>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</si>
  <si>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</si>
  <si>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</si>
  <si>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</si>
  <si>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</si>
  <si>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</si>
  <si>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</si>
  <si>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</si>
  <si>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</si>
  <si>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</si>
  <si>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</si>
  <si>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</si>
  <si>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</si>
  <si>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</si>
  <si>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</si>
  <si>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</si>
  <si>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</si>
  <si>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</si>
  <si>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</si>
  <si>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</si>
  <si>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</si>
  <si>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</si>
  <si>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</si>
  <si>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</si>
  <si>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</si>
  <si>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</si>
  <si>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</si>
  <si>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</si>
  <si>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</si>
  <si>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</si>
  <si>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</si>
  <si>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</si>
  <si>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</si>
  <si>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</si>
  <si>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</si>
  <si>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</si>
  <si>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</si>
  <si>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</si>
  <si>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</si>
  <si>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</si>
  <si>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</si>
  <si>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</si>
  <si>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</si>
  <si>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</si>
  <si>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</si>
  <si>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</si>
  <si>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</si>
  <si>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</si>
  <si>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</si>
  <si>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</si>
  <si>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</si>
  <si>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</si>
  <si>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</si>
  <si>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</si>
  <si>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</si>
  <si>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</si>
  <si>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</si>
  <si>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</si>
  <si>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</si>
  <si>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</si>
  <si>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</si>
  <si>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</si>
  <si>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</si>
  <si>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</si>
  <si>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</si>
  <si>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</si>
  <si>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</si>
  <si>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</si>
  <si>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</si>
  <si>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</si>
  <si>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</si>
  <si>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</si>
  <si>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</si>
  <si>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</si>
  <si>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</si>
  <si>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</si>
  <si>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</si>
  <si>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</si>
  <si>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</si>
  <si>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</si>
  <si>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</si>
  <si>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</si>
  <si>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</si>
  <si>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</si>
  <si>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</si>
  <si>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</si>
  <si>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</si>
  <si>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</si>
  <si>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</si>
  <si>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</si>
  <si>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</si>
  <si>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</si>
  <si>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</si>
  <si>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</si>
  <si>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</si>
  <si>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</si>
  <si>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</si>
  <si>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</si>
  <si>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</si>
  <si>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</si>
  <si>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</si>
  <si>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</si>
  <si>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</si>
  <si>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</si>
  <si>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</si>
  <si>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</si>
  <si>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</si>
  <si>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</si>
  <si>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</si>
  <si>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</si>
  <si>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</si>
  <si>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</si>
  <si>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</si>
  <si>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</si>
  <si>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</si>
  <si>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</si>
  <si>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</si>
  <si>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</si>
  <si>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</si>
  <si>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</si>
  <si>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</si>
  <si>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</si>
  <si>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</si>
  <si>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</si>
  <si>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</si>
  <si>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</si>
  <si>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</si>
  <si>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</si>
  <si>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</si>
  <si>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</si>
  <si>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</si>
  <si>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</si>
  <si>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</si>
  <si>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</si>
  <si>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</si>
  <si>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</si>
  <si>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</si>
  <si>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</si>
  <si>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</si>
  <si>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</si>
  <si>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</si>
  <si>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</si>
  <si>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</si>
  <si>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</si>
  <si>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</si>
  <si>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</si>
  <si>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</si>
  <si>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</si>
  <si>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</si>
  <si>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</si>
  <si>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</si>
  <si>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</si>
  <si>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</si>
  <si>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</si>
  <si>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</si>
  <si>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</si>
  <si>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</si>
  <si>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</si>
  <si>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</si>
  <si>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</si>
  <si>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</si>
  <si>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</si>
  <si>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</si>
  <si>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</si>
  <si>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</si>
  <si>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</si>
  <si>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</si>
  <si>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</si>
  <si>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</si>
  <si>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</si>
  <si>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</si>
  <si>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</si>
  <si>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</si>
  <si>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</si>
  <si>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</si>
  <si>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</si>
  <si>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</si>
  <si>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</si>
  <si>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</si>
  <si>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</si>
  <si>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</si>
  <si>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</si>
  <si>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</si>
  <si>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</si>
  <si>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</si>
  <si>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</si>
  <si>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</si>
  <si>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</si>
  <si>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</si>
  <si>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</si>
  <si>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</si>
  <si>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</si>
  <si>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</si>
  <si>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</si>
  <si>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</si>
  <si>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</si>
  <si>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</si>
  <si>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</si>
  <si>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</si>
  <si>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</si>
  <si>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</si>
  <si>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</si>
  <si>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</si>
  <si>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</si>
  <si>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</si>
  <si>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</si>
  <si>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</si>
  <si>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</si>
  <si>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</si>
  <si>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</si>
  <si>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</si>
  <si>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</si>
  <si>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</si>
  <si>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</si>
  <si>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</si>
  <si>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</si>
  <si>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</si>
  <si>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</si>
  <si>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</si>
  <si>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</si>
  <si>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</si>
  <si>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</si>
  <si>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</si>
  <si>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</si>
  <si>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</si>
  <si>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</si>
  <si>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</si>
  <si>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</si>
  <si>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</si>
  <si>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</si>
  <si>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</si>
  <si>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</si>
  <si>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</si>
  <si>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</si>
  <si>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</si>
  <si>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</si>
  <si>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</si>
  <si>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</si>
  <si>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</si>
  <si>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</si>
  <si>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</si>
  <si>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</si>
  <si>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</si>
  <si>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</si>
  <si>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</si>
  <si>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</si>
  <si>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</si>
  <si>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</si>
  <si>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</si>
  <si>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</si>
  <si>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</si>
  <si>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</si>
  <si>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</si>
  <si>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</si>
  <si>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</si>
  <si>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</si>
  <si>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</si>
  <si>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</si>
  <si>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</si>
  <si>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</si>
  <si>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</si>
  <si>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</si>
  <si>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</si>
  <si>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</si>
  <si>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</si>
  <si>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</si>
  <si>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</si>
  <si>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</si>
  <si>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</si>
  <si>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</si>
  <si>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</si>
  <si>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</si>
  <si>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</si>
  <si>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</si>
  <si>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</si>
  <si>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</si>
  <si>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</si>
  <si>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</si>
  <si>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</si>
  <si>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</si>
  <si>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</si>
  <si>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</si>
  <si>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</si>
  <si>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</si>
  <si>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</si>
  <si>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</si>
  <si>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</si>
  <si>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</si>
  <si>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</si>
  <si>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</si>
  <si>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</si>
  <si>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</si>
  <si>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</si>
  <si>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</si>
  <si>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</si>
  <si>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</si>
  <si>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</si>
  <si>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</si>
  <si>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</si>
  <si>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</si>
  <si>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</si>
  <si>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</si>
  <si>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</si>
  <si>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</si>
  <si>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</si>
  <si>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</si>
  <si>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</si>
  <si>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</si>
  <si>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</si>
  <si>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</si>
  <si>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</si>
  <si>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</si>
  <si>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</si>
  <si>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</si>
  <si>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</si>
  <si>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</si>
  <si>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</si>
  <si>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</si>
  <si>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</si>
  <si>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</si>
  <si>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</si>
  <si>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</si>
  <si>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</si>
  <si>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</si>
  <si>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</si>
  <si>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</si>
  <si>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</si>
  <si>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</si>
  <si>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</si>
  <si>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</si>
  <si>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</si>
  <si>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</si>
  <si>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</si>
  <si>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</si>
  <si>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</si>
  <si>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</si>
  <si>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</si>
  <si>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</si>
  <si>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</si>
  <si>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</si>
  <si>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</si>
  <si>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</si>
  <si>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</si>
  <si>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</si>
  <si>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</si>
  <si>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</si>
  <si>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</si>
  <si>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</si>
  <si>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</si>
  <si>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</si>
  <si>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</si>
  <si>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</si>
  <si>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</si>
  <si>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</si>
  <si>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</si>
  <si>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</si>
  <si>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</si>
  <si>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</si>
  <si>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</si>
  <si>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</si>
  <si>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</si>
  <si>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</si>
  <si>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</si>
  <si>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</si>
  <si>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</si>
  <si>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</si>
  <si>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</si>
  <si>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</si>
  <si>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</si>
  <si>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</si>
  <si>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</si>
  <si>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</si>
  <si>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</si>
  <si>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</si>
  <si>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</si>
  <si>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</si>
  <si>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</si>
  <si>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</si>
  <si>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</si>
  <si>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</si>
  <si>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</si>
  <si>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</si>
  <si>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</si>
  <si>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</si>
  <si>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</si>
  <si>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</si>
  <si>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</si>
  <si>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</si>
  <si>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</si>
  <si>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</si>
  <si>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</si>
  <si>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</si>
  <si>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</si>
  <si>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</si>
  <si>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</si>
  <si>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</si>
  <si>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</si>
  <si>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</si>
  <si>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</si>
  <si>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</si>
  <si>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</si>
  <si>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</si>
  <si>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</si>
  <si>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</si>
  <si>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</si>
  <si>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</si>
  <si>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</si>
  <si>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</si>
  <si>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</si>
  <si>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</si>
  <si>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</si>
  <si>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</si>
  <si>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</si>
  <si>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</si>
  <si>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</si>
  <si>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</si>
  <si>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</si>
  <si>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</si>
  <si>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</si>
  <si>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</si>
  <si>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</si>
  <si>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</si>
  <si>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</si>
  <si>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</si>
  <si>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</si>
  <si>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</si>
  <si>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</si>
  <si>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</si>
  <si>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</si>
  <si>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</si>
  <si>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</si>
  <si>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</si>
  <si>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</si>
  <si>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</si>
  <si>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</si>
  <si>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</si>
  <si>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</si>
  <si>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</si>
  <si>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</si>
  <si>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</si>
  <si>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</si>
  <si>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</si>
  <si>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</si>
  <si>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</si>
  <si>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</si>
  <si>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</si>
  <si>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</si>
  <si>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</si>
  <si>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</si>
  <si>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</si>
  <si>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</si>
  <si>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</si>
  <si>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</si>
  <si>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</si>
  <si>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</si>
  <si>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</si>
  <si>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</si>
  <si>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</si>
  <si>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</si>
  <si>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</si>
  <si>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</si>
  <si>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</si>
  <si>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</si>
  <si>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</si>
  <si>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</si>
  <si>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</si>
  <si>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</si>
  <si>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</si>
  <si>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</si>
  <si>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</si>
  <si>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</si>
  <si>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</si>
  <si>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</si>
  <si>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</si>
  <si>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</si>
  <si>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</si>
  <si>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</si>
  <si>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</si>
  <si>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</si>
  <si>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</si>
  <si>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</si>
  <si>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</si>
  <si>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</si>
  <si>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</si>
  <si>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</si>
  <si>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</si>
  <si>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</si>
  <si>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</si>
  <si>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</si>
  <si>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</si>
  <si>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</si>
  <si>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</si>
  <si>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</si>
  <si>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</si>
  <si>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</si>
  <si>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</si>
  <si>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</si>
  <si>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</si>
  <si>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</si>
  <si>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</si>
  <si>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</si>
  <si>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</si>
  <si>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</si>
  <si>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</si>
  <si>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</si>
  <si>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</si>
  <si>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</si>
  <si>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</si>
  <si>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</si>
  <si>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</si>
  <si>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</si>
  <si>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</si>
  <si>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</si>
  <si>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</si>
  <si>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</si>
  <si>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</si>
  <si>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</si>
  <si>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</si>
  <si>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</si>
  <si>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</si>
  <si>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</si>
  <si>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</si>
  <si>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</si>
  <si>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</si>
  <si>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</si>
  <si>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</si>
  <si>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</si>
  <si>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</si>
  <si>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</si>
  <si>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</si>
  <si>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</si>
  <si>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</si>
  <si>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</si>
  <si>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</si>
  <si>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</si>
  <si>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</si>
  <si>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</si>
  <si>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</si>
  <si>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</si>
  <si>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</si>
  <si>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</si>
  <si>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</si>
  <si>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</si>
  <si>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</si>
  <si>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</si>
  <si>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</si>
  <si>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</si>
  <si>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</si>
  <si>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</si>
  <si>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</si>
  <si>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</si>
  <si>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</si>
  <si>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</si>
  <si>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</si>
  <si>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</si>
  <si>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</si>
  <si>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</si>
  <si>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</si>
  <si>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</si>
  <si>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</si>
  <si>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</si>
  <si>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</si>
  <si>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</si>
  <si>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</si>
  <si>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</si>
  <si>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</si>
  <si>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</si>
  <si>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</si>
  <si>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</si>
  <si>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</si>
  <si>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</si>
  <si>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</si>
  <si>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</si>
  <si>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</si>
  <si>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</si>
  <si>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</si>
  <si>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</si>
  <si>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</si>
  <si>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</si>
  <si>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</si>
  <si>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</si>
  <si>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</si>
  <si>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</si>
  <si>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</si>
  <si>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</si>
  <si>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</si>
  <si>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</si>
  <si>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</si>
  <si>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</si>
  <si>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</si>
  <si>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</si>
  <si>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</si>
  <si>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</si>
  <si>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</si>
  <si>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</si>
  <si>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</si>
  <si>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</si>
  <si>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</si>
  <si>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</si>
  <si>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</si>
  <si>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</si>
  <si>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</si>
  <si>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</si>
  <si>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</si>
  <si>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</si>
  <si>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</si>
  <si>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</si>
  <si>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</si>
  <si>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</si>
  <si>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</si>
  <si>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</si>
  <si>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</si>
  <si>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</si>
  <si>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</si>
  <si>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</si>
  <si>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</si>
  <si>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</si>
  <si>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</si>
  <si>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</si>
  <si>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</si>
  <si>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</si>
  <si>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</si>
  <si>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</si>
  <si>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</si>
  <si>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</si>
  <si>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</si>
  <si>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</si>
  <si>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</si>
  <si>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</si>
  <si>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</si>
  <si>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</si>
  <si>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</si>
  <si>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</si>
  <si>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</si>
  <si>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</si>
  <si>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</si>
  <si>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</si>
  <si>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</si>
  <si>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</si>
  <si>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</si>
  <si>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</si>
  <si>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</si>
  <si>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</si>
  <si>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</si>
  <si>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</si>
  <si>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</si>
  <si>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</si>
  <si>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</si>
  <si>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</si>
  <si>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</si>
  <si>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</si>
  <si>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</si>
  <si>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</si>
  <si>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</si>
  <si>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</si>
  <si>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</si>
  <si>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</si>
  <si>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</si>
  <si>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</si>
  <si>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</si>
  <si>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</si>
  <si>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</si>
  <si>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</si>
  <si>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</si>
  <si>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</si>
  <si>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</si>
  <si>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</si>
  <si>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</si>
  <si>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</si>
  <si>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</si>
  <si>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</si>
  <si>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</si>
  <si>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</si>
  <si>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</si>
  <si>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</si>
  <si>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</si>
  <si>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</si>
  <si>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</si>
  <si>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</si>
  <si>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</si>
  <si>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</si>
  <si>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</si>
  <si>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</si>
  <si>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</si>
  <si>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</si>
  <si>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</si>
  <si>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</si>
  <si>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</si>
  <si>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</si>
  <si>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</si>
  <si>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</si>
  <si>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</si>
  <si>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</si>
  <si>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</si>
  <si>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</si>
  <si>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</si>
  <si>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</si>
  <si>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</si>
  <si>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</si>
  <si>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</si>
  <si>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</si>
  <si>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</si>
  <si>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</si>
  <si>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</si>
  <si>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</si>
  <si>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</si>
  <si>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</si>
  <si>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</si>
  <si>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</si>
  <si>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</si>
  <si>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</si>
  <si>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</si>
  <si>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</si>
  <si>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</si>
  <si>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</si>
  <si>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</si>
  <si>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</si>
  <si>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</si>
  <si>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</si>
  <si>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</si>
  <si>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</si>
  <si>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</si>
  <si>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</si>
  <si>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</si>
  <si>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</si>
  <si>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</si>
  <si>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</si>
  <si>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</si>
  <si>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</si>
  <si>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</si>
  <si>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</si>
  <si>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</si>
  <si>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</si>
  <si>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</si>
  <si>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</si>
  <si>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</si>
  <si>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</si>
  <si>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</si>
  <si>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</si>
  <si>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</si>
  <si>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</si>
  <si>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</si>
  <si>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</si>
  <si>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</si>
  <si>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</si>
  <si>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</si>
  <si>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</si>
  <si>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</si>
  <si>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</si>
  <si>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</si>
  <si>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</si>
  <si>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</si>
  <si>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</si>
  <si>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</si>
  <si>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</si>
  <si>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</si>
  <si>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</si>
  <si>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</si>
  <si>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</si>
  <si>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</si>
  <si>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</si>
  <si>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</si>
  <si>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</si>
  <si>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</si>
  <si>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</si>
  <si>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</si>
  <si>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</si>
  <si>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</si>
  <si>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</si>
  <si>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</si>
  <si>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</si>
  <si>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</si>
  <si>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</si>
  <si>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</si>
  <si>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</si>
  <si>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</si>
  <si>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</si>
  <si>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</si>
  <si>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</si>
  <si>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</si>
  <si>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</si>
  <si>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</si>
  <si>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</si>
  <si>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</si>
  <si>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</si>
  <si>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</si>
  <si>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</si>
  <si>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</si>
  <si>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</si>
  <si>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</si>
  <si>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</si>
  <si>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</si>
  <si>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</si>
  <si>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</si>
  <si>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</si>
  <si>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</si>
  <si>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</si>
  <si>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</si>
  <si>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</si>
  <si>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</si>
  <si>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</si>
  <si>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</si>
  <si>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</si>
  <si>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</si>
  <si>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</si>
  <si>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</si>
  <si>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</si>
  <si>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</si>
  <si>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</si>
  <si>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</si>
  <si>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</si>
  <si>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</si>
  <si>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</si>
  <si>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</si>
  <si>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</si>
  <si>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</si>
  <si>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</si>
  <si>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</si>
  <si>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</si>
  <si>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</si>
  <si>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</si>
  <si>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</si>
  <si>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</si>
  <si>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</si>
  <si>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</si>
  <si>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</si>
  <si>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</si>
  <si>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</si>
  <si>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</si>
  <si>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</si>
  <si>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</si>
  <si>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</si>
  <si>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</si>
  <si>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</si>
  <si>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</si>
  <si>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</si>
  <si>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</si>
  <si>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</si>
  <si>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</si>
  <si>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</si>
  <si>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</si>
  <si>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</si>
  <si>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</si>
  <si>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</si>
  <si>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</si>
  <si>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</si>
  <si>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</si>
  <si>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</si>
  <si>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</si>
  <si>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</si>
  <si>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</si>
  <si>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</si>
  <si>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</si>
  <si>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</si>
  <si>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</si>
  <si>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</si>
  <si>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</si>
  <si>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</si>
  <si>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</si>
  <si>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</si>
  <si>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</si>
  <si>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</si>
  <si>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</si>
  <si>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</si>
  <si>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</si>
  <si>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</si>
  <si>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</si>
  <si>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</si>
  <si>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</si>
  <si>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</si>
  <si>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</si>
  <si>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</si>
  <si>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</si>
  <si>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</si>
  <si>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</si>
  <si>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</si>
  <si>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</si>
  <si>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</si>
  <si>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</si>
  <si>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</si>
  <si>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</si>
  <si>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</si>
  <si>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</si>
  <si>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</si>
  <si>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</si>
  <si>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</si>
  <si>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</si>
  <si>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</si>
  <si>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</si>
  <si>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</si>
  <si>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</si>
  <si>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</si>
  <si>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</si>
  <si>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</si>
  <si>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</si>
  <si>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</si>
  <si>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</si>
  <si>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</si>
  <si>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</si>
  <si>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</si>
  <si>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</si>
  <si>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</si>
  <si>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</si>
  <si>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</si>
  <si>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</si>
  <si>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</si>
  <si>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</si>
  <si>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</si>
  <si>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</si>
  <si>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</si>
  <si>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</si>
  <si>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</si>
  <si>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</si>
  <si>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</si>
  <si>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</si>
  <si>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</si>
  <si>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</si>
  <si>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</si>
  <si>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</si>
  <si>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</si>
  <si>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</si>
  <si>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</si>
  <si>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</si>
  <si>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</si>
  <si>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</si>
  <si>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</si>
  <si>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</si>
  <si>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</si>
  <si>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</si>
  <si>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</si>
  <si>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</si>
  <si>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</si>
  <si>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</si>
  <si>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</si>
  <si>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</si>
  <si>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</si>
  <si>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</si>
  <si>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</si>
  <si>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</si>
  <si>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</si>
  <si>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</si>
  <si>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</si>
  <si>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</si>
  <si>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</si>
  <si>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</si>
  <si>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</si>
  <si>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</si>
  <si>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</si>
  <si>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</si>
  <si>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</si>
  <si>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</si>
  <si>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</si>
  <si>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</si>
  <si>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</si>
  <si>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</si>
  <si>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</si>
  <si>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</si>
  <si>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</si>
  <si>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</si>
  <si>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</si>
  <si>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</si>
  <si>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</si>
  <si>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</si>
  <si>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</si>
  <si>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</si>
  <si>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</si>
  <si>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</si>
  <si>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</si>
  <si>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</si>
  <si>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</si>
  <si>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</si>
  <si>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</si>
  <si>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</si>
  <si>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</si>
  <si>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</si>
  <si>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</si>
  <si>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</si>
  <si>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</si>
  <si>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</si>
  <si>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</si>
  <si>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</si>
  <si>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</si>
  <si>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</si>
  <si>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</si>
  <si>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</si>
  <si>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</si>
  <si>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</si>
  <si>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</si>
  <si>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</si>
  <si>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</si>
  <si>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</si>
  <si>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</si>
  <si>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</si>
  <si>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</si>
  <si>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</si>
  <si>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</si>
  <si>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</si>
  <si>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</si>
  <si>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</si>
  <si>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</si>
  <si>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</si>
  <si>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</si>
  <si>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</si>
  <si>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</si>
  <si>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</si>
  <si>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</si>
  <si>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</si>
  <si>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</si>
  <si>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</si>
  <si>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</si>
  <si>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</si>
  <si>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</si>
  <si>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</si>
  <si>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</si>
  <si>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</si>
  <si>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</si>
  <si>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</si>
  <si>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</si>
  <si>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</si>
  <si>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</si>
  <si>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</si>
  <si>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</si>
  <si>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</si>
  <si>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</si>
  <si>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</si>
  <si>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</si>
  <si>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</si>
  <si>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</si>
  <si>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</si>
  <si>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</si>
  <si>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</si>
  <si>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</si>
  <si>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</si>
  <si>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</si>
  <si>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</si>
  <si>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</si>
  <si>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</si>
  <si>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</si>
  <si>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</si>
  <si>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</si>
  <si>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</si>
  <si>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</si>
  <si>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</si>
  <si>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</si>
  <si>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</si>
  <si>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</si>
  <si>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</si>
  <si>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</si>
  <si>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</si>
  <si>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</si>
  <si>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</si>
  <si>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</si>
  <si>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</si>
  <si>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</si>
  <si>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</si>
  <si>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</si>
  <si>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</si>
  <si>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</si>
  <si>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</si>
  <si>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</si>
  <si>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</si>
  <si>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</si>
  <si>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</si>
  <si>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</si>
  <si>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</si>
  <si>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</si>
  <si>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</si>
  <si>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</si>
  <si>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</si>
  <si>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</si>
  <si>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</si>
  <si>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</si>
  <si>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</si>
  <si>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</si>
  <si>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</si>
  <si>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</si>
  <si>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</si>
  <si>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</si>
  <si>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</si>
  <si>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</si>
  <si>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</si>
  <si>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</si>
  <si>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</si>
  <si>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</si>
  <si>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</si>
  <si>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</si>
  <si>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</si>
  <si>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</si>
  <si>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</si>
  <si>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</si>
  <si>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</si>
  <si>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</si>
  <si>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</si>
  <si>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</si>
  <si>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</si>
  <si>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</si>
  <si>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</si>
  <si>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</si>
  <si>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</si>
  <si>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</si>
  <si>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</si>
  <si>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</si>
  <si>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</si>
  <si>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</si>
  <si>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</si>
  <si>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</si>
  <si>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</si>
  <si>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</si>
  <si>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</si>
  <si>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</si>
  <si>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</si>
  <si>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</si>
  <si>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</si>
  <si>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</si>
  <si>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</si>
  <si>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</si>
  <si>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</si>
  <si>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</si>
  <si>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</si>
  <si>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</si>
  <si>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</si>
  <si>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</si>
  <si>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</si>
  <si>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</si>
  <si>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</si>
  <si>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</si>
  <si>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</si>
  <si>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</si>
  <si>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</si>
  <si>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</si>
  <si>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</si>
  <si>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</si>
  <si>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</si>
  <si>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</si>
  <si>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</si>
  <si>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</si>
  <si>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</si>
  <si>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</si>
  <si>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</si>
  <si>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</si>
  <si>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</si>
  <si>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</si>
  <si>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</si>
  <si>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</si>
  <si>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</si>
  <si>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</si>
  <si>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</si>
  <si>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</si>
  <si>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</si>
  <si>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</si>
  <si>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</si>
  <si>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</si>
  <si>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</si>
  <si>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</si>
  <si>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</si>
  <si>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</si>
  <si>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</si>
  <si>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</si>
  <si>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</si>
  <si>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</si>
  <si>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</si>
  <si>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</si>
  <si>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</si>
  <si>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</si>
  <si>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</si>
  <si>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</si>
  <si>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</si>
  <si>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</si>
  <si>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</si>
  <si>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</si>
  <si>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</si>
  <si>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</si>
  <si>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</si>
  <si>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</si>
  <si>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</si>
  <si>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</si>
  <si>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</si>
  <si>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</si>
  <si>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</si>
  <si>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</si>
  <si>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</si>
  <si>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</si>
  <si>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</si>
  <si>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</si>
  <si>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</si>
  <si>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</si>
  <si>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</si>
  <si>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</si>
  <si>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</si>
  <si>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</si>
  <si>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</si>
  <si>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</si>
  <si>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</si>
  <si>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</si>
  <si>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</si>
  <si>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</si>
  <si>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</si>
  <si>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</si>
  <si>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</si>
  <si>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</si>
  <si>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</si>
  <si>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</si>
  <si>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</si>
  <si>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</si>
  <si>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</si>
  <si>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</si>
  <si>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</si>
  <si>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</si>
  <si>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</si>
  <si>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</si>
  <si>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</si>
  <si>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</si>
  <si>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</si>
  <si>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</si>
  <si>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</si>
  <si>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</si>
  <si>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</si>
  <si>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</si>
  <si>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</si>
  <si>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</si>
  <si>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</si>
  <si>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</si>
  <si>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</si>
  <si>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</si>
  <si>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</si>
  <si>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</si>
  <si>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</si>
  <si>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</si>
  <si>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</si>
  <si>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</si>
  <si>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</si>
  <si>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</si>
  <si>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</si>
  <si>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</si>
  <si>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</si>
  <si>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</si>
  <si>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</si>
  <si>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</si>
  <si>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</si>
  <si>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</si>
  <si>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</si>
  <si>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</si>
  <si>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</si>
  <si>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</si>
  <si>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</si>
  <si>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</si>
  <si>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</si>
  <si>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</si>
  <si>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</si>
  <si>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</si>
  <si>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</si>
  <si>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</si>
  <si>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</si>
  <si>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</si>
  <si>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</si>
  <si>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</si>
  <si>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</si>
  <si>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</si>
  <si>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</si>
  <si>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</si>
  <si>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</si>
  <si>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</si>
  <si>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</si>
  <si>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</si>
  <si>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</si>
  <si>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</si>
  <si>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</si>
  <si>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</si>
  <si>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</si>
  <si>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</si>
  <si>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</si>
  <si>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</si>
  <si>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</si>
  <si>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</si>
  <si>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</si>
  <si>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</si>
  <si>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</si>
  <si>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</si>
  <si>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</si>
  <si>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</si>
  <si>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</si>
  <si>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</si>
  <si>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</si>
  <si>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</si>
  <si>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</si>
  <si>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</si>
  <si>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</si>
  <si>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</si>
  <si>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</si>
  <si>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</si>
  <si>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</si>
  <si>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</si>
  <si>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</si>
  <si>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</si>
  <si>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</si>
  <si>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</si>
  <si>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</si>
  <si>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</si>
  <si>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</si>
  <si>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</si>
  <si>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</si>
  <si>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</si>
  <si>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</si>
  <si>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</si>
  <si>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</si>
  <si>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</si>
  <si>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</si>
  <si>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</si>
  <si>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</si>
  <si>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</si>
  <si>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</si>
  <si>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</si>
  <si>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</si>
  <si>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</si>
  <si>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</si>
  <si>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</si>
  <si>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</si>
  <si>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</si>
  <si>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</si>
  <si>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</si>
  <si>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</si>
  <si>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</si>
  <si>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</si>
  <si>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</si>
  <si>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</si>
  <si>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</si>
  <si>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</si>
  <si>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</si>
  <si>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</si>
  <si>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</si>
  <si>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</si>
  <si>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</si>
  <si>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</si>
  <si>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</si>
  <si>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</si>
  <si>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</si>
  <si>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</si>
  <si>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</si>
  <si>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</si>
  <si>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</si>
  <si>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</si>
  <si>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</si>
  <si>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</si>
  <si>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</si>
  <si>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</si>
  <si>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</si>
  <si>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</si>
  <si>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</si>
  <si>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</si>
  <si>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</si>
  <si>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</si>
  <si>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</si>
  <si>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</si>
  <si>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</si>
  <si>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</si>
  <si>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</si>
  <si>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</si>
  <si>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</si>
  <si>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</si>
  <si>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</si>
  <si>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</si>
  <si>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</si>
  <si>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</si>
  <si>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</si>
  <si>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</si>
  <si>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</si>
  <si>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</si>
  <si>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</si>
  <si>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</si>
  <si>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</si>
  <si>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</si>
  <si>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</si>
  <si>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</si>
  <si>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</si>
  <si>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</si>
  <si>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</si>
  <si>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</si>
  <si>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</si>
  <si>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</si>
  <si>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</si>
  <si>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</si>
  <si>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</si>
  <si>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</si>
  <si>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</si>
  <si>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</si>
  <si>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</si>
  <si>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</si>
  <si>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</si>
  <si>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</si>
  <si>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</si>
  <si>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</si>
  <si>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</si>
  <si>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</si>
  <si>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</si>
  <si>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</si>
  <si>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</si>
  <si>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</si>
  <si>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</si>
  <si>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</si>
  <si>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</si>
  <si>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</si>
  <si>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</si>
  <si>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</si>
  <si>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</si>
  <si>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</si>
  <si>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</si>
  <si>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</si>
  <si>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</si>
  <si>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</si>
  <si>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</si>
  <si>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</si>
  <si>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</si>
  <si>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</si>
  <si>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</si>
  <si>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</si>
  <si>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</si>
  <si>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</si>
  <si>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</si>
  <si>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</si>
  <si>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</si>
  <si>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</si>
  <si>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</si>
  <si>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</si>
  <si>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</si>
  <si>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</si>
  <si>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</si>
  <si>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</si>
  <si>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</si>
  <si>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</si>
  <si>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</si>
  <si>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</si>
  <si>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</si>
  <si>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</si>
  <si>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</si>
  <si>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</si>
  <si>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</si>
  <si>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</si>
  <si>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</si>
  <si>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</si>
  <si>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</si>
  <si>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</si>
  <si>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</si>
  <si>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</si>
  <si>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</si>
  <si>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</si>
  <si>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</si>
  <si>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</si>
  <si>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</si>
  <si>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</si>
  <si>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</si>
  <si>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</si>
  <si>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</si>
  <si>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</si>
  <si>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</si>
  <si>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</si>
  <si>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</si>
  <si>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</si>
  <si>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</si>
  <si>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</si>
  <si>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</si>
  <si>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</si>
  <si>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</si>
  <si>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</si>
  <si>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</si>
  <si>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</si>
  <si>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</si>
  <si>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</si>
  <si>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</si>
  <si>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</si>
  <si>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</si>
  <si>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</si>
  <si>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</si>
  <si>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</si>
  <si>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</si>
  <si>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</si>
  <si>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</si>
  <si>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</si>
  <si>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</si>
  <si>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</si>
  <si>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</si>
  <si>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</si>
  <si>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</si>
  <si>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</si>
  <si>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</si>
  <si>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</si>
  <si>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</si>
  <si>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</si>
  <si>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</si>
  <si>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</si>
  <si>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</si>
  <si>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</si>
  <si>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</si>
  <si>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</si>
  <si>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</si>
  <si>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</si>
  <si>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</si>
  <si>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</si>
  <si>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</si>
  <si>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</si>
  <si>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</si>
  <si>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</si>
  <si>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</si>
  <si>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</si>
  <si>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</si>
  <si>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</si>
  <si>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</si>
  <si>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</si>
  <si>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</si>
  <si>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</si>
  <si>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</si>
  <si>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</si>
  <si>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</si>
  <si>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</si>
  <si>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</si>
  <si>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</si>
  <si>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</si>
  <si>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</si>
  <si>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</si>
  <si>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</si>
  <si>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</si>
  <si>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</si>
  <si>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</si>
  <si>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</si>
  <si>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</si>
  <si>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</si>
  <si>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</si>
  <si>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</si>
  <si>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</si>
  <si>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</si>
  <si>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</si>
  <si>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</si>
  <si>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</si>
  <si>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</si>
  <si>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</si>
  <si>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</si>
  <si>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</si>
  <si>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</si>
  <si>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</si>
  <si>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</si>
  <si>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</si>
  <si>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</si>
  <si>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</si>
  <si>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</si>
  <si>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</si>
  <si>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</si>
  <si>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</si>
  <si>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</si>
  <si>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</si>
  <si>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</si>
  <si>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</si>
  <si>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</si>
  <si>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</si>
  <si>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</si>
  <si>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</si>
  <si>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</si>
  <si>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</si>
  <si>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</si>
  <si>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</si>
  <si>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</si>
  <si>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</si>
  <si>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</si>
  <si>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</si>
  <si>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</si>
  <si>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</si>
  <si>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</si>
  <si>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</si>
  <si>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</si>
  <si>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</si>
  <si>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</si>
  <si>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</si>
  <si>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</si>
  <si>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</si>
  <si>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</si>
  <si>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</si>
  <si>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</si>
  <si>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</si>
  <si>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</si>
  <si>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</si>
  <si>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</si>
  <si>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</si>
  <si>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</si>
  <si>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</si>
  <si>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</si>
  <si>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</si>
  <si>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</si>
  <si>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</si>
  <si>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</si>
  <si>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</si>
  <si>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</si>
  <si>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</si>
  <si>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</si>
  <si>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</si>
  <si>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</si>
  <si>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</si>
  <si>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</si>
  <si>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</si>
  <si>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</si>
  <si>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</si>
  <si>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</si>
  <si>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</si>
  <si>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</si>
  <si>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</si>
  <si>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</si>
  <si>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</si>
  <si>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</si>
  <si>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</si>
  <si>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</si>
  <si>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</si>
  <si>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</si>
  <si>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</si>
  <si>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</si>
  <si>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</si>
  <si>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</si>
  <si>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</si>
  <si>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</si>
  <si>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</si>
  <si>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</si>
  <si>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</si>
  <si>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</si>
  <si>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</si>
  <si>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</si>
  <si>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</si>
  <si>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</si>
  <si>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</si>
  <si>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</si>
  <si>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</si>
  <si>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</si>
  <si>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</si>
  <si>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</si>
  <si>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</si>
  <si>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</si>
  <si>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</si>
  <si>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</si>
  <si>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</si>
  <si>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</si>
  <si>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</si>
  <si>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</si>
  <si>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</si>
  <si>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</si>
  <si>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</si>
  <si>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</si>
  <si>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</si>
  <si>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</si>
  <si>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</si>
  <si>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</si>
  <si>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</si>
  <si>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</si>
  <si>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</si>
  <si>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</si>
  <si>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</si>
  <si>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</si>
  <si>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</si>
  <si>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</si>
  <si>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</si>
  <si>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</si>
  <si>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</si>
  <si>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</si>
  <si>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</si>
  <si>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</si>
  <si>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</si>
  <si>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</si>
  <si>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</si>
  <si>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</si>
  <si>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</si>
  <si>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</si>
  <si>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</si>
  <si>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</si>
  <si>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</si>
  <si>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</si>
  <si>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</si>
  <si>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</si>
  <si>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</si>
  <si>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</si>
  <si>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</si>
  <si>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</si>
  <si>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</si>
  <si>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</si>
  <si>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</si>
  <si>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</si>
  <si>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</si>
  <si>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</si>
  <si>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</si>
  <si>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</si>
  <si>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</si>
  <si>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</si>
  <si>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</si>
  <si>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</si>
  <si>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</si>
  <si>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</si>
  <si>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</si>
  <si>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</si>
  <si>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</si>
  <si>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</si>
  <si>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</si>
  <si>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</si>
  <si>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</si>
  <si>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</si>
  <si>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</si>
  <si>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</si>
  <si>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</si>
  <si>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</si>
  <si>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</si>
  <si>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</si>
  <si>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</si>
  <si>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</si>
  <si>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</si>
  <si>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</si>
  <si>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</si>
  <si>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</si>
  <si>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</si>
  <si>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</si>
  <si>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</si>
  <si>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</si>
  <si>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</si>
  <si>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</si>
  <si>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</si>
  <si>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</si>
  <si>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</si>
  <si>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</si>
  <si>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</si>
  <si>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</si>
  <si>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</si>
  <si>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</si>
  <si>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</si>
  <si>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</si>
  <si>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</si>
  <si>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</si>
  <si>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</si>
  <si>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</si>
  <si>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</si>
  <si>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</si>
  <si>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</si>
  <si>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</si>
  <si>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</si>
  <si>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</si>
  <si>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Category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</si>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</sst>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1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14" fontId="0" fillId="0" borderId="0" xfId="0" applyNumberFormat="1"/>
    <xf numFmtId="0" fontId="1" fillId="0" borderId="1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/>
        </patternFill>
      </fill>
    </dxf>
    <dxf>
      <fill>
        <patternFill>
          <bgColor rgb="FFC0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4" tint="0.59996337778862885"/>
      </font>
      <fill>
        <patternFill>
          <bgColor theme="4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[PoeschlZoe_excel-challenge.xlsx]Pivot 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Counts by 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D3-4391-9CB7-9088521FEE1D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D3-4391-9CB7-9088521FEE1D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D3-4391-9CB7-9088521FEE1D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D3-4391-9CB7-9088521FE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9455736"/>
        <c:axId val="569455080"/>
      </c:barChart>
      <c:catAx>
        <c:axId val="569455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455080"/>
        <c:crosses val="autoZero"/>
        <c:auto val="1"/>
        <c:lblAlgn val="ctr"/>
        <c:lblOffset val="100"/>
        <c:noMultiLvlLbl val="0"/>
      </c:catAx>
      <c:valAx>
        <c:axId val="569455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455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[PoeschlZoe_excel-challenge.xlsx]Pivot 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Counts by Sub-Category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5D-4786-A017-E1DBF1F2A050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5D-4786-A017-E1DBF1F2A050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5D-4786-A017-E1DBF1F2A050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5D-4786-A017-E1DBF1F2A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9333664"/>
        <c:axId val="569334976"/>
      </c:barChart>
      <c:catAx>
        <c:axId val="569333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334976"/>
        <c:crosses val="autoZero"/>
        <c:auto val="1"/>
        <c:lblAlgn val="ctr"/>
        <c:lblOffset val="100"/>
        <c:noMultiLvlLbl val="0"/>
      </c:catAx>
      <c:valAx>
        <c:axId val="56933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Sub-Category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33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[PoeschlZoe_excel-challenge.xlsx]Pivot 3!PivotTable7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Trends</a:t>
            </a:r>
            <a:r>
              <a:rPr lang="en-US" baseline="0"/>
              <a:t> by Month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10-4924-8937-604D2B7B2DAB}"/>
            </c:ext>
          </c:extLst>
        </c:ser>
        <c:ser>
          <c:idx val="1"/>
          <c:order val="1"/>
          <c:tx>
            <c:strRef>
              <c:f>'Pivot 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10-4924-8937-604D2B7B2DAB}"/>
            </c:ext>
          </c:extLst>
        </c:ser>
        <c:ser>
          <c:idx val="2"/>
          <c:order val="2"/>
          <c:tx>
            <c:strRef>
              <c:f>'Pivot 3'!$D$5:$D$6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10-4924-8937-604D2B7B2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9461968"/>
        <c:axId val="569456064"/>
      </c:lineChart>
      <c:catAx>
        <c:axId val="569461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456064"/>
        <c:crosses val="autoZero"/>
        <c:auto val="1"/>
        <c:lblAlgn val="ctr"/>
        <c:lblOffset val="100"/>
        <c:noMultiLvlLbl val="0"/>
      </c:catAx>
      <c:valAx>
        <c:axId val="56945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46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109537</xdr:colOff>
      <xdr:row>2</xdr:row>
      <xdr:rowOff>9524</xdr:rowOff>
    </xdr:from>
    <xdr:to>
      <xdr:col>15</xdr:col>
      <xdr:colOff>38100</xdr:colOff>
      <xdr:row>22</xdr:row>
      <xdr:rowOff>190499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128586</xdr:colOff>
      <xdr:row>2</xdr:row>
      <xdr:rowOff>180974</xdr:rowOff>
    </xdr:from>
    <xdr:to>
      <xdr:col>20</xdr:col>
      <xdr:colOff>214311</xdr:colOff>
      <xdr:row>30</xdr:row>
      <xdr:rowOff>19049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109537</xdr:colOff>
      <xdr:row>4</xdr:row>
      <xdr:rowOff>19049</xdr:rowOff>
    </xdr:from>
    <xdr:to>
      <xdr:col>16</xdr:col>
      <xdr:colOff>390525</xdr:colOff>
      <xdr:row>27</xdr:row>
      <xdr:rowOff>952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Zoe Poeschl" refreshedDate="44195.444781018516" createdVersion="6" refreshedVersion="6" minRefreshableVersion="3" recordCount="4114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Zoe Poeschl" refreshedDate="44195.444814236114" createdVersion="6" refreshedVersion="6" minRefreshableVersion="3" recordCount="4115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d v="2016-06-20T20:06:0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d v="2017-01-24T14:14:2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d v="2014-04-23T20:01:4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d v="2016-03-19T19:43:0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d v="2016-02-05T02:10: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d v="2015-02-02T18:59:2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d v="2015-11-15T13:29:3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d v="2015-03-25T21:52:2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d v="2015-01-14T16:14:4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d v="2014-09-02T14:48:5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d v="2014-09-02T01:21:4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d v="2014-06-02T15:29:1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d v="2015-02-03T17:17:2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d v="2016-10-19T00:31:0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d v="2014-06-30T22:41:4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d v="2014-07-19T17:32:3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d v="2016-01-11T13:56:5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d v="2014-05-17T01:30: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d v="2014-06-10T09:07:4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d v="2016-07-21T14:48:1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d v="2014-07-31T12:59:5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d v="2015-07-20T17:03:4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d v="2015-04-06T22:16:0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d v="2016-01-05T21:52:1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d v="2014-06-19T02:57:0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d v="2015-10-17T10:18: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d v="2015-04-30T20:11:1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d v="2014-08-10T12:35: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d v="2016-05-31T06:59:4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d v="2015-09-25T12:43:5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d v="2015-01-12T19:58:4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d v="2016-02-02T21:20: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d v="2014-11-17T02:51:2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d v="2016-06-11T01:15: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d v="2015-02-01T16:54:3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d v="2015-03-25T17:22:0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d v="2014-06-30T15:20: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d v="2016-06-14T23:29:1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d v="2014-07-01T16:45: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d v="2016-09-13T18:00: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d v="2014-07-01T04:56:0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d v="2015-01-12T16:57:3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d v="2015-01-07T04:51:4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d v="2016-04-20T11:31:0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d v="2014-08-01T12:39:1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d v="2016-09-30T15:11:1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d v="2015-06-24T21:33:4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d v="2016-08-30T22:03:0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d v="2016-07-24T03:07:1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d v="2015-07-15T15:01:1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d v="2016-02-20T00:27:3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d v="2015-02-18T16:07:1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d v="2016-08-23T18:22:0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d v="2016-03-29T15:24:0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d v="2016-06-08T00:31:4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d v="2014-07-21T19:41:3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d v="2014-10-16T04:05: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d v="2015-02-27T20:01:3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d v="2016-06-20T12:02:1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d v="2014-10-06T21:08:2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d v="2014-10-09T06:43:1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d v="2015-05-04T17:40: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d v="2015-02-18T22:00: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d v="2014-05-22T20:31:2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d v="2015-06-16T07:37:0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d v="2014-12-16T05:56:2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d v="2014-06-06T18:31:0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d v="2014-06-03T16:03:0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d v="2016-05-16T18:14:5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d v="2016-01-03T16:38:0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d v="2015-05-02T21:00: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d v="2015-05-25T22:34:1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d v="2015-03-24T18:26:0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d v="2014-04-24T15:15: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d v="2016-03-14T19:15: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d v="2015-04-27T05:59:4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d v="2015-09-21T00:13:1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d v="2014-07-28T20:47:1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d v="2016-11-15T05:09:3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d v="2014-10-03T18:18:2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d v="2016-08-02T20:19:2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d v="2016-05-21T17:48:2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d v="2016-03-30T03:48:2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d v="2015-05-08T00:52:0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d v="2016-02-19T22:03:5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d v="2015-08-17T18:19:5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d v="2016-03-01T20:08:4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d v="2016-06-24T11:28:4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d v="2015-10-20T17:58:1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d v="2014-05-01T22:27:2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d v="2014-07-09T17:37:2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d v="2016-05-01T22:08:5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d v="2016-04-17T17:30: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d v="2014-11-07T20:37:4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d v="2014-06-12T14:54:0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d v="2014-10-15T20:58:1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d v="2015-02-22T12:53: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d v="2014-05-22T02:18:3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d v="2015-01-16T20:19:1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d v="2015-05-01T18:32:5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d v="2014-08-05T00:14:3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d v="2014-06-04T19:37:1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d v="2014-09-11T18:48:1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d v="2015-02-02T14:22:3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d v="2015-08-11T19:46:5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d v="2014-08-30T08:40: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d v="2015-08-18T18:57:2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d v="2016-07-30T09:32:2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d v="2014-08-29T18:19:3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d v="2015-07-29T16:41:4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d v="2016-03-31T08:02:5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d v="2015-06-12T00:33:2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d v="2016-12-29T12:01:5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d v="2015-06-22T18:16:5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d v="2016-03-13T14:57:3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d v="2016-05-31T15:42:1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d v="2014-09-02T14:23:4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d v="2015-10-12T18:16:0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d v="2015-08-27T15:00: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d v="2015-09-01T15:21:5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d v="2015-11-20T17:27:0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d v="2014-10-11T08:30: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d v="2016-07-20T10:05: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d v="2016-08-18T18:08:4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d v="2016-05-27T00:04:5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d v="2015-08-06T17:31:1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d v="2014-07-09T14:23: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d v="2015-05-26T18:07:3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d v="2015-02-05T19:57:3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d v="2015-03-12T19:22:3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d v="2015-03-10T15:51:2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d v="2016-04-20T01:53:2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d v="2016-02-11T22:36:5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d v="2015-08-07T09:27:5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d v="2016-04-02T21:26:3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d v="2014-04-24T12:22:5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d v="2014-05-29T14:05: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d v="2015-07-11T00:41:2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d v="2015-01-12T01:12:3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d v="2016-10-18T10:36:3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d v="2014-06-18T15:35: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d v="2014-04-01T06:38:3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d v="2015-05-15T19:36:1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d v="2015-07-09T02:18:2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d v="2015-04-21T21:21:0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d v="2015-07-18T16:19:3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d v="2016-03-04T18:17:0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d v="2016-07-04T16:07:3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d v="2015-08-20T14:57:2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d v="2014-12-01T17:50: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d v="2014-12-24T12:11:2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d v="2015-05-11T19:27:2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d v="2014-08-18T17:46:3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d v="2014-12-09T16:31:3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d v="2014-12-03T07:58:0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d v="2014-09-30T20:36:5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d v="2015-05-22T13:41:2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d v="2014-10-09T09:00: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d v="2014-10-14T22:37:2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d v="2016-07-10T18:48:4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d v="2016-10-06T13:10: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d v="2015-03-30T18:53:0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d v="2016-03-31T17:36:1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d v="2016-03-01T18:17:3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d v="2015-01-22T04:13:4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d v="2014-07-16T11:18:3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d v="2016-03-22T02:18:0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d v="2016-02-18T10:13:2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d v="2015-06-13T07:35: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d v="2014-11-21T17:11:3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d v="2016-07-25T16:44:3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d v="2016-05-13T12:57:3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d v="2015-04-07T19:53:3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d v="2015-05-01T15:32:2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d v="2014-09-20T08:00: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d v="2014-12-30T22:45: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d v="2014-12-15T19:55: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d v="2014-12-01T21:33:5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d v="2016-08-10T01:36:2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d v="2015-02-15T00:12:0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d v="2014-08-05T17:09:4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d v="2016-02-17T14:03:1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d v="2014-08-15T19:10: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d v="2015-08-04T19:04:3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d v="2016-09-15T20:22:4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d v="2014-12-17T23:58:0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d v="2016-03-18T21:27:5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d v="2015-10-06T20:44:4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d v="2016-04-23T00:22:3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d v="2016-01-14T19:02:0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d v="2016-07-15T14:30: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d v="2015-11-30T23:08:0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d v="2016-05-16T17:01:3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d v="2016-02-29T23:48:0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d v="2015-07-18T10:22:1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d v="2015-03-09T08:53:2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d v="2014-05-30T17:26:5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d v="2014-05-29T14:09:3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d v="2015-05-20T01:00: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d v="2015-11-10T14:14:5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d v="2015-02-17T22:47:4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d v="2017-02-13T14:38:4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d v="2015-05-04T15:04:1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d v="2016-10-18T03:10: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d v="2015-02-02T22:31:0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d v="2016-09-06T22:27:2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d v="2014-08-26T05:19:3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d v="2014-07-08T17:41:1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d v="2016-06-24T18:34:5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d v="2015-06-02T15:39:3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d v="2014-07-26T16:00: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d v="2016-03-31T17:48:0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d v="2015-10-14T19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d v="2016-03-08T02:16:0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d v="2014-10-30T20:19:5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d v="2014-08-29T18:04:5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d v="2014-11-03T22:29:0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d v="2016-10-06T14:57:4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d v="2016-11-27T03:59: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d v="2016-03-21T21:11:1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d v="2015-08-10T16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d v="2014-12-02T16:48:5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d v="2015-02-18T16:08:5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d v="2016-08-08T16:15: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d v="2015-04-10T18:45: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d v="2014-09-17T15:02:5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d v="2015-10-20T19:35: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d v="2015-10-08T03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d v="2016-02-09T05:48:0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d v="2016-10-22T23:17:1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d v="2015-05-16T10:06:4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d v="2016-08-16T17:58: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d v="2014-09-05T07:00: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d v="2014-05-21T17:06:3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d v="2016-01-12T11:29:4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d v="2014-07-08T15:30: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d v="2016-08-14T15:28:2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d v="2015-07-06T08:43:2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d v="2016-03-11T09:59:4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d v="2015-06-18T19:16:3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d v="2017-01-02T21:50: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d v="2016-05-09T15:06:5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d v="2014-05-16T20:36:2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d v="2015-02-20T06:39:1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d v="2014-11-28T21:08:4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d v="2016-03-18T21:31:1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d v="2015-03-01T05:16:5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d v="2016-10-22T10:50: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d v="2016-06-02T05:58:0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d v="2015-10-17T19:23:4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d v="2014-07-02T21:43:0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d v="2015-06-18T23:16:5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d v="2015-06-30T13:20: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d v="2015-05-12T16:12:1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d v="2015-05-18T12:20: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d v="2014-06-30T15:04:2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d v="2014-08-27T22:43:0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d v="2014-10-02T07:04:5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d v="2016-07-05T20:57:0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d v="2016-05-03T14:19:4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d v="2014-08-25T19:34:4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d v="2014-06-12T13:46:5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d v="2015-04-26T12:44:5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d v="2014-05-27T18:16:2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d v="2016-09-14T10:53:5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d v="2016-01-05T15:38:1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d v="2014-05-13T16:26:5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d v="2016-09-20T02:48:1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d v="2015-08-03T04:19:4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d v="2014-04-24T14:14:1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d v="2015-08-14T15:54:2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d v="2014-05-28T05:14:1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d v="2014-07-09T18:53:2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d v="2015-05-23T19:50: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d v="2014-10-28T14:21:2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d v="2015-01-16T16:48:4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d v="2014-09-09T23:09:3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d v="2015-11-01T04:35: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d v="2016-04-30T03:12:4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d v="2014-12-22T20:53:3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d v="2014-12-15T14:48:3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d v="2016-04-19T11:10: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d v="2016-02-01T19:21:2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d v="2014-09-15T14:26:5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d v="2014-08-31T14:03:2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d v="2015-05-05T12:59:5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d v="2016-06-03T12:54:4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d v="2016-07-05T12:06:2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d v="2016-04-01T16:33:1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d v="2014-06-02T13:01:5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d v="2014-08-28T21:55: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d v="2016-07-01T01:09:3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d v="2014-06-20T03:24:4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d v="2014-05-26T16:59:0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d v="2015-03-09T13:49:4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d v="2014-05-20T17:22:5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d v="2015-05-10T04:07:4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d v="2016-05-15T17:42:4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d v="2015-04-24T13:21:0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d v="2015-02-01T23:53:3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d v="2015-12-22T21:18:2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d v="2015-04-08T20:47:2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d v="2015-01-28T17:11:1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d v="2015-05-23T17:31:0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d v="2015-06-10T23:50: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d v="2014-10-15T22:28:0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d v="2016-01-12T16:07:2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d v="2014-10-31T18:04:2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d v="2016-04-05T11:47:4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d v="2016-02-01T22:41:0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d v="2016-04-02T03:22:5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d v="2016-09-19T08:21:3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d v="2015-07-20T04:06:1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d v="2015-02-06T04:55: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d v="2015-07-18T16:15: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d v="2014-12-10T18:04:0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d v="2014-11-25T16:15: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d v="2015-04-09T00:35: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d v="2015-03-26T21:38:1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d v="2015-04-28T16:38:0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d v="2015-02-13T17:04:5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d v="2015-10-20T16:35: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d v="2014-06-23T22:31:4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d v="2016-06-27T10:47:4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d v="2014-07-13T02:09:1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d v="2015-11-17T22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d v="2014-08-07T05:09:0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d v="2014-06-03T17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d v="2014-06-03T19:32:3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d v="2014-07-11T16:45: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d v="2016-09-08T09:20: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d v="2015-06-09T07:11:3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d v="2016-01-26T16:57:1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d v="2016-03-29T03:03:0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d v="2015-01-12T23:33:2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d v="2016-02-03T00:51:1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d v="2016-09-06T19:15: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d v="2015-05-04T19:46:4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d v="2014-06-18T21:08:5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d v="2016-03-16T20:48:2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d v="2014-05-12T19:33:1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d v="2014-11-11T20:25: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d v="2014-04-18T11:18: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d v="2015-06-27T02:35: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d v="2014-04-10T12:36:2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d v="2015-06-18T11:12:1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d v="2015-07-08T19:31:2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d v="2015-03-02T18:00: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d v="2016-05-09T20:13:5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d v="2014-06-30T18:38:0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d v="2014-05-29T04:00: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d v="2015-02-15T00:28:1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d v="2014-05-13T17:28:1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d v="2016-03-16T14:21:1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d v="2015-05-14T22:20: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d v="2016-05-03T20:34:1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d v="2016-11-08T14:48:2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d v="2016-10-13T00:07:2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d v="2015-03-24T19:00: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d v="2015-03-12T22:37:2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d v="2014-06-24T08:49:3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d v="2014-09-05T02:40: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d v="2014-12-16T19:39:4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d v="2016-02-25T17:39:0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d v="2015-06-11T05:16:2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d v="2014-08-14T21:11:2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d v="2016-06-25T20:41:3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d v="2016-02-20T03:22:0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d v="2016-06-10T23:32:1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d v="2016-06-27T15:19:2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d v="2016-04-27T00:54:3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d v="2015-06-12T12:50: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d v="2015-11-25T16:41:5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d v="2015-05-14T19:10: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d v="2016-10-23T16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d v="2014-05-07T16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d v="2015-06-15T10:43:4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d v="2014-11-25T22:32:0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d v="2015-05-08T13:55: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d v="2015-07-16T10:28:1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d v="2016-11-15T00:42:3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d v="2015-03-21T21:09:2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d v="2014-07-11T17:20: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d v="2016-02-10T22:20: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d v="2014-12-09T17:41:2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d v="2014-12-02T16:13:3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d v="2015-09-22T03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d v="2016-02-03T23:19:2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d v="2016-06-06T00:13:4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d v="2014-07-29T21:17:2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d v="2014-06-09T06:13:0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d v="2015-03-27T21:48:5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d v="2015-02-24T10:53:3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d v="2014-06-10T12:38:2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d v="2015-02-19T20:22:3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d v="2016-04-27T15:02:5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d v="2015-04-15T18:01:4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d v="2016-05-07T06:37:0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d v="2015-02-23T21:41:5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d v="2015-07-22T06:14:1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d v="2014-06-17T16:33:4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d v="2015-10-07T16:43:3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d v="2015-02-10T20:13:0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d v="2015-06-29T05:01:4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d v="2015-06-05T15:38:3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d v="2015-12-03T04:20: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d v="2015-11-21T20:06:5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d v="2015-06-15T21:50: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d v="2016-07-20T15:01:4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d v="2015-05-27T01:40: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d v="2015-04-07T10:09:5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d v="2015-01-30T22:16:4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d v="2014-11-01T12:39:4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d v="2016-08-11T20:46:1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d v="2016-05-13T17:46:5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d v="2014-10-15T20:22:2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d v="2016-01-06T02:45: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d v="2014-11-20T20:56:1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d v="2015-05-19T10:41:0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d v="2016-03-31T22:36:4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d v="2016-07-02T22:14:1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d v="2015-05-28T18:22:3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d v="2015-04-22T17:03:2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d v="2015-05-31T03:25: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d v="2016-03-03T16:50: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d v="2014-05-21T18:51:2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d v="2014-04-11T11:50: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d v="2014-05-07T01:44:2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d v="2014-05-07T14:48:5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d v="2015-09-01T15:02:5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d v="2014-09-03T05:19:0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d v="2015-06-04T05:23:1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d v="2015-09-18T19:36:2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d v="2015-05-12T18:24:4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d v="2014-12-02T02:59:0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d v="2015-06-17T10:32:5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d v="2015-03-02T04:34:3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d v="2014-07-28T20:09:3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d v="2015-04-09T21:14:1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d v="2015-02-24T23:17:5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d v="2015-02-06T17:50: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d v="2014-07-09T17:41:3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d v="2015-05-04T10:20: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d v="2014-05-30T21:26:4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d v="2014-07-13T15:51:5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d v="2014-10-02T14:09:3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d v="2016-08-29T06:15: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d v="2015-09-06T15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d v="2015-10-18T21:24:1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d v="2014-07-21T15:38:1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d v="2016-02-02T22:43:4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d v="2016-05-19T19:32:1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d v="2014-08-14T15:50: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d v="2015-02-12T17:23:1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d v="2014-06-03T04:07:5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d v="2017-01-28T18:44:1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d v="2015-06-25T03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d v="2015-09-08T16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d v="2015-01-03T00:23:4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d v="2016-09-02T08:19:2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d v="2016-01-03T14:58:4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d v="2016-11-08T16:15: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d v="2015-05-30T19:39:0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d v="2014-12-26T20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d v="2014-06-25T19:33:4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d v="2017-01-21T00:26:3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d v="2016-01-04T23:36:1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d v="2014-08-03T14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d v="2015-03-02T18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d v="2016-04-09T22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d v="2014-11-11T05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d v="2015-03-16T20:35: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d v="2017-01-27T13:05: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d v="2014-12-04T00:07:1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d v="2015-06-16T18:12:2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d v="2015-02-21T03:10: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d v="2014-08-16T15:39:1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d v="2014-05-20T15:47:2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d v="2016-11-05T23:00: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d v="2015-01-28T06:00: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d v="2014-06-03T04:36:1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d v="2014-12-09T20:58:0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d v="2015-07-08T11:34:3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d v="2014-07-23T18:36:0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d v="2015-05-12T02:13:1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d v="2015-11-09T19:49:5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d v="2016-10-20T11:14: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d v="2015-07-01T00:16:0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d v="2015-04-01T05:30: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d v="2015-04-30T14:58:2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d v="2015-05-19T22:01:3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d v="2014-09-24T19:40: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d v="2014-07-14T03:14:5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d v="2014-08-12T08:37:2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d v="2015-08-08T18:09:5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d v="2014-10-27T19:29:3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d v="2015-02-24T06:28:5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d v="2015-10-31T05:04:0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d v="2015-04-20T19:39:1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d v="2016-05-02T23:38:2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d v="2016-05-04T11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d v="2014-08-12T12:39:2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d v="2014-07-23T15:57:0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d v="2015-12-20T16:26:1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d v="2016-10-14T09:17:4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d v="2014-10-14T13:00: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d v="2015-01-16T18:26:5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d v="2015-03-12T23:31:1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d v="2014-05-27T23:02:0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d v="2014-06-30T20:53:5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d v="2014-11-27T02:02:2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d v="2014-07-10T06:25: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d v="2015-09-18T16:23:4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d v="2016-08-19T19:51:0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d v="2016-03-04T08:07:4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d v="2015-08-12T03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d v="2016-02-15T04:02:4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d v="2016-06-17T23:14:2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d v="2015-08-17T16:07:1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d v="2015-08-05T15:45: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d v="2016-11-01T06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d v="2016-06-13T15:09:2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d v="2015-05-27T21:44:1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d v="2014-10-03T09:36:1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d v="2014-11-18T11:49:1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d v="2014-10-28T14:05: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d v="2015-04-17T21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d v="2015-10-02T18:41:0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d v="2015-07-28T15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d v="2015-04-15T19:14:2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d v="2015-01-27T20:00: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d v="2016-09-02T03:25: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d v="2014-07-09T07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d v="2015-01-12T02:53:4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d v="2016-03-10T16:51:2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d v="2016-03-04T19:49:0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d v="2015-08-27T18:58:1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d v="2016-06-29T01:09:4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d v="2014-05-15T15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d v="2015-10-29T20:22:2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d v="2016-03-28T22:22:0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d v="2016-05-23T23:25: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d v="2014-06-26T22:48:3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d v="2014-08-29T18:55: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d v="2015-12-04T20:17:3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d v="2014-04-16T21:23:3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d v="2015-11-03T14:54:5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d v="2015-10-19T03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d v="2015-02-18T17:19:4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d v="2016-02-14T05:39:4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d v="2014-06-11T17:04:3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d v="2017-02-04T06:58:2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d v="2016-03-23T19:34:3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d v="2016-08-19T20:30: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d v="2016-03-18T20:43:3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d v="2014-06-21T12:52:0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d v="2014-12-08T01:37:1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d v="2016-04-09T16:25: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d v="2016-05-03T13:07:2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d v="2016-06-13T20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d v="2014-07-10T20:36:0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d v="2016-06-22T18:55: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d v="2014-12-02T15:25: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d v="2015-03-06T21:40: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d v="2014-06-05T14:22:2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d v="2016-05-18T04:19:0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d v="2015-05-08T19:26:2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d v="2014-04-18T20:52:3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d v="2014-10-08T23:07:2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d v="2016-01-30T16:58:4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d v="2016-04-07T13:09:5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d v="2014-05-06T22:11:3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d v="2015-08-14T01:56:5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d v="2015-10-09T17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d v="2016-02-01T16:08:1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d v="2015-05-01T15:28:0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d v="2015-10-12T22:34:1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d v="2015-04-13T20:45: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d v="2014-06-19T09:21:3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d v="2015-01-15T16:24:3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d v="2014-11-07T06:24:2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d v="2015-03-06T09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d v="2015-02-26T23:07:0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d v="2014-07-22T19:53:1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d v="2016-03-08T15:29:1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d v="2017-02-09T23:08:2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d v="2014-08-28T01:02:4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d v="2015-01-16T14:05: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d v="2014-09-08T03:54:1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d v="2014-08-21T19:23: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d v="2016-01-22T18:33:0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d v="2014-07-28T18:33:0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d v="2015-06-22T23:08:2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d v="2014-07-31T16:49:2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d v="2014-10-09T18:29:2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d v="2014-12-29T13:04:3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d v="2015-04-02T13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d v="2015-01-17T07:13:4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d v="2016-02-19T05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d v="2015-06-19T18:44:2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d v="2014-08-18T20:56:4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d v="2014-08-05T16:07:5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d v="2016-09-07T21:51:4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d v="2016-02-17T16:13:1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d v="2015-02-22T04:34:5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d v="2014-08-27T21:52:3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d v="2014-12-17T14:01:0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d v="2016-02-08T23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d v="2015-08-01T16:04:5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d v="2015-05-27T05:42:1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d v="2015-10-05T15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d v="2017-02-02T23:18:0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d v="2014-05-06T22:31:4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d v="2015-11-14T00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d v="2016-01-05T15:43:1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d v="2014-10-29T14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d v="2015-10-16T19:25: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d v="2016-09-01T06:27:0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d v="2015-03-04T22:44:1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d v="2014-09-21T21:11:2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d v="2014-06-14T22:29:2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d v="2016-05-07T01:41:5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d v="2014-08-18T19:10: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d v="2015-10-28T16:06:0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d v="2015-05-20T05:33:2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d v="2016-07-08T11:22:3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d v="2014-12-22T02:01:0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d v="2014-11-05T22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d v="2015-03-11T05:16:2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d v="2014-07-22T04:49:4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d v="2014-09-22T15:36:5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d v="2014-12-18T00:32:2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d v="2016-03-07T12:13:0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d v="2015-06-14T23:00: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d v="2014-09-23T15:16:3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d v="2014-05-02T19:26:3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d v="2014-08-14T21:05: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d v="2014-10-16T16:33:4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d v="2016-08-31T20:11:2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d v="2014-05-20T15:33:5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d v="2016-06-13T22:23:5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d v="2015-11-02T23:14:4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d v="2016-03-17T01:27:2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d v="2014-08-15T15:22:3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d v="2014-05-20T16:40: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d v="2016-02-21T03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d v="2016-06-02T17:44:2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d v="2014-05-28T16:21:2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d v="2015-03-30T14:07:0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d v="2014-07-13T22:50: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d v="2016-04-19T00:56:2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d v="2015-08-19T02:49:1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d v="2016-12-14T23:07:3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d v="2015-01-18T15:52:3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d v="2015-01-27T16:00: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d v="2016-11-26T19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d v="2014-06-22T18:35: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d v="2015-03-15T08:17:0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d v="2015-10-06T13:16:1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d v="2014-05-20T01:06:0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d v="2014-09-23T19:05: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d v="2016-11-21T17:03:1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d v="2016-12-28T18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d v="2016-05-20T22:32:0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d v="2016-05-21T16:45: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d v="2015-02-06T13:57:0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d v="2015-10-30T04:32:3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d v="2015-12-15T18:16:5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d v="2016-09-09T10:28:2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d v="2015-02-23T14:29:3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d v="2015-10-27T22:34:5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d v="2016-06-17T17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d v="2014-12-17T14:42:0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d v="2015-04-28T17:34:4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d v="2015-07-24T16:08:5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d v="2014-12-17T12:09:1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d v="2015-02-04T04:40: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d v="2015-06-23T19:34:5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d v="2014-09-08T02:05: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d v="2016-11-19T00:45: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d v="2017-01-15T12:43:3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d v="2015-12-06T19:47:1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d v="2016-05-05T17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d v="2016-07-19T20:24:3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d v="2014-10-15T02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d v="2016-12-26T21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d v="2016-04-15T20:21:1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d v="2015-07-03T19:59:2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d v="2016-09-27T06:40: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d v="2016-11-23T00:15: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d v="2015-02-18T01:11: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d v="2014-09-01T22:00: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d v="2017-02-01T00:45: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d v="2015-10-30T12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d v="2016-05-22T15:02:3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d v="2015-01-25T03:15: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d v="2016-01-31T22:43:0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d v="2015-12-20T13:45: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.2"/>
    <n v="1"/>
    <x v="1"/>
    <s v="plays"/>
  </r>
  <r>
    <m/>
    <m/>
    <m/>
    <m/>
    <m/>
    <x v="4"/>
    <m/>
    <m/>
    <m/>
    <m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 defaultSubtotal="0"/>
    <pivotField showAll="0"/>
    <pivotField numFmtId="14" showAll="0" defaultSubtota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8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-Category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 defaultSubtotal="0"/>
    <pivotField showAll="0"/>
    <pivotField numFmtId="14" showAll="0" defaultSubtota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Month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Normal="100" workbookViewId="0"/>
  </sheetViews>
  <sheetFormatPr defaultRowHeight="15" x14ac:dyDescent="0.25"/>
  <cols>
    <col min="1" max="1" width="5" bestFit="1" customWidth="1"/>
    <col min="2" max="2" width="38.42578125" style="1" customWidth="1"/>
    <col min="3" max="3" width="40.28515625" style="1" customWidth="1"/>
    <col min="4" max="4" width="10" bestFit="1" customWidth="1"/>
    <col min="5" max="5" width="11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8.42578125" customWidth="1"/>
    <col min="11" max="11" width="11.85546875" bestFit="1" customWidth="1"/>
    <col min="12" max="12" width="16.5703125" customWidth="1"/>
    <col min="13" max="13" width="9.5703125" bestFit="1" customWidth="1"/>
    <col min="14" max="14" width="13.85546875" bestFit="1" customWidth="1"/>
    <col min="15" max="15" width="8.85546875" bestFit="1" customWidth="1"/>
    <col min="16" max="16" width="28" bestFit="1" customWidth="1"/>
    <col min="17" max="17" width="15.140625" bestFit="1" customWidth="1"/>
    <col min="18" max="18" width="17" bestFit="1" customWidth="1"/>
    <col min="19" max="19" width="12.28515625" bestFit="1" customWidth="1"/>
    <col min="20" max="20" width="16.85546875" bestFit="1" customWidth="1"/>
  </cols>
  <sheetData>
    <row r="1" spans="1:20" s="13" customFormat="1" ht="30.75" thickBot="1" x14ac:dyDescent="0.3">
      <c r="A1" s="11" t="s">
        <v>0</v>
      </c>
      <c r="B1" s="12" t="s">
        <v>1</v>
      </c>
      <c r="C1" s="12" t="s">
        <v>4110</v>
      </c>
      <c r="D1" s="11" t="s">
        <v>8216</v>
      </c>
      <c r="E1" s="11" t="s">
        <v>8217</v>
      </c>
      <c r="F1" s="11" t="s">
        <v>8218</v>
      </c>
      <c r="G1" s="11" t="s">
        <v>8223</v>
      </c>
      <c r="H1" s="11" t="s">
        <v>8245</v>
      </c>
      <c r="I1" s="11" t="s">
        <v>8259</v>
      </c>
      <c r="J1" s="15" t="s">
        <v>8366</v>
      </c>
      <c r="K1" s="11" t="s">
        <v>8260</v>
      </c>
      <c r="L1" s="15" t="s">
        <v>8365</v>
      </c>
      <c r="M1" s="11" t="s">
        <v>8261</v>
      </c>
      <c r="N1" s="11" t="s">
        <v>8262</v>
      </c>
      <c r="O1" s="11" t="s">
        <v>8263</v>
      </c>
      <c r="P1" s="11" t="s">
        <v>8264</v>
      </c>
      <c r="Q1" s="16" t="s">
        <v>8306</v>
      </c>
      <c r="R1" s="17" t="s">
        <v>8307</v>
      </c>
      <c r="S1" s="17" t="s">
        <v>8308</v>
      </c>
      <c r="T1" s="18" t="s">
        <v>8309</v>
      </c>
    </row>
    <row r="2" spans="1:20" ht="60" x14ac:dyDescent="0.25">
      <c r="A2">
        <v>0</v>
      </c>
      <c r="B2" s="1" t="s">
        <v>2</v>
      </c>
      <c r="C2" s="1" t="s">
        <v>4111</v>
      </c>
      <c r="D2">
        <v>8500</v>
      </c>
      <c r="E2">
        <v>11633</v>
      </c>
      <c r="F2" s="3" t="s">
        <v>8219</v>
      </c>
      <c r="G2" t="s">
        <v>8224</v>
      </c>
      <c r="H2" t="s">
        <v>8246</v>
      </c>
      <c r="I2">
        <v>1437620400</v>
      </c>
      <c r="J2" s="14">
        <f>(((I2/60)/60)/24)+DATE(1970,1,1)</f>
        <v>42208.125</v>
      </c>
      <c r="K2">
        <v>1434931811</v>
      </c>
      <c r="L2" s="14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6">
        <f>(E2/D2)*100</f>
        <v>136.85882352941178</v>
      </c>
      <c r="R2" s="7">
        <f>AVERAGE(E2/N2)</f>
        <v>63.917582417582416</v>
      </c>
      <c r="S2" t="str">
        <f>LEFT(P2,FIND("/",P2)-1)</f>
        <v>film &amp; video</v>
      </c>
      <c r="T2" t="str">
        <f>RIGHT(P2,LEN(P2)-FIND("/",P2))</f>
        <v>television</v>
      </c>
    </row>
    <row r="3" spans="1:20" ht="30" x14ac:dyDescent="0.2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s="4" t="s">
        <v>8219</v>
      </c>
      <c r="G3" t="s">
        <v>8224</v>
      </c>
      <c r="H3" t="s">
        <v>8246</v>
      </c>
      <c r="I3">
        <v>1488464683</v>
      </c>
      <c r="J3" s="14">
        <f t="shared" ref="J3:J66" si="0">(((I3/60)/60)/24)+DATE(1970,1,1)</f>
        <v>42796.600497685184</v>
      </c>
      <c r="K3">
        <v>1485872683</v>
      </c>
      <c r="L3" s="14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6">
        <f t="shared" ref="Q3:Q66" si="2">(E3/D3)*100</f>
        <v>142.60827250608273</v>
      </c>
      <c r="R3" s="7">
        <f t="shared" ref="R3:R66" si="3">AVERAGE(E3/N3)</f>
        <v>185.48101265822785</v>
      </c>
      <c r="S3" t="str">
        <f t="shared" ref="S3:S66" si="4">LEFT(P3,FIND("/",P3)-1)</f>
        <v>film &amp; video</v>
      </c>
      <c r="T3" t="str">
        <f t="shared" ref="T3:T66" si="5">RIGHT(P3,LEN(P3)-FIND("/",P3))</f>
        <v>television</v>
      </c>
    </row>
    <row r="4" spans="1:20" ht="45" x14ac:dyDescent="0.25">
      <c r="A4">
        <v>2</v>
      </c>
      <c r="B4" s="1" t="s">
        <v>4</v>
      </c>
      <c r="C4" s="1" t="s">
        <v>4113</v>
      </c>
      <c r="D4">
        <v>500</v>
      </c>
      <c r="E4">
        <v>525</v>
      </c>
      <c r="F4" s="4" t="s">
        <v>8219</v>
      </c>
      <c r="G4" t="s">
        <v>8225</v>
      </c>
      <c r="H4" t="s">
        <v>8247</v>
      </c>
      <c r="I4">
        <v>1455555083</v>
      </c>
      <c r="J4" s="14">
        <f t="shared" si="0"/>
        <v>42415.702349537038</v>
      </c>
      <c r="K4">
        <v>1454691083</v>
      </c>
      <c r="L4" s="14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2"/>
        <v>105</v>
      </c>
      <c r="R4" s="7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30" x14ac:dyDescent="0.2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s="4" t="s">
        <v>8219</v>
      </c>
      <c r="G5" t="s">
        <v>8224</v>
      </c>
      <c r="H5" t="s">
        <v>8246</v>
      </c>
      <c r="I5">
        <v>1407414107</v>
      </c>
      <c r="J5" s="14">
        <f t="shared" si="0"/>
        <v>41858.515127314815</v>
      </c>
      <c r="K5">
        <v>1404822107</v>
      </c>
      <c r="L5" s="14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2"/>
        <v>103.89999999999999</v>
      </c>
      <c r="R5" s="7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60" x14ac:dyDescent="0.2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s="4" t="s">
        <v>8219</v>
      </c>
      <c r="G6" t="s">
        <v>8224</v>
      </c>
      <c r="H6" t="s">
        <v>8246</v>
      </c>
      <c r="I6">
        <v>1450555279</v>
      </c>
      <c r="J6" s="14">
        <f t="shared" si="0"/>
        <v>42357.834247685183</v>
      </c>
      <c r="K6">
        <v>1447963279</v>
      </c>
      <c r="L6" s="14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2"/>
        <v>122.99154545454545</v>
      </c>
      <c r="R6" s="7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5" x14ac:dyDescent="0.25">
      <c r="A7">
        <v>5</v>
      </c>
      <c r="B7" s="1" t="s">
        <v>7</v>
      </c>
      <c r="C7" s="1" t="s">
        <v>4116</v>
      </c>
      <c r="D7">
        <v>3999</v>
      </c>
      <c r="E7">
        <v>4390</v>
      </c>
      <c r="F7" s="4" t="s">
        <v>8219</v>
      </c>
      <c r="G7" t="s">
        <v>8224</v>
      </c>
      <c r="H7" t="s">
        <v>8246</v>
      </c>
      <c r="I7">
        <v>1469770500</v>
      </c>
      <c r="J7" s="14">
        <f t="shared" si="0"/>
        <v>42580.232638888891</v>
      </c>
      <c r="K7">
        <v>1468362207</v>
      </c>
      <c r="L7" s="14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6">
        <f t="shared" si="2"/>
        <v>109.77744436109028</v>
      </c>
      <c r="R7" s="7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60" x14ac:dyDescent="0.25">
      <c r="A8">
        <v>6</v>
      </c>
      <c r="B8" s="1" t="s">
        <v>8</v>
      </c>
      <c r="C8" s="1" t="s">
        <v>4117</v>
      </c>
      <c r="D8">
        <v>8000</v>
      </c>
      <c r="E8">
        <v>8519</v>
      </c>
      <c r="F8" s="4" t="s">
        <v>8219</v>
      </c>
      <c r="G8" t="s">
        <v>8224</v>
      </c>
      <c r="H8" t="s">
        <v>8246</v>
      </c>
      <c r="I8">
        <v>1402710250</v>
      </c>
      <c r="J8" s="14">
        <f t="shared" si="0"/>
        <v>41804.072337962964</v>
      </c>
      <c r="K8">
        <v>1401846250</v>
      </c>
      <c r="L8" s="14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2"/>
        <v>106.4875</v>
      </c>
      <c r="R8" s="7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60" x14ac:dyDescent="0.25">
      <c r="A9">
        <v>7</v>
      </c>
      <c r="B9" s="1" t="s">
        <v>9</v>
      </c>
      <c r="C9" s="1" t="s">
        <v>4118</v>
      </c>
      <c r="D9">
        <v>9000</v>
      </c>
      <c r="E9">
        <v>9110</v>
      </c>
      <c r="F9" s="4" t="s">
        <v>8219</v>
      </c>
      <c r="G9" t="s">
        <v>8224</v>
      </c>
      <c r="H9" t="s">
        <v>8246</v>
      </c>
      <c r="I9">
        <v>1467680867</v>
      </c>
      <c r="J9" s="14">
        <f t="shared" si="0"/>
        <v>42556.047071759262</v>
      </c>
      <c r="K9">
        <v>1464224867</v>
      </c>
      <c r="L9" s="14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2"/>
        <v>101.22222222222221</v>
      </c>
      <c r="R9" s="7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30" x14ac:dyDescent="0.2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s="4" t="s">
        <v>8219</v>
      </c>
      <c r="G10" t="s">
        <v>8224</v>
      </c>
      <c r="H10" t="s">
        <v>8246</v>
      </c>
      <c r="I10">
        <v>1460754000</v>
      </c>
      <c r="J10" s="14">
        <f t="shared" si="0"/>
        <v>42475.875</v>
      </c>
      <c r="K10">
        <v>1460155212</v>
      </c>
      <c r="L10" s="14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6">
        <f t="shared" si="2"/>
        <v>100.04342857142856</v>
      </c>
      <c r="R10" s="7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5" x14ac:dyDescent="0.2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s="4" t="s">
        <v>8219</v>
      </c>
      <c r="G11" t="s">
        <v>8224</v>
      </c>
      <c r="H11" t="s">
        <v>8246</v>
      </c>
      <c r="I11">
        <v>1460860144</v>
      </c>
      <c r="J11" s="14">
        <f t="shared" si="0"/>
        <v>42477.103518518517</v>
      </c>
      <c r="K11">
        <v>1458268144</v>
      </c>
      <c r="L11" s="14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2"/>
        <v>125.998</v>
      </c>
      <c r="R11" s="7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60" x14ac:dyDescent="0.2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s="4" t="s">
        <v>8219</v>
      </c>
      <c r="G12" t="s">
        <v>8224</v>
      </c>
      <c r="H12" t="s">
        <v>8246</v>
      </c>
      <c r="I12">
        <v>1403660279</v>
      </c>
      <c r="J12" s="14">
        <f t="shared" si="0"/>
        <v>41815.068043981482</v>
      </c>
      <c r="K12">
        <v>1400636279</v>
      </c>
      <c r="L12" s="14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2"/>
        <v>100.49999999999999</v>
      </c>
      <c r="R12" s="7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60" x14ac:dyDescent="0.2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s="4" t="s">
        <v>8219</v>
      </c>
      <c r="G13" t="s">
        <v>8224</v>
      </c>
      <c r="H13" t="s">
        <v>8246</v>
      </c>
      <c r="I13">
        <v>1471834800</v>
      </c>
      <c r="J13" s="14">
        <f t="shared" si="0"/>
        <v>42604.125</v>
      </c>
      <c r="K13">
        <v>1469126462</v>
      </c>
      <c r="L13" s="14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6">
        <f t="shared" si="2"/>
        <v>120.5</v>
      </c>
      <c r="R13" s="7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60" x14ac:dyDescent="0.2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s="4" t="s">
        <v>8219</v>
      </c>
      <c r="G14" t="s">
        <v>8224</v>
      </c>
      <c r="H14" t="s">
        <v>8246</v>
      </c>
      <c r="I14">
        <v>1405479600</v>
      </c>
      <c r="J14" s="14">
        <f t="shared" si="0"/>
        <v>41836.125</v>
      </c>
      <c r="K14">
        <v>1401642425</v>
      </c>
      <c r="L14" s="14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6">
        <f t="shared" si="2"/>
        <v>165.29333333333335</v>
      </c>
      <c r="R14" s="7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5" x14ac:dyDescent="0.2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s="4" t="s">
        <v>8219</v>
      </c>
      <c r="G15" t="s">
        <v>8224</v>
      </c>
      <c r="H15" t="s">
        <v>8246</v>
      </c>
      <c r="I15">
        <v>1466713620</v>
      </c>
      <c r="J15" s="14">
        <f t="shared" si="0"/>
        <v>42544.852083333331</v>
      </c>
      <c r="K15">
        <v>1463588109</v>
      </c>
      <c r="L15" s="14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6">
        <f t="shared" si="2"/>
        <v>159.97142857142856</v>
      </c>
      <c r="R15" s="7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0" x14ac:dyDescent="0.2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s="4" t="s">
        <v>8219</v>
      </c>
      <c r="G16" t="s">
        <v>8226</v>
      </c>
      <c r="H16" t="s">
        <v>8248</v>
      </c>
      <c r="I16">
        <v>1405259940</v>
      </c>
      <c r="J16" s="14">
        <f t="shared" si="0"/>
        <v>41833.582638888889</v>
      </c>
      <c r="K16">
        <v>1403051888</v>
      </c>
      <c r="L16" s="14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6">
        <f t="shared" si="2"/>
        <v>100.93333333333334</v>
      </c>
      <c r="R16" s="7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5" x14ac:dyDescent="0.2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s="4" t="s">
        <v>8219</v>
      </c>
      <c r="G17" t="s">
        <v>8227</v>
      </c>
      <c r="H17" t="s">
        <v>8249</v>
      </c>
      <c r="I17">
        <v>1443384840</v>
      </c>
      <c r="J17" s="14">
        <f t="shared" si="0"/>
        <v>42274.843055555553</v>
      </c>
      <c r="K17">
        <v>1441790658</v>
      </c>
      <c r="L17" s="14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6">
        <f t="shared" si="2"/>
        <v>106.60000000000001</v>
      </c>
      <c r="R17" s="7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60" x14ac:dyDescent="0.2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s="4" t="s">
        <v>8219</v>
      </c>
      <c r="G18" t="s">
        <v>8224</v>
      </c>
      <c r="H18" t="s">
        <v>8246</v>
      </c>
      <c r="I18">
        <v>1402896600</v>
      </c>
      <c r="J18" s="14">
        <f t="shared" si="0"/>
        <v>41806.229166666664</v>
      </c>
      <c r="K18">
        <v>1398971211</v>
      </c>
      <c r="L18" s="14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6">
        <f t="shared" si="2"/>
        <v>100.24166666666667</v>
      </c>
      <c r="R18" s="7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60" x14ac:dyDescent="0.2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s="4" t="s">
        <v>8219</v>
      </c>
      <c r="G19" t="s">
        <v>8225</v>
      </c>
      <c r="H19" t="s">
        <v>8247</v>
      </c>
      <c r="I19">
        <v>1415126022</v>
      </c>
      <c r="J19" s="14">
        <f t="shared" si="0"/>
        <v>41947.773402777777</v>
      </c>
      <c r="K19">
        <v>1412530422</v>
      </c>
      <c r="L19" s="14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6">
        <f t="shared" si="2"/>
        <v>100.66666666666666</v>
      </c>
      <c r="R19" s="7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5" x14ac:dyDescent="0.2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s="4" t="s">
        <v>8219</v>
      </c>
      <c r="G20" t="s">
        <v>8224</v>
      </c>
      <c r="H20" t="s">
        <v>8246</v>
      </c>
      <c r="I20">
        <v>1410958856</v>
      </c>
      <c r="J20" s="14">
        <f t="shared" si="0"/>
        <v>41899.542314814818</v>
      </c>
      <c r="K20">
        <v>1408366856</v>
      </c>
      <c r="L20" s="14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2"/>
        <v>106.32110000000002</v>
      </c>
      <c r="R20" s="7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60" x14ac:dyDescent="0.2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s="4" t="s">
        <v>8219</v>
      </c>
      <c r="G21" t="s">
        <v>8224</v>
      </c>
      <c r="H21" t="s">
        <v>8246</v>
      </c>
      <c r="I21">
        <v>1437420934</v>
      </c>
      <c r="J21" s="14">
        <f t="shared" si="0"/>
        <v>42205.816365740742</v>
      </c>
      <c r="K21">
        <v>1434828934</v>
      </c>
      <c r="L21" s="14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2"/>
        <v>145.29411764705881</v>
      </c>
      <c r="R21" s="7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5" x14ac:dyDescent="0.2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s="4" t="s">
        <v>8219</v>
      </c>
      <c r="G22" t="s">
        <v>8224</v>
      </c>
      <c r="H22" t="s">
        <v>8246</v>
      </c>
      <c r="I22">
        <v>1442167912</v>
      </c>
      <c r="J22" s="14">
        <f t="shared" si="0"/>
        <v>42260.758240740746</v>
      </c>
      <c r="K22">
        <v>1436983912</v>
      </c>
      <c r="L22" s="14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2"/>
        <v>100.2</v>
      </c>
      <c r="R22" s="7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5" x14ac:dyDescent="0.2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s="4" t="s">
        <v>8219</v>
      </c>
      <c r="G23" t="s">
        <v>8224</v>
      </c>
      <c r="H23" t="s">
        <v>8246</v>
      </c>
      <c r="I23">
        <v>1411743789</v>
      </c>
      <c r="J23" s="14">
        <f t="shared" si="0"/>
        <v>41908.627187500002</v>
      </c>
      <c r="K23">
        <v>1409151789</v>
      </c>
      <c r="L23" s="14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2"/>
        <v>109.13513513513513</v>
      </c>
      <c r="R23" s="7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0" x14ac:dyDescent="0.2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s="4" t="s">
        <v>8219</v>
      </c>
      <c r="G24" t="s">
        <v>8224</v>
      </c>
      <c r="H24" t="s">
        <v>8246</v>
      </c>
      <c r="I24">
        <v>1420099140</v>
      </c>
      <c r="J24" s="14">
        <f t="shared" si="0"/>
        <v>42005.332638888889</v>
      </c>
      <c r="K24">
        <v>1418766740</v>
      </c>
      <c r="L24" s="14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6">
        <f t="shared" si="2"/>
        <v>117.14285714285715</v>
      </c>
      <c r="R24" s="7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5" x14ac:dyDescent="0.2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s="4" t="s">
        <v>8219</v>
      </c>
      <c r="G25" t="s">
        <v>8224</v>
      </c>
      <c r="H25" t="s">
        <v>8246</v>
      </c>
      <c r="I25">
        <v>1430407200</v>
      </c>
      <c r="J25" s="14">
        <f t="shared" si="0"/>
        <v>42124.638888888891</v>
      </c>
      <c r="K25">
        <v>1428086501</v>
      </c>
      <c r="L25" s="14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6">
        <f t="shared" si="2"/>
        <v>118.5</v>
      </c>
      <c r="R25" s="7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0" x14ac:dyDescent="0.2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s="4" t="s">
        <v>8219</v>
      </c>
      <c r="G26" t="s">
        <v>8224</v>
      </c>
      <c r="H26" t="s">
        <v>8246</v>
      </c>
      <c r="I26">
        <v>1442345940</v>
      </c>
      <c r="J26" s="14">
        <f t="shared" si="0"/>
        <v>42262.818750000006</v>
      </c>
      <c r="K26">
        <v>1439494863</v>
      </c>
      <c r="L26" s="14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6">
        <f t="shared" si="2"/>
        <v>108.80768571428572</v>
      </c>
      <c r="R26" s="7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60" x14ac:dyDescent="0.2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s="4" t="s">
        <v>8219</v>
      </c>
      <c r="G27" t="s">
        <v>8224</v>
      </c>
      <c r="H27" t="s">
        <v>8246</v>
      </c>
      <c r="I27">
        <v>1452299761</v>
      </c>
      <c r="J27" s="14">
        <f t="shared" si="0"/>
        <v>42378.025011574078</v>
      </c>
      <c r="K27">
        <v>1447115761</v>
      </c>
      <c r="L27" s="14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2"/>
        <v>133.33333333333331</v>
      </c>
      <c r="R27" s="7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5" x14ac:dyDescent="0.2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s="4" t="s">
        <v>8219</v>
      </c>
      <c r="G28" t="s">
        <v>8224</v>
      </c>
      <c r="H28" t="s">
        <v>8246</v>
      </c>
      <c r="I28">
        <v>1408278144</v>
      </c>
      <c r="J28" s="14">
        <f t="shared" si="0"/>
        <v>41868.515555555554</v>
      </c>
      <c r="K28">
        <v>1404822144</v>
      </c>
      <c r="L28" s="14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2"/>
        <v>155.20000000000002</v>
      </c>
      <c r="R28" s="7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5" x14ac:dyDescent="0.2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s="4" t="s">
        <v>8219</v>
      </c>
      <c r="G29" t="s">
        <v>8228</v>
      </c>
      <c r="H29" t="s">
        <v>8250</v>
      </c>
      <c r="I29">
        <v>1416113833</v>
      </c>
      <c r="J29" s="14">
        <f t="shared" si="0"/>
        <v>41959.206400462965</v>
      </c>
      <c r="K29">
        <v>1413518233</v>
      </c>
      <c r="L29" s="14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6">
        <f t="shared" si="2"/>
        <v>111.72500000000001</v>
      </c>
      <c r="R29" s="7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0" x14ac:dyDescent="0.2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s="4" t="s">
        <v>8219</v>
      </c>
      <c r="G30" t="s">
        <v>8224</v>
      </c>
      <c r="H30" t="s">
        <v>8246</v>
      </c>
      <c r="I30">
        <v>1450307284</v>
      </c>
      <c r="J30" s="14">
        <f t="shared" si="0"/>
        <v>42354.96393518518</v>
      </c>
      <c r="K30">
        <v>1447715284</v>
      </c>
      <c r="L30" s="14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2"/>
        <v>100.35000000000001</v>
      </c>
      <c r="R30" s="7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60" x14ac:dyDescent="0.2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s="4" t="s">
        <v>8219</v>
      </c>
      <c r="G31" t="s">
        <v>8225</v>
      </c>
      <c r="H31" t="s">
        <v>8247</v>
      </c>
      <c r="I31">
        <v>1406045368</v>
      </c>
      <c r="J31" s="14">
        <f t="shared" si="0"/>
        <v>41842.67324074074</v>
      </c>
      <c r="K31">
        <v>1403453368</v>
      </c>
      <c r="L31" s="14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2"/>
        <v>123.33333333333334</v>
      </c>
      <c r="R31" s="7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5" x14ac:dyDescent="0.2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s="4" t="s">
        <v>8219</v>
      </c>
      <c r="G32" t="s">
        <v>8224</v>
      </c>
      <c r="H32" t="s">
        <v>8246</v>
      </c>
      <c r="I32">
        <v>1408604515</v>
      </c>
      <c r="J32" s="14">
        <f t="shared" si="0"/>
        <v>41872.292997685188</v>
      </c>
      <c r="K32">
        <v>1406012515</v>
      </c>
      <c r="L32" s="14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2"/>
        <v>101.29975</v>
      </c>
      <c r="R32" s="7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5" x14ac:dyDescent="0.2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s="4" t="s">
        <v>8219</v>
      </c>
      <c r="G33" t="s">
        <v>8224</v>
      </c>
      <c r="H33" t="s">
        <v>8246</v>
      </c>
      <c r="I33">
        <v>1453748434</v>
      </c>
      <c r="J33" s="14">
        <f t="shared" si="0"/>
        <v>42394.79206018518</v>
      </c>
      <c r="K33">
        <v>1452193234</v>
      </c>
      <c r="L33" s="14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2"/>
        <v>100</v>
      </c>
      <c r="R33" s="7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60" x14ac:dyDescent="0.2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s="4" t="s">
        <v>8219</v>
      </c>
      <c r="G34" t="s">
        <v>8224</v>
      </c>
      <c r="H34" t="s">
        <v>8246</v>
      </c>
      <c r="I34">
        <v>1463111940</v>
      </c>
      <c r="J34" s="14">
        <f t="shared" si="0"/>
        <v>42503.165972222225</v>
      </c>
      <c r="K34">
        <v>1459523017</v>
      </c>
      <c r="L34" s="14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6">
        <f t="shared" si="2"/>
        <v>100.24604569420035</v>
      </c>
      <c r="R34" s="7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60" x14ac:dyDescent="0.2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s="4" t="s">
        <v>8219</v>
      </c>
      <c r="G35" t="s">
        <v>8224</v>
      </c>
      <c r="H35" t="s">
        <v>8246</v>
      </c>
      <c r="I35">
        <v>1447001501</v>
      </c>
      <c r="J35" s="14">
        <f t="shared" si="0"/>
        <v>42316.702557870376</v>
      </c>
      <c r="K35">
        <v>1444405901</v>
      </c>
      <c r="L35" s="14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6">
        <f t="shared" si="2"/>
        <v>102.0952380952381</v>
      </c>
      <c r="R35" s="7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60" x14ac:dyDescent="0.2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s="4" t="s">
        <v>8219</v>
      </c>
      <c r="G36" t="s">
        <v>8224</v>
      </c>
      <c r="H36" t="s">
        <v>8246</v>
      </c>
      <c r="I36">
        <v>1407224601</v>
      </c>
      <c r="J36" s="14">
        <f t="shared" si="0"/>
        <v>41856.321770833332</v>
      </c>
      <c r="K36">
        <v>1405928601</v>
      </c>
      <c r="L36" s="14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2"/>
        <v>130.46153846153845</v>
      </c>
      <c r="R36" s="7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5" x14ac:dyDescent="0.2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s="4" t="s">
        <v>8219</v>
      </c>
      <c r="G37" t="s">
        <v>8224</v>
      </c>
      <c r="H37" t="s">
        <v>8246</v>
      </c>
      <c r="I37">
        <v>1430179200</v>
      </c>
      <c r="J37" s="14">
        <f t="shared" si="0"/>
        <v>42122</v>
      </c>
      <c r="K37">
        <v>1428130814</v>
      </c>
      <c r="L37" s="14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6">
        <f t="shared" si="2"/>
        <v>166.5</v>
      </c>
      <c r="R37" s="7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0" x14ac:dyDescent="0.2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s="4" t="s">
        <v>8219</v>
      </c>
      <c r="G38" t="s">
        <v>8224</v>
      </c>
      <c r="H38" t="s">
        <v>8246</v>
      </c>
      <c r="I38">
        <v>1428128525</v>
      </c>
      <c r="J38" s="14">
        <f t="shared" si="0"/>
        <v>42098.265335648146</v>
      </c>
      <c r="K38">
        <v>1425540125</v>
      </c>
      <c r="L38" s="14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6">
        <f t="shared" si="2"/>
        <v>142.15</v>
      </c>
      <c r="R38" s="7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60" x14ac:dyDescent="0.2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s="4" t="s">
        <v>8219</v>
      </c>
      <c r="G39" t="s">
        <v>8224</v>
      </c>
      <c r="H39" t="s">
        <v>8246</v>
      </c>
      <c r="I39">
        <v>1425055079</v>
      </c>
      <c r="J39" s="14">
        <f t="shared" si="0"/>
        <v>42062.693043981482</v>
      </c>
      <c r="K39">
        <v>1422463079</v>
      </c>
      <c r="L39" s="14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2"/>
        <v>183.44090909090909</v>
      </c>
      <c r="R39" s="7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5" x14ac:dyDescent="0.2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s="4" t="s">
        <v>8219</v>
      </c>
      <c r="G40" t="s">
        <v>8224</v>
      </c>
      <c r="H40" t="s">
        <v>8246</v>
      </c>
      <c r="I40">
        <v>1368235344</v>
      </c>
      <c r="J40" s="14">
        <f t="shared" si="0"/>
        <v>41405.057222222218</v>
      </c>
      <c r="K40">
        <v>1365643344</v>
      </c>
      <c r="L40" s="14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2"/>
        <v>110.04</v>
      </c>
      <c r="R40" s="7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60" x14ac:dyDescent="0.2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s="4" t="s">
        <v>8219</v>
      </c>
      <c r="G41" t="s">
        <v>8225</v>
      </c>
      <c r="H41" t="s">
        <v>8247</v>
      </c>
      <c r="I41">
        <v>1401058740</v>
      </c>
      <c r="J41" s="14">
        <f t="shared" si="0"/>
        <v>41784.957638888889</v>
      </c>
      <c r="K41">
        <v>1398388068</v>
      </c>
      <c r="L41" s="14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6">
        <f t="shared" si="2"/>
        <v>130.98000000000002</v>
      </c>
      <c r="R41" s="7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60" x14ac:dyDescent="0.2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s="4" t="s">
        <v>8219</v>
      </c>
      <c r="G42" t="s">
        <v>8224</v>
      </c>
      <c r="H42" t="s">
        <v>8246</v>
      </c>
      <c r="I42">
        <v>1403150400</v>
      </c>
      <c r="J42" s="14">
        <f t="shared" si="0"/>
        <v>41809.166666666664</v>
      </c>
      <c r="K42">
        <v>1401426488</v>
      </c>
      <c r="L42" s="14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6">
        <f t="shared" si="2"/>
        <v>101.35000000000001</v>
      </c>
      <c r="R42" s="7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60" x14ac:dyDescent="0.2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s="4" t="s">
        <v>8219</v>
      </c>
      <c r="G43" t="s">
        <v>8224</v>
      </c>
      <c r="H43" t="s">
        <v>8246</v>
      </c>
      <c r="I43">
        <v>1412516354</v>
      </c>
      <c r="J43" s="14">
        <f t="shared" si="0"/>
        <v>41917.568912037037</v>
      </c>
      <c r="K43">
        <v>1409924354</v>
      </c>
      <c r="L43" s="14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2"/>
        <v>100</v>
      </c>
      <c r="R43" s="7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60" x14ac:dyDescent="0.2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s="4" t="s">
        <v>8219</v>
      </c>
      <c r="G44" t="s">
        <v>8224</v>
      </c>
      <c r="H44" t="s">
        <v>8246</v>
      </c>
      <c r="I44">
        <v>1419780026</v>
      </c>
      <c r="J44" s="14">
        <f t="shared" si="0"/>
        <v>42001.639189814814</v>
      </c>
      <c r="K44">
        <v>1417188026</v>
      </c>
      <c r="L44" s="14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2"/>
        <v>141.85714285714286</v>
      </c>
      <c r="R44" s="7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60" x14ac:dyDescent="0.2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s="4" t="s">
        <v>8219</v>
      </c>
      <c r="G45" t="s">
        <v>8224</v>
      </c>
      <c r="H45" t="s">
        <v>8246</v>
      </c>
      <c r="I45">
        <v>1405209600</v>
      </c>
      <c r="J45" s="14">
        <f t="shared" si="0"/>
        <v>41833</v>
      </c>
      <c r="K45">
        <v>1402599486</v>
      </c>
      <c r="L45" s="14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6">
        <f t="shared" si="2"/>
        <v>308.65999999999997</v>
      </c>
      <c r="R45" s="7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60" x14ac:dyDescent="0.2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s="4" t="s">
        <v>8219</v>
      </c>
      <c r="G46" t="s">
        <v>8224</v>
      </c>
      <c r="H46" t="s">
        <v>8246</v>
      </c>
      <c r="I46">
        <v>1412648537</v>
      </c>
      <c r="J46" s="14">
        <f t="shared" si="0"/>
        <v>41919.098807870374</v>
      </c>
      <c r="K46">
        <v>1408760537</v>
      </c>
      <c r="L46" s="14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2"/>
        <v>100</v>
      </c>
      <c r="R46" s="7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5" x14ac:dyDescent="0.2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s="4" t="s">
        <v>8219</v>
      </c>
      <c r="G47" t="s">
        <v>8224</v>
      </c>
      <c r="H47" t="s">
        <v>8246</v>
      </c>
      <c r="I47">
        <v>1461769107</v>
      </c>
      <c r="J47" s="14">
        <f t="shared" si="0"/>
        <v>42487.623923611114</v>
      </c>
      <c r="K47">
        <v>1459177107</v>
      </c>
      <c r="L47" s="14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2"/>
        <v>120</v>
      </c>
      <c r="R47" s="7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5" x14ac:dyDescent="0.2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s="4" t="s">
        <v>8219</v>
      </c>
      <c r="G48" t="s">
        <v>8226</v>
      </c>
      <c r="H48" t="s">
        <v>8248</v>
      </c>
      <c r="I48">
        <v>1450220974</v>
      </c>
      <c r="J48" s="14">
        <f t="shared" si="0"/>
        <v>42353.964976851858</v>
      </c>
      <c r="K48">
        <v>1447628974</v>
      </c>
      <c r="L48" s="14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2"/>
        <v>104.16666666666667</v>
      </c>
      <c r="R48" s="7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60" x14ac:dyDescent="0.2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s="4" t="s">
        <v>8219</v>
      </c>
      <c r="G49" t="s">
        <v>8224</v>
      </c>
      <c r="H49" t="s">
        <v>8246</v>
      </c>
      <c r="I49">
        <v>1419021607</v>
      </c>
      <c r="J49" s="14">
        <f t="shared" si="0"/>
        <v>41992.861192129625</v>
      </c>
      <c r="K49">
        <v>1413834007</v>
      </c>
      <c r="L49" s="14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6">
        <f t="shared" si="2"/>
        <v>107.61100000000002</v>
      </c>
      <c r="R49" s="7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60" x14ac:dyDescent="0.2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s="4" t="s">
        <v>8219</v>
      </c>
      <c r="G50" t="s">
        <v>8225</v>
      </c>
      <c r="H50" t="s">
        <v>8247</v>
      </c>
      <c r="I50">
        <v>1425211200</v>
      </c>
      <c r="J50" s="14">
        <f t="shared" si="0"/>
        <v>42064.5</v>
      </c>
      <c r="K50">
        <v>1422534260</v>
      </c>
      <c r="L50" s="14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6">
        <f t="shared" si="2"/>
        <v>107.94999999999999</v>
      </c>
      <c r="R50" s="7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30" x14ac:dyDescent="0.2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s="4" t="s">
        <v>8219</v>
      </c>
      <c r="G51" t="s">
        <v>8224</v>
      </c>
      <c r="H51" t="s">
        <v>8246</v>
      </c>
      <c r="I51">
        <v>1445660045</v>
      </c>
      <c r="J51" s="14">
        <f t="shared" si="0"/>
        <v>42301.176446759258</v>
      </c>
      <c r="K51">
        <v>1443068045</v>
      </c>
      <c r="L51" s="14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2"/>
        <v>100</v>
      </c>
      <c r="R51" s="7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5" x14ac:dyDescent="0.2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s="4" t="s">
        <v>8219</v>
      </c>
      <c r="G52" t="s">
        <v>8225</v>
      </c>
      <c r="H52" t="s">
        <v>8247</v>
      </c>
      <c r="I52">
        <v>1422637200</v>
      </c>
      <c r="J52" s="14">
        <f t="shared" si="0"/>
        <v>42034.708333333328</v>
      </c>
      <c r="K52">
        <v>1419271458</v>
      </c>
      <c r="L52" s="14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6">
        <f t="shared" si="2"/>
        <v>100</v>
      </c>
      <c r="R52" s="7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60" x14ac:dyDescent="0.2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s="4" t="s">
        <v>8219</v>
      </c>
      <c r="G53" t="s">
        <v>8224</v>
      </c>
      <c r="H53" t="s">
        <v>8246</v>
      </c>
      <c r="I53">
        <v>1439245037</v>
      </c>
      <c r="J53" s="14">
        <f t="shared" si="0"/>
        <v>42226.928668981483</v>
      </c>
      <c r="K53">
        <v>1436653037</v>
      </c>
      <c r="L53" s="14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2"/>
        <v>128.0181818181818</v>
      </c>
      <c r="R53" s="7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5" x14ac:dyDescent="0.2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s="4" t="s">
        <v>8219</v>
      </c>
      <c r="G54" t="s">
        <v>8224</v>
      </c>
      <c r="H54" t="s">
        <v>8246</v>
      </c>
      <c r="I54">
        <v>1405615846</v>
      </c>
      <c r="J54" s="14">
        <f t="shared" si="0"/>
        <v>41837.701921296299</v>
      </c>
      <c r="K54">
        <v>1403023846</v>
      </c>
      <c r="L54" s="14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2"/>
        <v>116.21</v>
      </c>
      <c r="R54" s="7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0" x14ac:dyDescent="0.2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s="4" t="s">
        <v>8219</v>
      </c>
      <c r="G55" t="s">
        <v>8224</v>
      </c>
      <c r="H55" t="s">
        <v>8246</v>
      </c>
      <c r="I55">
        <v>1396648800</v>
      </c>
      <c r="J55" s="14">
        <f t="shared" si="0"/>
        <v>41733.916666666664</v>
      </c>
      <c r="K55">
        <v>1395407445</v>
      </c>
      <c r="L55" s="14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6">
        <f t="shared" si="2"/>
        <v>109.63333333333334</v>
      </c>
      <c r="R55" s="7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60" x14ac:dyDescent="0.2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s="4" t="s">
        <v>8219</v>
      </c>
      <c r="G56" t="s">
        <v>8224</v>
      </c>
      <c r="H56" t="s">
        <v>8246</v>
      </c>
      <c r="I56">
        <v>1451063221</v>
      </c>
      <c r="J56" s="14">
        <f t="shared" si="0"/>
        <v>42363.713206018518</v>
      </c>
      <c r="K56">
        <v>1448471221</v>
      </c>
      <c r="L56" s="14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2"/>
        <v>101</v>
      </c>
      <c r="R56" s="7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5" x14ac:dyDescent="0.2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s="4" t="s">
        <v>8219</v>
      </c>
      <c r="G57" t="s">
        <v>8224</v>
      </c>
      <c r="H57" t="s">
        <v>8246</v>
      </c>
      <c r="I57">
        <v>1464390916</v>
      </c>
      <c r="J57" s="14">
        <f t="shared" si="0"/>
        <v>42517.968935185185</v>
      </c>
      <c r="K57">
        <v>1462576516</v>
      </c>
      <c r="L57" s="14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2"/>
        <v>128.95348837209301</v>
      </c>
      <c r="R57" s="7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45" x14ac:dyDescent="0.2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s="4" t="s">
        <v>8219</v>
      </c>
      <c r="G58" t="s">
        <v>8225</v>
      </c>
      <c r="H58" t="s">
        <v>8247</v>
      </c>
      <c r="I58">
        <v>1433779200</v>
      </c>
      <c r="J58" s="14">
        <f t="shared" si="0"/>
        <v>42163.666666666672</v>
      </c>
      <c r="K58">
        <v>1432559424</v>
      </c>
      <c r="L58" s="14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6">
        <f t="shared" si="2"/>
        <v>107.26249999999999</v>
      </c>
      <c r="R58" s="7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60" x14ac:dyDescent="0.2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s="4" t="s">
        <v>8219</v>
      </c>
      <c r="G59" t="s">
        <v>8224</v>
      </c>
      <c r="H59" t="s">
        <v>8246</v>
      </c>
      <c r="I59">
        <v>1429991962</v>
      </c>
      <c r="J59" s="14">
        <f t="shared" si="0"/>
        <v>42119.83289351852</v>
      </c>
      <c r="K59">
        <v>1427399962</v>
      </c>
      <c r="L59" s="14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2"/>
        <v>101.89999999999999</v>
      </c>
      <c r="R59" s="7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5" x14ac:dyDescent="0.2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s="4" t="s">
        <v>8219</v>
      </c>
      <c r="G60" t="s">
        <v>8224</v>
      </c>
      <c r="H60" t="s">
        <v>8246</v>
      </c>
      <c r="I60">
        <v>1416423172</v>
      </c>
      <c r="J60" s="14">
        <f t="shared" si="0"/>
        <v>41962.786712962959</v>
      </c>
      <c r="K60">
        <v>1413827572</v>
      </c>
      <c r="L60" s="14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6">
        <f t="shared" si="2"/>
        <v>102.91</v>
      </c>
      <c r="R60" s="7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60" x14ac:dyDescent="0.2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s="4" t="s">
        <v>8219</v>
      </c>
      <c r="G61" t="s">
        <v>8224</v>
      </c>
      <c r="H61" t="s">
        <v>8246</v>
      </c>
      <c r="I61">
        <v>1442264400</v>
      </c>
      <c r="J61" s="14">
        <f t="shared" si="0"/>
        <v>42261.875</v>
      </c>
      <c r="K61">
        <v>1439530776</v>
      </c>
      <c r="L61" s="14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6">
        <f t="shared" si="2"/>
        <v>100.12570000000001</v>
      </c>
      <c r="R61" s="7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5" x14ac:dyDescent="0.2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s="4" t="s">
        <v>8219</v>
      </c>
      <c r="G62" t="s">
        <v>8225</v>
      </c>
      <c r="H62" t="s">
        <v>8247</v>
      </c>
      <c r="I62">
        <v>1395532800</v>
      </c>
      <c r="J62" s="14">
        <f t="shared" si="0"/>
        <v>41721</v>
      </c>
      <c r="K62">
        <v>1393882717</v>
      </c>
      <c r="L62" s="14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6">
        <f t="shared" si="2"/>
        <v>103.29622222222221</v>
      </c>
      <c r="R62" s="7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60" x14ac:dyDescent="0.2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s="4" t="s">
        <v>8219</v>
      </c>
      <c r="G63" t="s">
        <v>8224</v>
      </c>
      <c r="H63" t="s">
        <v>8246</v>
      </c>
      <c r="I63">
        <v>1370547157</v>
      </c>
      <c r="J63" s="14">
        <f t="shared" si="0"/>
        <v>41431.814317129632</v>
      </c>
      <c r="K63">
        <v>1368646357</v>
      </c>
      <c r="L63" s="14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2"/>
        <v>148.30000000000001</v>
      </c>
      <c r="R63" s="7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60" x14ac:dyDescent="0.2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s="4" t="s">
        <v>8219</v>
      </c>
      <c r="G64" t="s">
        <v>8224</v>
      </c>
      <c r="H64" t="s">
        <v>8246</v>
      </c>
      <c r="I64">
        <v>1362337878</v>
      </c>
      <c r="J64" s="14">
        <f t="shared" si="0"/>
        <v>41336.799513888887</v>
      </c>
      <c r="K64">
        <v>1360177878</v>
      </c>
      <c r="L64" s="14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2"/>
        <v>154.73333333333332</v>
      </c>
      <c r="R64" s="7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5" x14ac:dyDescent="0.2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s="4" t="s">
        <v>8219</v>
      </c>
      <c r="G65" t="s">
        <v>8224</v>
      </c>
      <c r="H65" t="s">
        <v>8246</v>
      </c>
      <c r="I65">
        <v>1388206740</v>
      </c>
      <c r="J65" s="14">
        <f t="shared" si="0"/>
        <v>41636.207638888889</v>
      </c>
      <c r="K65">
        <v>1386194013</v>
      </c>
      <c r="L65" s="14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6">
        <f t="shared" si="2"/>
        <v>113.51849999999999</v>
      </c>
      <c r="R65" s="7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60" x14ac:dyDescent="0.2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s="4" t="s">
        <v>8219</v>
      </c>
      <c r="G66" t="s">
        <v>8224</v>
      </c>
      <c r="H66" t="s">
        <v>8246</v>
      </c>
      <c r="I66">
        <v>1373243181</v>
      </c>
      <c r="J66" s="14">
        <f t="shared" si="0"/>
        <v>41463.01829861111</v>
      </c>
      <c r="K66">
        <v>1370651181</v>
      </c>
      <c r="L66" s="14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si="2"/>
        <v>173.33333333333334</v>
      </c>
      <c r="R66" s="7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5" x14ac:dyDescent="0.2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s="4" t="s">
        <v>8219</v>
      </c>
      <c r="G67" t="s">
        <v>8229</v>
      </c>
      <c r="H67" t="s">
        <v>8251</v>
      </c>
      <c r="I67">
        <v>1407736740</v>
      </c>
      <c r="J67" s="14">
        <f t="shared" ref="J67:J130" si="6">(((I67/60)/60)/24)+DATE(1970,1,1)</f>
        <v>41862.249305555553</v>
      </c>
      <c r="K67">
        <v>1405453354</v>
      </c>
      <c r="L67" s="14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6">
        <f t="shared" ref="Q67:Q130" si="8">(E67/D67)*100</f>
        <v>107.52857142857141</v>
      </c>
      <c r="R67" s="7">
        <f t="shared" ref="R67:R130" si="9">AVERAGE(E67/N67)</f>
        <v>132.05263157894737</v>
      </c>
      <c r="S67" t="str">
        <f t="shared" ref="S67:S130" si="10">LEFT(P67,FIND("/",P67)-1)</f>
        <v>film &amp; video</v>
      </c>
      <c r="T67" t="str">
        <f t="shared" ref="T67:T130" si="11">RIGHT(P67,LEN(P67)-FIND("/",P67))</f>
        <v>shorts</v>
      </c>
    </row>
    <row r="68" spans="1:20" ht="30" x14ac:dyDescent="0.2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s="4" t="s">
        <v>8219</v>
      </c>
      <c r="G68" t="s">
        <v>8224</v>
      </c>
      <c r="H68" t="s">
        <v>8246</v>
      </c>
      <c r="I68">
        <v>1468873420</v>
      </c>
      <c r="J68" s="14">
        <f t="shared" si="6"/>
        <v>42569.849768518514</v>
      </c>
      <c r="K68">
        <v>1466281420</v>
      </c>
      <c r="L68" s="14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8"/>
        <v>118.6</v>
      </c>
      <c r="R68" s="7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5" x14ac:dyDescent="0.2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s="4" t="s">
        <v>8219</v>
      </c>
      <c r="G69" t="s">
        <v>8224</v>
      </c>
      <c r="H69" t="s">
        <v>8246</v>
      </c>
      <c r="I69">
        <v>1342360804</v>
      </c>
      <c r="J69" s="14">
        <f t="shared" si="6"/>
        <v>41105.583379629628</v>
      </c>
      <c r="K69">
        <v>1339768804</v>
      </c>
      <c r="L69" s="14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8"/>
        <v>116.25000000000001</v>
      </c>
      <c r="R69" s="7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60" x14ac:dyDescent="0.2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s="4" t="s">
        <v>8219</v>
      </c>
      <c r="G70" t="s">
        <v>8225</v>
      </c>
      <c r="H70" t="s">
        <v>8247</v>
      </c>
      <c r="I70">
        <v>1393162791</v>
      </c>
      <c r="J70" s="14">
        <f t="shared" si="6"/>
        <v>41693.569340277776</v>
      </c>
      <c r="K70">
        <v>1390570791</v>
      </c>
      <c r="L70" s="14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8"/>
        <v>127.16666666666667</v>
      </c>
      <c r="R70" s="7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60" x14ac:dyDescent="0.2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s="4" t="s">
        <v>8219</v>
      </c>
      <c r="G71" t="s">
        <v>8224</v>
      </c>
      <c r="H71" t="s">
        <v>8246</v>
      </c>
      <c r="I71">
        <v>1317538740</v>
      </c>
      <c r="J71" s="14">
        <f t="shared" si="6"/>
        <v>40818.290972222225</v>
      </c>
      <c r="K71">
        <v>1314765025</v>
      </c>
      <c r="L71" s="14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6">
        <f t="shared" si="8"/>
        <v>110.9423</v>
      </c>
      <c r="R71" s="7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60" x14ac:dyDescent="0.2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s="4" t="s">
        <v>8219</v>
      </c>
      <c r="G72" t="s">
        <v>8224</v>
      </c>
      <c r="H72" t="s">
        <v>8246</v>
      </c>
      <c r="I72">
        <v>1315171845</v>
      </c>
      <c r="J72" s="14">
        <f t="shared" si="6"/>
        <v>40790.896354166667</v>
      </c>
      <c r="K72">
        <v>1309987845</v>
      </c>
      <c r="L72" s="14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8"/>
        <v>127.2</v>
      </c>
      <c r="R72" s="7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5" x14ac:dyDescent="0.2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s="4" t="s">
        <v>8219</v>
      </c>
      <c r="G73" t="s">
        <v>8224</v>
      </c>
      <c r="H73" t="s">
        <v>8246</v>
      </c>
      <c r="I73">
        <v>1338186657</v>
      </c>
      <c r="J73" s="14">
        <f t="shared" si="6"/>
        <v>41057.271493055552</v>
      </c>
      <c r="K73">
        <v>1333002657</v>
      </c>
      <c r="L73" s="14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8"/>
        <v>123.94444444444443</v>
      </c>
      <c r="R73" s="7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60" x14ac:dyDescent="0.2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s="4" t="s">
        <v>8219</v>
      </c>
      <c r="G74" t="s">
        <v>8224</v>
      </c>
      <c r="H74" t="s">
        <v>8246</v>
      </c>
      <c r="I74">
        <v>1352937600</v>
      </c>
      <c r="J74" s="14">
        <f t="shared" si="6"/>
        <v>41228</v>
      </c>
      <c r="K74">
        <v>1351210481</v>
      </c>
      <c r="L74" s="14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6">
        <f t="shared" si="8"/>
        <v>108.40909090909091</v>
      </c>
      <c r="R74" s="7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60" x14ac:dyDescent="0.2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s="4" t="s">
        <v>8219</v>
      </c>
      <c r="G75" t="s">
        <v>8224</v>
      </c>
      <c r="H75" t="s">
        <v>8246</v>
      </c>
      <c r="I75">
        <v>1304395140</v>
      </c>
      <c r="J75" s="14">
        <f t="shared" si="6"/>
        <v>40666.165972222225</v>
      </c>
      <c r="K75">
        <v>1297620584</v>
      </c>
      <c r="L75" s="14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6">
        <f t="shared" si="8"/>
        <v>100</v>
      </c>
      <c r="R75" s="7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60" x14ac:dyDescent="0.2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s="4" t="s">
        <v>8219</v>
      </c>
      <c r="G76" t="s">
        <v>8230</v>
      </c>
      <c r="H76" t="s">
        <v>8249</v>
      </c>
      <c r="I76">
        <v>1453376495</v>
      </c>
      <c r="J76" s="14">
        <f t="shared" si="6"/>
        <v>42390.487210648149</v>
      </c>
      <c r="K76">
        <v>1450784495</v>
      </c>
      <c r="L76" s="14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8"/>
        <v>112.93199999999999</v>
      </c>
      <c r="R76" s="7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5" x14ac:dyDescent="0.2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s="4" t="s">
        <v>8219</v>
      </c>
      <c r="G77" t="s">
        <v>8224</v>
      </c>
      <c r="H77" t="s">
        <v>8246</v>
      </c>
      <c r="I77">
        <v>1366693272</v>
      </c>
      <c r="J77" s="14">
        <f t="shared" si="6"/>
        <v>41387.209166666667</v>
      </c>
      <c r="K77">
        <v>1364101272</v>
      </c>
      <c r="L77" s="14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8"/>
        <v>115.42857142857143</v>
      </c>
      <c r="R77" s="7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60" x14ac:dyDescent="0.2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s="4" t="s">
        <v>8219</v>
      </c>
      <c r="G78" t="s">
        <v>8224</v>
      </c>
      <c r="H78" t="s">
        <v>8246</v>
      </c>
      <c r="I78">
        <v>1325007358</v>
      </c>
      <c r="J78" s="14">
        <f t="shared" si="6"/>
        <v>40904.733310185184</v>
      </c>
      <c r="K78">
        <v>1319819758</v>
      </c>
      <c r="L78" s="14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6">
        <f t="shared" si="8"/>
        <v>153.33333333333334</v>
      </c>
      <c r="R78" s="7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5" x14ac:dyDescent="0.2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s="4" t="s">
        <v>8219</v>
      </c>
      <c r="G79" t="s">
        <v>8224</v>
      </c>
      <c r="H79" t="s">
        <v>8246</v>
      </c>
      <c r="I79">
        <v>1337569140</v>
      </c>
      <c r="J79" s="14">
        <f t="shared" si="6"/>
        <v>41050.124305555553</v>
      </c>
      <c r="K79">
        <v>1332991717</v>
      </c>
      <c r="L79" s="14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6">
        <f t="shared" si="8"/>
        <v>392.5</v>
      </c>
      <c r="R79" s="7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105" x14ac:dyDescent="0.2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s="4" t="s">
        <v>8219</v>
      </c>
      <c r="G80" t="s">
        <v>8230</v>
      </c>
      <c r="H80" t="s">
        <v>8249</v>
      </c>
      <c r="I80">
        <v>1472751121</v>
      </c>
      <c r="J80" s="14">
        <f t="shared" si="6"/>
        <v>42614.730567129634</v>
      </c>
      <c r="K80">
        <v>1471887121</v>
      </c>
      <c r="L80" s="14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8"/>
        <v>2702</v>
      </c>
      <c r="R80" s="7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5" x14ac:dyDescent="0.2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s="4" t="s">
        <v>8219</v>
      </c>
      <c r="G81" t="s">
        <v>8225</v>
      </c>
      <c r="H81" t="s">
        <v>8247</v>
      </c>
      <c r="I81">
        <v>1398451093</v>
      </c>
      <c r="J81" s="14">
        <f t="shared" si="6"/>
        <v>41754.776539351849</v>
      </c>
      <c r="K81">
        <v>1395859093</v>
      </c>
      <c r="L81" s="14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8"/>
        <v>127</v>
      </c>
      <c r="R81" s="7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5" x14ac:dyDescent="0.2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s="4" t="s">
        <v>8219</v>
      </c>
      <c r="G82" t="s">
        <v>8224</v>
      </c>
      <c r="H82" t="s">
        <v>8246</v>
      </c>
      <c r="I82">
        <v>1386640856</v>
      </c>
      <c r="J82" s="14">
        <f t="shared" si="6"/>
        <v>41618.083981481483</v>
      </c>
      <c r="K82">
        <v>1383616856</v>
      </c>
      <c r="L82" s="14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8"/>
        <v>107.25</v>
      </c>
      <c r="R82" s="7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60" x14ac:dyDescent="0.2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s="4" t="s">
        <v>8219</v>
      </c>
      <c r="G83" t="s">
        <v>8224</v>
      </c>
      <c r="H83" t="s">
        <v>8246</v>
      </c>
      <c r="I83">
        <v>1342234920</v>
      </c>
      <c r="J83" s="14">
        <f t="shared" si="6"/>
        <v>41104.126388888886</v>
      </c>
      <c r="K83">
        <v>1341892127</v>
      </c>
      <c r="L83" s="14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6">
        <f t="shared" si="8"/>
        <v>198</v>
      </c>
      <c r="R83" s="7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60" x14ac:dyDescent="0.2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s="4" t="s">
        <v>8219</v>
      </c>
      <c r="G84" t="s">
        <v>8224</v>
      </c>
      <c r="H84" t="s">
        <v>8246</v>
      </c>
      <c r="I84">
        <v>1318189261</v>
      </c>
      <c r="J84" s="14">
        <f t="shared" si="6"/>
        <v>40825.820150462961</v>
      </c>
      <c r="K84">
        <v>1315597261</v>
      </c>
      <c r="L84" s="14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8"/>
        <v>100.01249999999999</v>
      </c>
      <c r="R84" s="7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60" x14ac:dyDescent="0.2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s="4" t="s">
        <v>8219</v>
      </c>
      <c r="G85" t="s">
        <v>8225</v>
      </c>
      <c r="H85" t="s">
        <v>8247</v>
      </c>
      <c r="I85">
        <v>1424604600</v>
      </c>
      <c r="J85" s="14">
        <f t="shared" si="6"/>
        <v>42057.479166666672</v>
      </c>
      <c r="K85">
        <v>1423320389</v>
      </c>
      <c r="L85" s="14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6">
        <f t="shared" si="8"/>
        <v>102.49999999999999</v>
      </c>
      <c r="R85" s="7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5" x14ac:dyDescent="0.2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s="4" t="s">
        <v>8219</v>
      </c>
      <c r="G86" t="s">
        <v>8224</v>
      </c>
      <c r="H86" t="s">
        <v>8246</v>
      </c>
      <c r="I86">
        <v>1305483086</v>
      </c>
      <c r="J86" s="14">
        <f t="shared" si="6"/>
        <v>40678.757939814815</v>
      </c>
      <c r="K86">
        <v>1302891086</v>
      </c>
      <c r="L86" s="14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8"/>
        <v>100</v>
      </c>
      <c r="R86" s="7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60" x14ac:dyDescent="0.2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s="4" t="s">
        <v>8219</v>
      </c>
      <c r="G87" t="s">
        <v>8224</v>
      </c>
      <c r="H87" t="s">
        <v>8246</v>
      </c>
      <c r="I87">
        <v>1316746837</v>
      </c>
      <c r="J87" s="14">
        <f t="shared" si="6"/>
        <v>40809.125428240739</v>
      </c>
      <c r="K87">
        <v>1314154837</v>
      </c>
      <c r="L87" s="14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8"/>
        <v>125.49999999999999</v>
      </c>
      <c r="R87" s="7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75" x14ac:dyDescent="0.2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s="4" t="s">
        <v>8219</v>
      </c>
      <c r="G88" t="s">
        <v>8230</v>
      </c>
      <c r="H88" t="s">
        <v>8249</v>
      </c>
      <c r="I88">
        <v>1451226045</v>
      </c>
      <c r="J88" s="14">
        <f t="shared" si="6"/>
        <v>42365.59774305555</v>
      </c>
      <c r="K88">
        <v>1444828845</v>
      </c>
      <c r="L88" s="14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6">
        <f t="shared" si="8"/>
        <v>106.46666666666667</v>
      </c>
      <c r="R88" s="7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5" x14ac:dyDescent="0.2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s="4" t="s">
        <v>8219</v>
      </c>
      <c r="G89" t="s">
        <v>8224</v>
      </c>
      <c r="H89" t="s">
        <v>8246</v>
      </c>
      <c r="I89">
        <v>1275529260</v>
      </c>
      <c r="J89" s="14">
        <f t="shared" si="6"/>
        <v>40332.070138888892</v>
      </c>
      <c r="K89">
        <v>1274705803</v>
      </c>
      <c r="L89" s="14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6">
        <f t="shared" si="8"/>
        <v>104.60000000000001</v>
      </c>
      <c r="R89" s="7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60" x14ac:dyDescent="0.2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s="4" t="s">
        <v>8219</v>
      </c>
      <c r="G90" t="s">
        <v>8224</v>
      </c>
      <c r="H90" t="s">
        <v>8246</v>
      </c>
      <c r="I90">
        <v>1403452131</v>
      </c>
      <c r="J90" s="14">
        <f t="shared" si="6"/>
        <v>41812.65892361111</v>
      </c>
      <c r="K90">
        <v>1401205731</v>
      </c>
      <c r="L90" s="14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8"/>
        <v>102.85714285714285</v>
      </c>
      <c r="R90" s="7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5" x14ac:dyDescent="0.2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s="4" t="s">
        <v>8219</v>
      </c>
      <c r="G91" t="s">
        <v>8224</v>
      </c>
      <c r="H91" t="s">
        <v>8246</v>
      </c>
      <c r="I91">
        <v>1370196192</v>
      </c>
      <c r="J91" s="14">
        <f t="shared" si="6"/>
        <v>41427.752222222225</v>
      </c>
      <c r="K91">
        <v>1368036192</v>
      </c>
      <c r="L91" s="14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8"/>
        <v>115.06666666666668</v>
      </c>
      <c r="R91" s="7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0" x14ac:dyDescent="0.2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s="4" t="s">
        <v>8219</v>
      </c>
      <c r="G92" t="s">
        <v>8224</v>
      </c>
      <c r="H92" t="s">
        <v>8246</v>
      </c>
      <c r="I92">
        <v>1310454499</v>
      </c>
      <c r="J92" s="14">
        <f t="shared" si="6"/>
        <v>40736.297442129631</v>
      </c>
      <c r="K92">
        <v>1307862499</v>
      </c>
      <c r="L92" s="14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8"/>
        <v>100.4</v>
      </c>
      <c r="R92" s="7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5" x14ac:dyDescent="0.2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s="4" t="s">
        <v>8219</v>
      </c>
      <c r="G93" t="s">
        <v>8224</v>
      </c>
      <c r="H93" t="s">
        <v>8246</v>
      </c>
      <c r="I93">
        <v>1305625164</v>
      </c>
      <c r="J93" s="14">
        <f t="shared" si="6"/>
        <v>40680.402361111112</v>
      </c>
      <c r="K93">
        <v>1300354764</v>
      </c>
      <c r="L93" s="14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8"/>
        <v>120</v>
      </c>
      <c r="R93" s="7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60" x14ac:dyDescent="0.2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s="4" t="s">
        <v>8219</v>
      </c>
      <c r="G94" t="s">
        <v>8229</v>
      </c>
      <c r="H94" t="s">
        <v>8251</v>
      </c>
      <c r="I94">
        <v>1485936000</v>
      </c>
      <c r="J94" s="14">
        <f t="shared" si="6"/>
        <v>42767.333333333328</v>
      </c>
      <c r="K94">
        <v>1481949983</v>
      </c>
      <c r="L94" s="14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6">
        <f t="shared" si="8"/>
        <v>105.2</v>
      </c>
      <c r="R94" s="7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60" x14ac:dyDescent="0.2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s="4" t="s">
        <v>8219</v>
      </c>
      <c r="G95" t="s">
        <v>8224</v>
      </c>
      <c r="H95" t="s">
        <v>8246</v>
      </c>
      <c r="I95">
        <v>1341349200</v>
      </c>
      <c r="J95" s="14">
        <f t="shared" si="6"/>
        <v>41093.875</v>
      </c>
      <c r="K95">
        <v>1338928537</v>
      </c>
      <c r="L95" s="14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6">
        <f t="shared" si="8"/>
        <v>110.60000000000001</v>
      </c>
      <c r="R95" s="7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5" x14ac:dyDescent="0.2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s="4" t="s">
        <v>8219</v>
      </c>
      <c r="G96" t="s">
        <v>8225</v>
      </c>
      <c r="H96" t="s">
        <v>8247</v>
      </c>
      <c r="I96">
        <v>1396890822</v>
      </c>
      <c r="J96" s="14">
        <f t="shared" si="6"/>
        <v>41736.717847222222</v>
      </c>
      <c r="K96">
        <v>1395162822</v>
      </c>
      <c r="L96" s="14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8"/>
        <v>104</v>
      </c>
      <c r="R96" s="7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60" x14ac:dyDescent="0.2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s="4" t="s">
        <v>8219</v>
      </c>
      <c r="G97" t="s">
        <v>8224</v>
      </c>
      <c r="H97" t="s">
        <v>8246</v>
      </c>
      <c r="I97">
        <v>1330214841</v>
      </c>
      <c r="J97" s="14">
        <f t="shared" si="6"/>
        <v>40965.005104166667</v>
      </c>
      <c r="K97">
        <v>1327622841</v>
      </c>
      <c r="L97" s="14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8"/>
        <v>131.42857142857142</v>
      </c>
      <c r="R97" s="7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60" x14ac:dyDescent="0.2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s="4" t="s">
        <v>8219</v>
      </c>
      <c r="G98" t="s">
        <v>8224</v>
      </c>
      <c r="H98" t="s">
        <v>8246</v>
      </c>
      <c r="I98">
        <v>1280631600</v>
      </c>
      <c r="J98" s="14">
        <f t="shared" si="6"/>
        <v>40391.125</v>
      </c>
      <c r="K98">
        <v>1274889241</v>
      </c>
      <c r="L98" s="14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6">
        <f t="shared" si="8"/>
        <v>114.66666666666667</v>
      </c>
      <c r="R98" s="7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5" x14ac:dyDescent="0.2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s="4" t="s">
        <v>8219</v>
      </c>
      <c r="G99" t="s">
        <v>8224</v>
      </c>
      <c r="H99" t="s">
        <v>8246</v>
      </c>
      <c r="I99">
        <v>1310440482</v>
      </c>
      <c r="J99" s="14">
        <f t="shared" si="6"/>
        <v>40736.135208333333</v>
      </c>
      <c r="K99">
        <v>1307848482</v>
      </c>
      <c r="L99" s="14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8"/>
        <v>106.25</v>
      </c>
      <c r="R99" s="7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5" x14ac:dyDescent="0.2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s="4" t="s">
        <v>8219</v>
      </c>
      <c r="G100" t="s">
        <v>8224</v>
      </c>
      <c r="H100" t="s">
        <v>8246</v>
      </c>
      <c r="I100">
        <v>1354923000</v>
      </c>
      <c r="J100" s="14">
        <f t="shared" si="6"/>
        <v>41250.979166666664</v>
      </c>
      <c r="K100">
        <v>1351796674</v>
      </c>
      <c r="L100" s="14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6">
        <f t="shared" si="8"/>
        <v>106.25</v>
      </c>
      <c r="R100" s="7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45" x14ac:dyDescent="0.2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s="4" t="s">
        <v>8219</v>
      </c>
      <c r="G101" t="s">
        <v>8224</v>
      </c>
      <c r="H101" t="s">
        <v>8246</v>
      </c>
      <c r="I101">
        <v>1390426799</v>
      </c>
      <c r="J101" s="14">
        <f t="shared" si="6"/>
        <v>41661.902766203704</v>
      </c>
      <c r="K101">
        <v>1387834799</v>
      </c>
      <c r="L101" s="14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8"/>
        <v>106.01933333333334</v>
      </c>
      <c r="R101" s="7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60" x14ac:dyDescent="0.2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s="4" t="s">
        <v>8219</v>
      </c>
      <c r="G102" t="s">
        <v>8224</v>
      </c>
      <c r="H102" t="s">
        <v>8246</v>
      </c>
      <c r="I102">
        <v>1352055886</v>
      </c>
      <c r="J102" s="14">
        <f t="shared" si="6"/>
        <v>41217.794976851852</v>
      </c>
      <c r="K102">
        <v>1350324286</v>
      </c>
      <c r="L102" s="14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6">
        <f t="shared" si="8"/>
        <v>100</v>
      </c>
      <c r="R102" s="7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60" x14ac:dyDescent="0.2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s="4" t="s">
        <v>8219</v>
      </c>
      <c r="G103" t="s">
        <v>8224</v>
      </c>
      <c r="H103" t="s">
        <v>8246</v>
      </c>
      <c r="I103">
        <v>1359052710</v>
      </c>
      <c r="J103" s="14">
        <f t="shared" si="6"/>
        <v>41298.776736111111</v>
      </c>
      <c r="K103">
        <v>1356979110</v>
      </c>
      <c r="L103" s="14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8"/>
        <v>100</v>
      </c>
      <c r="R103" s="7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60" x14ac:dyDescent="0.2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s="4" t="s">
        <v>8219</v>
      </c>
      <c r="G104" t="s">
        <v>8224</v>
      </c>
      <c r="H104" t="s">
        <v>8246</v>
      </c>
      <c r="I104">
        <v>1293073733</v>
      </c>
      <c r="J104" s="14">
        <f t="shared" si="6"/>
        <v>40535.131168981483</v>
      </c>
      <c r="K104">
        <v>1290481733</v>
      </c>
      <c r="L104" s="14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8"/>
        <v>127.75000000000001</v>
      </c>
      <c r="R104" s="7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5" x14ac:dyDescent="0.2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s="4" t="s">
        <v>8219</v>
      </c>
      <c r="G105" t="s">
        <v>8225</v>
      </c>
      <c r="H105" t="s">
        <v>8247</v>
      </c>
      <c r="I105">
        <v>1394220030</v>
      </c>
      <c r="J105" s="14">
        <f t="shared" si="6"/>
        <v>41705.805902777778</v>
      </c>
      <c r="K105">
        <v>1392232830</v>
      </c>
      <c r="L105" s="14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8"/>
        <v>105.15384615384616</v>
      </c>
      <c r="R105" s="7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0" x14ac:dyDescent="0.2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s="4" t="s">
        <v>8219</v>
      </c>
      <c r="G106" t="s">
        <v>8224</v>
      </c>
      <c r="H106" t="s">
        <v>8246</v>
      </c>
      <c r="I106">
        <v>1301792400</v>
      </c>
      <c r="J106" s="14">
        <f t="shared" si="6"/>
        <v>40636.041666666664</v>
      </c>
      <c r="K106">
        <v>1299775266</v>
      </c>
      <c r="L106" s="14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6">
        <f t="shared" si="8"/>
        <v>120</v>
      </c>
      <c r="R106" s="7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5" x14ac:dyDescent="0.2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s="4" t="s">
        <v>8219</v>
      </c>
      <c r="G107" t="s">
        <v>8224</v>
      </c>
      <c r="H107" t="s">
        <v>8246</v>
      </c>
      <c r="I107">
        <v>1463184000</v>
      </c>
      <c r="J107" s="14">
        <f t="shared" si="6"/>
        <v>42504</v>
      </c>
      <c r="K107">
        <v>1461605020</v>
      </c>
      <c r="L107" s="14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6">
        <f t="shared" si="8"/>
        <v>107.40909090909089</v>
      </c>
      <c r="R107" s="7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2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s="4" t="s">
        <v>8219</v>
      </c>
      <c r="G108" t="s">
        <v>8224</v>
      </c>
      <c r="H108" t="s">
        <v>8246</v>
      </c>
      <c r="I108">
        <v>1333391901</v>
      </c>
      <c r="J108" s="14">
        <f t="shared" si="6"/>
        <v>41001.776631944449</v>
      </c>
      <c r="K108">
        <v>1332182301</v>
      </c>
      <c r="L108" s="14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8"/>
        <v>100.49999999999999</v>
      </c>
      <c r="R108" s="7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60" x14ac:dyDescent="0.2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s="4" t="s">
        <v>8219</v>
      </c>
      <c r="G109" t="s">
        <v>8224</v>
      </c>
      <c r="H109" t="s">
        <v>8246</v>
      </c>
      <c r="I109">
        <v>1303688087</v>
      </c>
      <c r="J109" s="14">
        <f t="shared" si="6"/>
        <v>40657.982488425929</v>
      </c>
      <c r="K109">
        <v>1301787287</v>
      </c>
      <c r="L109" s="14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8"/>
        <v>102.46666666666667</v>
      </c>
      <c r="R109" s="7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5" x14ac:dyDescent="0.2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s="4" t="s">
        <v>8219</v>
      </c>
      <c r="G110" t="s">
        <v>8224</v>
      </c>
      <c r="H110" t="s">
        <v>8246</v>
      </c>
      <c r="I110">
        <v>1370011370</v>
      </c>
      <c r="J110" s="14">
        <f t="shared" si="6"/>
        <v>41425.613078703704</v>
      </c>
      <c r="K110">
        <v>1364827370</v>
      </c>
      <c r="L110" s="14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8"/>
        <v>246.66666666666669</v>
      </c>
      <c r="R110" s="7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5" x14ac:dyDescent="0.2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s="4" t="s">
        <v>8219</v>
      </c>
      <c r="G111" t="s">
        <v>8224</v>
      </c>
      <c r="H111" t="s">
        <v>8246</v>
      </c>
      <c r="I111">
        <v>1298680630</v>
      </c>
      <c r="J111" s="14">
        <f t="shared" si="6"/>
        <v>40600.025810185187</v>
      </c>
      <c r="K111">
        <v>1296088630</v>
      </c>
      <c r="L111" s="14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8"/>
        <v>219.49999999999997</v>
      </c>
      <c r="R111" s="7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5" x14ac:dyDescent="0.2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s="4" t="s">
        <v>8219</v>
      </c>
      <c r="G112" t="s">
        <v>8224</v>
      </c>
      <c r="H112" t="s">
        <v>8246</v>
      </c>
      <c r="I112">
        <v>1384408740</v>
      </c>
      <c r="J112" s="14">
        <f t="shared" si="6"/>
        <v>41592.249305555553</v>
      </c>
      <c r="K112">
        <v>1381445253</v>
      </c>
      <c r="L112" s="14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6">
        <f t="shared" si="8"/>
        <v>130.76923076923077</v>
      </c>
      <c r="R112" s="7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5" x14ac:dyDescent="0.2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s="4" t="s">
        <v>8219</v>
      </c>
      <c r="G113" t="s">
        <v>8226</v>
      </c>
      <c r="H113" t="s">
        <v>8248</v>
      </c>
      <c r="I113">
        <v>1433059187</v>
      </c>
      <c r="J113" s="14">
        <f t="shared" si="6"/>
        <v>42155.333182870367</v>
      </c>
      <c r="K113">
        <v>1430467187</v>
      </c>
      <c r="L113" s="14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8"/>
        <v>154.57142857142858</v>
      </c>
      <c r="R113" s="7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60" x14ac:dyDescent="0.2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s="4" t="s">
        <v>8219</v>
      </c>
      <c r="G114" t="s">
        <v>8224</v>
      </c>
      <c r="H114" t="s">
        <v>8246</v>
      </c>
      <c r="I114">
        <v>1397354400</v>
      </c>
      <c r="J114" s="14">
        <f t="shared" si="6"/>
        <v>41742.083333333336</v>
      </c>
      <c r="K114">
        <v>1395277318</v>
      </c>
      <c r="L114" s="14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6">
        <f t="shared" si="8"/>
        <v>104</v>
      </c>
      <c r="R114" s="7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0" x14ac:dyDescent="0.2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s="4" t="s">
        <v>8219</v>
      </c>
      <c r="G115" t="s">
        <v>8224</v>
      </c>
      <c r="H115" t="s">
        <v>8246</v>
      </c>
      <c r="I115">
        <v>1312642800</v>
      </c>
      <c r="J115" s="14">
        <f t="shared" si="6"/>
        <v>40761.625</v>
      </c>
      <c r="K115">
        <v>1311963128</v>
      </c>
      <c r="L115" s="14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6">
        <f t="shared" si="8"/>
        <v>141</v>
      </c>
      <c r="R115" s="7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60" x14ac:dyDescent="0.2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s="4" t="s">
        <v>8219</v>
      </c>
      <c r="G116" t="s">
        <v>8224</v>
      </c>
      <c r="H116" t="s">
        <v>8246</v>
      </c>
      <c r="I116">
        <v>1326436488</v>
      </c>
      <c r="J116" s="14">
        <f t="shared" si="6"/>
        <v>40921.27416666667</v>
      </c>
      <c r="K116">
        <v>1321252488</v>
      </c>
      <c r="L116" s="14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8"/>
        <v>103.33333333333334</v>
      </c>
      <c r="R116" s="7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30" x14ac:dyDescent="0.2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s="4" t="s">
        <v>8219</v>
      </c>
      <c r="G117" t="s">
        <v>8224</v>
      </c>
      <c r="H117" t="s">
        <v>8246</v>
      </c>
      <c r="I117">
        <v>1328377444</v>
      </c>
      <c r="J117" s="14">
        <f t="shared" si="6"/>
        <v>40943.738935185182</v>
      </c>
      <c r="K117">
        <v>1326217444</v>
      </c>
      <c r="L117" s="14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8"/>
        <v>140.44444444444443</v>
      </c>
      <c r="R117" s="7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60" x14ac:dyDescent="0.2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s="4" t="s">
        <v>8219</v>
      </c>
      <c r="G118" t="s">
        <v>8224</v>
      </c>
      <c r="H118" t="s">
        <v>8246</v>
      </c>
      <c r="I118">
        <v>1302260155</v>
      </c>
      <c r="J118" s="14">
        <f t="shared" si="6"/>
        <v>40641.455497685187</v>
      </c>
      <c r="K118">
        <v>1298289355</v>
      </c>
      <c r="L118" s="14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6">
        <f t="shared" si="8"/>
        <v>113.65714285714286</v>
      </c>
      <c r="R118" s="7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60" x14ac:dyDescent="0.2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s="4" t="s">
        <v>8219</v>
      </c>
      <c r="G119" t="s">
        <v>8224</v>
      </c>
      <c r="H119" t="s">
        <v>8246</v>
      </c>
      <c r="I119">
        <v>1276110000</v>
      </c>
      <c r="J119" s="14">
        <f t="shared" si="6"/>
        <v>40338.791666666664</v>
      </c>
      <c r="K119">
        <v>1268337744</v>
      </c>
      <c r="L119" s="14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6">
        <f t="shared" si="8"/>
        <v>100.49377777777779</v>
      </c>
      <c r="R119" s="7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45" x14ac:dyDescent="0.2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s="4" t="s">
        <v>8219</v>
      </c>
      <c r="G120" t="s">
        <v>8224</v>
      </c>
      <c r="H120" t="s">
        <v>8246</v>
      </c>
      <c r="I120">
        <v>1311902236</v>
      </c>
      <c r="J120" s="14">
        <f t="shared" si="6"/>
        <v>40753.053657407407</v>
      </c>
      <c r="K120">
        <v>1309310236</v>
      </c>
      <c r="L120" s="14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8"/>
        <v>113.03159999999998</v>
      </c>
      <c r="R120" s="7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60" x14ac:dyDescent="0.2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s="4" t="s">
        <v>8219</v>
      </c>
      <c r="G121" t="s">
        <v>8224</v>
      </c>
      <c r="H121" t="s">
        <v>8246</v>
      </c>
      <c r="I121">
        <v>1313276400</v>
      </c>
      <c r="J121" s="14">
        <f t="shared" si="6"/>
        <v>40768.958333333336</v>
      </c>
      <c r="K121">
        <v>1310693986</v>
      </c>
      <c r="L121" s="14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6">
        <f t="shared" si="8"/>
        <v>104.55692307692308</v>
      </c>
      <c r="R121" s="7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60" x14ac:dyDescent="0.2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s="4" t="s">
        <v>8220</v>
      </c>
      <c r="G122" t="s">
        <v>8231</v>
      </c>
      <c r="H122" t="s">
        <v>8252</v>
      </c>
      <c r="I122">
        <v>1475457107</v>
      </c>
      <c r="J122" s="14">
        <f t="shared" si="6"/>
        <v>42646.049849537041</v>
      </c>
      <c r="K122">
        <v>1472865107</v>
      </c>
      <c r="L122" s="14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8"/>
        <v>1.4285714285714287E-2</v>
      </c>
      <c r="R122" s="7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60" x14ac:dyDescent="0.2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s="4" t="s">
        <v>8220</v>
      </c>
      <c r="G123" t="s">
        <v>8224</v>
      </c>
      <c r="H123" t="s">
        <v>8246</v>
      </c>
      <c r="I123">
        <v>1429352160</v>
      </c>
      <c r="J123" s="14">
        <f t="shared" si="6"/>
        <v>42112.427777777775</v>
      </c>
      <c r="K123">
        <v>1427993710</v>
      </c>
      <c r="L123" s="14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6">
        <f t="shared" si="8"/>
        <v>3.3333333333333333E-2</v>
      </c>
      <c r="R123" s="7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45" x14ac:dyDescent="0.2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s="4" t="s">
        <v>8220</v>
      </c>
      <c r="G124" t="s">
        <v>8224</v>
      </c>
      <c r="H124" t="s">
        <v>8246</v>
      </c>
      <c r="I124">
        <v>1476094907</v>
      </c>
      <c r="J124" s="14">
        <f t="shared" si="6"/>
        <v>42653.431793981479</v>
      </c>
      <c r="K124">
        <v>1470910907</v>
      </c>
      <c r="L124" s="14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8"/>
        <v>0</v>
      </c>
      <c r="R124" s="7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60" x14ac:dyDescent="0.2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s="4" t="s">
        <v>8220</v>
      </c>
      <c r="G125" t="s">
        <v>8224</v>
      </c>
      <c r="H125" t="s">
        <v>8246</v>
      </c>
      <c r="I125">
        <v>1414533600</v>
      </c>
      <c r="J125" s="14">
        <f t="shared" si="6"/>
        <v>41940.916666666664</v>
      </c>
      <c r="K125">
        <v>1411411564</v>
      </c>
      <c r="L125" s="14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6">
        <f t="shared" si="8"/>
        <v>0.27454545454545454</v>
      </c>
      <c r="R125" s="7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5" x14ac:dyDescent="0.2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s="4" t="s">
        <v>8220</v>
      </c>
      <c r="G126" t="s">
        <v>8224</v>
      </c>
      <c r="H126" t="s">
        <v>8246</v>
      </c>
      <c r="I126">
        <v>1431728242</v>
      </c>
      <c r="J126" s="14">
        <f t="shared" si="6"/>
        <v>42139.928726851853</v>
      </c>
      <c r="K126">
        <v>1429568242</v>
      </c>
      <c r="L126" s="14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8"/>
        <v>0</v>
      </c>
      <c r="R126" s="7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60" x14ac:dyDescent="0.2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s="4" t="s">
        <v>8220</v>
      </c>
      <c r="G127" t="s">
        <v>8229</v>
      </c>
      <c r="H127" t="s">
        <v>8251</v>
      </c>
      <c r="I127">
        <v>1486165880</v>
      </c>
      <c r="J127" s="14">
        <f t="shared" si="6"/>
        <v>42769.993981481486</v>
      </c>
      <c r="K127">
        <v>1480981880</v>
      </c>
      <c r="L127" s="14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8"/>
        <v>14.000000000000002</v>
      </c>
      <c r="R127" s="7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60" x14ac:dyDescent="0.2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s="4" t="s">
        <v>8220</v>
      </c>
      <c r="G128" t="s">
        <v>8224</v>
      </c>
      <c r="H128" t="s">
        <v>8246</v>
      </c>
      <c r="I128">
        <v>1433988000</v>
      </c>
      <c r="J128" s="14">
        <f t="shared" si="6"/>
        <v>42166.083333333328</v>
      </c>
      <c r="K128">
        <v>1431353337</v>
      </c>
      <c r="L128" s="14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6">
        <f t="shared" si="8"/>
        <v>5.548</v>
      </c>
      <c r="R128" s="7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60" x14ac:dyDescent="0.2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s="4" t="s">
        <v>8220</v>
      </c>
      <c r="G129" t="s">
        <v>8224</v>
      </c>
      <c r="H129" t="s">
        <v>8246</v>
      </c>
      <c r="I129">
        <v>1428069541</v>
      </c>
      <c r="J129" s="14">
        <f t="shared" si="6"/>
        <v>42097.582650462966</v>
      </c>
      <c r="K129">
        <v>1425481141</v>
      </c>
      <c r="L129" s="14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6">
        <f t="shared" si="8"/>
        <v>2.375</v>
      </c>
      <c r="R129" s="7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0" x14ac:dyDescent="0.2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s="4" t="s">
        <v>8220</v>
      </c>
      <c r="G130" t="s">
        <v>8224</v>
      </c>
      <c r="H130" t="s">
        <v>8246</v>
      </c>
      <c r="I130">
        <v>1476941293</v>
      </c>
      <c r="J130" s="14">
        <f t="shared" si="6"/>
        <v>42663.22792824074</v>
      </c>
      <c r="K130">
        <v>1473917293</v>
      </c>
      <c r="L130" s="14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si="8"/>
        <v>1.867</v>
      </c>
      <c r="R130" s="7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60" x14ac:dyDescent="0.2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s="4" t="s">
        <v>8220</v>
      </c>
      <c r="G131" t="s">
        <v>8224</v>
      </c>
      <c r="H131" t="s">
        <v>8246</v>
      </c>
      <c r="I131">
        <v>1414708183</v>
      </c>
      <c r="J131" s="14">
        <f t="shared" ref="J131:J194" si="12">(((I131/60)/60)/24)+DATE(1970,1,1)</f>
        <v>41942.937303240738</v>
      </c>
      <c r="K131">
        <v>1409524183</v>
      </c>
      <c r="L131" s="14">
        <f t="shared" ref="L131:L194" si="13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ref="Q131:Q194" si="14">(E131/D131)*100</f>
        <v>0</v>
      </c>
      <c r="R131" s="7" t="e">
        <f t="shared" ref="R131:R194" si="15">AVERAGE(E131/N131)</f>
        <v>#DIV/0!</v>
      </c>
      <c r="S131" t="str">
        <f t="shared" ref="S131:S194" si="16">LEFT(P131,FIND("/",P131)-1)</f>
        <v>film &amp; video</v>
      </c>
      <c r="T131" t="str">
        <f t="shared" ref="T131:T194" si="17">RIGHT(P131,LEN(P131)-FIND("/",P131))</f>
        <v>science fiction</v>
      </c>
    </row>
    <row r="132" spans="1:20" ht="60" x14ac:dyDescent="0.2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s="4" t="s">
        <v>8220</v>
      </c>
      <c r="G132" t="s">
        <v>8225</v>
      </c>
      <c r="H132" t="s">
        <v>8247</v>
      </c>
      <c r="I132">
        <v>1402949760</v>
      </c>
      <c r="J132" s="14">
        <f t="shared" si="12"/>
        <v>41806.844444444447</v>
      </c>
      <c r="K132">
        <v>1400536692</v>
      </c>
      <c r="L132" s="14">
        <f t="shared" si="13"/>
        <v>41778.915416666663</v>
      </c>
      <c r="M132" t="b">
        <v>0</v>
      </c>
      <c r="N132">
        <v>0</v>
      </c>
      <c r="O132" t="b">
        <v>0</v>
      </c>
      <c r="P132" t="s">
        <v>8267</v>
      </c>
      <c r="Q132" s="6">
        <f t="shared" si="14"/>
        <v>0</v>
      </c>
      <c r="R132" s="7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x14ac:dyDescent="0.2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s="4" t="s">
        <v>8220</v>
      </c>
      <c r="G133" t="s">
        <v>8224</v>
      </c>
      <c r="H133" t="s">
        <v>8246</v>
      </c>
      <c r="I133">
        <v>1467763200</v>
      </c>
      <c r="J133" s="14">
        <f t="shared" si="12"/>
        <v>42557</v>
      </c>
      <c r="K133">
        <v>1466453161</v>
      </c>
      <c r="L133" s="14">
        <f t="shared" si="13"/>
        <v>42541.837511574078</v>
      </c>
      <c r="M133" t="b">
        <v>0</v>
      </c>
      <c r="N133">
        <v>0</v>
      </c>
      <c r="O133" t="b">
        <v>0</v>
      </c>
      <c r="P133" t="s">
        <v>8267</v>
      </c>
      <c r="Q133" s="6">
        <f t="shared" si="14"/>
        <v>0</v>
      </c>
      <c r="R133" s="7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60" x14ac:dyDescent="0.2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s="4" t="s">
        <v>8220</v>
      </c>
      <c r="G134" t="s">
        <v>8224</v>
      </c>
      <c r="H134" t="s">
        <v>8246</v>
      </c>
      <c r="I134">
        <v>1415392207</v>
      </c>
      <c r="J134" s="14">
        <f t="shared" si="12"/>
        <v>41950.854247685187</v>
      </c>
      <c r="K134">
        <v>1411500607</v>
      </c>
      <c r="L134" s="14">
        <f t="shared" si="13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6">
        <f t="shared" si="14"/>
        <v>9.5687499999999996</v>
      </c>
      <c r="R134" s="7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45" x14ac:dyDescent="0.2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s="4" t="s">
        <v>8220</v>
      </c>
      <c r="G135" t="s">
        <v>8224</v>
      </c>
      <c r="H135" t="s">
        <v>8246</v>
      </c>
      <c r="I135">
        <v>1464715860</v>
      </c>
      <c r="J135" s="14">
        <f t="shared" si="12"/>
        <v>42521.729861111111</v>
      </c>
      <c r="K135">
        <v>1462130584</v>
      </c>
      <c r="L135" s="14">
        <f t="shared" si="13"/>
        <v>42491.80768518518</v>
      </c>
      <c r="M135" t="b">
        <v>0</v>
      </c>
      <c r="N135">
        <v>0</v>
      </c>
      <c r="O135" t="b">
        <v>0</v>
      </c>
      <c r="P135" t="s">
        <v>8267</v>
      </c>
      <c r="Q135" s="6">
        <f t="shared" si="14"/>
        <v>0</v>
      </c>
      <c r="R135" s="7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30" x14ac:dyDescent="0.2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s="4" t="s">
        <v>8220</v>
      </c>
      <c r="G136" t="s">
        <v>8224</v>
      </c>
      <c r="H136" t="s">
        <v>8246</v>
      </c>
      <c r="I136">
        <v>1441386000</v>
      </c>
      <c r="J136" s="14">
        <f t="shared" si="12"/>
        <v>42251.708333333328</v>
      </c>
      <c r="K136">
        <v>1438811418</v>
      </c>
      <c r="L136" s="14">
        <f t="shared" si="13"/>
        <v>42221.909930555557</v>
      </c>
      <c r="M136" t="b">
        <v>0</v>
      </c>
      <c r="N136">
        <v>0</v>
      </c>
      <c r="O136" t="b">
        <v>0</v>
      </c>
      <c r="P136" t="s">
        <v>8267</v>
      </c>
      <c r="Q136" s="6">
        <f t="shared" si="14"/>
        <v>0</v>
      </c>
      <c r="R136" s="7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5" x14ac:dyDescent="0.2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s="4" t="s">
        <v>8220</v>
      </c>
      <c r="G137" t="s">
        <v>8224</v>
      </c>
      <c r="H137" t="s">
        <v>8246</v>
      </c>
      <c r="I137">
        <v>1404241200</v>
      </c>
      <c r="J137" s="14">
        <f t="shared" si="12"/>
        <v>41821.791666666664</v>
      </c>
      <c r="K137">
        <v>1401354597</v>
      </c>
      <c r="L137" s="14">
        <f t="shared" si="13"/>
        <v>41788.381909722222</v>
      </c>
      <c r="M137" t="b">
        <v>0</v>
      </c>
      <c r="N137">
        <v>5</v>
      </c>
      <c r="O137" t="b">
        <v>0</v>
      </c>
      <c r="P137" t="s">
        <v>8267</v>
      </c>
      <c r="Q137" s="6">
        <f t="shared" si="14"/>
        <v>13.433333333333334</v>
      </c>
      <c r="R137" s="7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60" x14ac:dyDescent="0.2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s="4" t="s">
        <v>8220</v>
      </c>
      <c r="G138" t="s">
        <v>8224</v>
      </c>
      <c r="H138" t="s">
        <v>8246</v>
      </c>
      <c r="I138">
        <v>1431771360</v>
      </c>
      <c r="J138" s="14">
        <f t="shared" si="12"/>
        <v>42140.427777777775</v>
      </c>
      <c r="K138">
        <v>1427968234</v>
      </c>
      <c r="L138" s="14">
        <f t="shared" si="13"/>
        <v>42096.410115740742</v>
      </c>
      <c r="M138" t="b">
        <v>0</v>
      </c>
      <c r="N138">
        <v>0</v>
      </c>
      <c r="O138" t="b">
        <v>0</v>
      </c>
      <c r="P138" t="s">
        <v>8267</v>
      </c>
      <c r="Q138" s="6">
        <f t="shared" si="14"/>
        <v>0</v>
      </c>
      <c r="R138" s="7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60" x14ac:dyDescent="0.2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s="4" t="s">
        <v>8220</v>
      </c>
      <c r="G139" t="s">
        <v>8232</v>
      </c>
      <c r="H139" t="s">
        <v>8253</v>
      </c>
      <c r="I139">
        <v>1444657593</v>
      </c>
      <c r="J139" s="14">
        <f t="shared" si="12"/>
        <v>42289.573993055557</v>
      </c>
      <c r="K139">
        <v>1440337593</v>
      </c>
      <c r="L139" s="14">
        <f t="shared" si="13"/>
        <v>42239.573993055557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14"/>
        <v>0</v>
      </c>
      <c r="R139" s="7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60" x14ac:dyDescent="0.2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s="4" t="s">
        <v>8220</v>
      </c>
      <c r="G140" t="s">
        <v>8224</v>
      </c>
      <c r="H140" t="s">
        <v>8246</v>
      </c>
      <c r="I140">
        <v>1438405140</v>
      </c>
      <c r="J140" s="14">
        <f t="shared" si="12"/>
        <v>42217.207638888889</v>
      </c>
      <c r="K140">
        <v>1435731041</v>
      </c>
      <c r="L140" s="14">
        <f t="shared" si="13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6">
        <f t="shared" si="14"/>
        <v>3.1413333333333333</v>
      </c>
      <c r="R140" s="7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5" x14ac:dyDescent="0.2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s="4" t="s">
        <v>8220</v>
      </c>
      <c r="G141" t="s">
        <v>8224</v>
      </c>
      <c r="H141" t="s">
        <v>8246</v>
      </c>
      <c r="I141">
        <v>1436738772</v>
      </c>
      <c r="J141" s="14">
        <f t="shared" si="12"/>
        <v>42197.920972222222</v>
      </c>
      <c r="K141">
        <v>1435874772</v>
      </c>
      <c r="L141" s="14">
        <f t="shared" si="13"/>
        <v>42187.920972222222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14"/>
        <v>100</v>
      </c>
      <c r="R141" s="7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60" x14ac:dyDescent="0.2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s="4" t="s">
        <v>8220</v>
      </c>
      <c r="G142" t="s">
        <v>8224</v>
      </c>
      <c r="H142" t="s">
        <v>8246</v>
      </c>
      <c r="I142">
        <v>1426823132</v>
      </c>
      <c r="J142" s="14">
        <f t="shared" si="12"/>
        <v>42083.15662037037</v>
      </c>
      <c r="K142">
        <v>1424234732</v>
      </c>
      <c r="L142" s="14">
        <f t="shared" si="13"/>
        <v>42053.198287037041</v>
      </c>
      <c r="M142" t="b">
        <v>0</v>
      </c>
      <c r="N142">
        <v>0</v>
      </c>
      <c r="O142" t="b">
        <v>0</v>
      </c>
      <c r="P142" t="s">
        <v>8267</v>
      </c>
      <c r="Q142" s="6">
        <f t="shared" si="14"/>
        <v>0</v>
      </c>
      <c r="R142" s="7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5" x14ac:dyDescent="0.2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s="4" t="s">
        <v>8220</v>
      </c>
      <c r="G143" t="s">
        <v>8224</v>
      </c>
      <c r="H143" t="s">
        <v>8246</v>
      </c>
      <c r="I143">
        <v>1433043623</v>
      </c>
      <c r="J143" s="14">
        <f t="shared" si="12"/>
        <v>42155.153043981481</v>
      </c>
      <c r="K143">
        <v>1429155623</v>
      </c>
      <c r="L143" s="14">
        <f t="shared" si="13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14"/>
        <v>10.775</v>
      </c>
      <c r="R143" s="7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60" x14ac:dyDescent="0.2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s="4" t="s">
        <v>8220</v>
      </c>
      <c r="G144" t="s">
        <v>8224</v>
      </c>
      <c r="H144" t="s">
        <v>8246</v>
      </c>
      <c r="I144">
        <v>1416176778</v>
      </c>
      <c r="J144" s="14">
        <f t="shared" si="12"/>
        <v>41959.934930555552</v>
      </c>
      <c r="K144">
        <v>1414358778</v>
      </c>
      <c r="L144" s="14">
        <f t="shared" si="13"/>
        <v>41938.893263888887</v>
      </c>
      <c r="M144" t="b">
        <v>0</v>
      </c>
      <c r="N144">
        <v>1</v>
      </c>
      <c r="O144" t="b">
        <v>0</v>
      </c>
      <c r="P144" t="s">
        <v>8267</v>
      </c>
      <c r="Q144" s="6">
        <f t="shared" si="14"/>
        <v>0.33333333333333337</v>
      </c>
      <c r="R144" s="7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60" x14ac:dyDescent="0.2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s="4" t="s">
        <v>8220</v>
      </c>
      <c r="G145" t="s">
        <v>8226</v>
      </c>
      <c r="H145" t="s">
        <v>8248</v>
      </c>
      <c r="I145">
        <v>1472882100</v>
      </c>
      <c r="J145" s="14">
        <f t="shared" si="12"/>
        <v>42616.246527777781</v>
      </c>
      <c r="K145">
        <v>1467941542</v>
      </c>
      <c r="L145" s="14">
        <f t="shared" si="13"/>
        <v>42559.064143518524</v>
      </c>
      <c r="M145" t="b">
        <v>0</v>
      </c>
      <c r="N145">
        <v>0</v>
      </c>
      <c r="O145" t="b">
        <v>0</v>
      </c>
      <c r="P145" t="s">
        <v>8267</v>
      </c>
      <c r="Q145" s="6">
        <f t="shared" si="14"/>
        <v>0</v>
      </c>
      <c r="R145" s="7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5" x14ac:dyDescent="0.2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s="4" t="s">
        <v>8220</v>
      </c>
      <c r="G146" t="s">
        <v>8229</v>
      </c>
      <c r="H146" t="s">
        <v>8251</v>
      </c>
      <c r="I146">
        <v>1428945472</v>
      </c>
      <c r="J146" s="14">
        <f t="shared" si="12"/>
        <v>42107.72074074074</v>
      </c>
      <c r="K146">
        <v>1423765072</v>
      </c>
      <c r="L146" s="14">
        <f t="shared" si="13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6">
        <f t="shared" si="14"/>
        <v>27.6</v>
      </c>
      <c r="R146" s="7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60" x14ac:dyDescent="0.2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s="4" t="s">
        <v>8220</v>
      </c>
      <c r="G147" t="s">
        <v>8224</v>
      </c>
      <c r="H147" t="s">
        <v>8246</v>
      </c>
      <c r="I147">
        <v>1439298052</v>
      </c>
      <c r="J147" s="14">
        <f t="shared" si="12"/>
        <v>42227.542268518519</v>
      </c>
      <c r="K147">
        <v>1436965252</v>
      </c>
      <c r="L147" s="14">
        <f t="shared" si="13"/>
        <v>42200.542268518519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14"/>
        <v>7.5111111111111111</v>
      </c>
      <c r="R147" s="7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60" x14ac:dyDescent="0.2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s="4" t="s">
        <v>8220</v>
      </c>
      <c r="G148" t="s">
        <v>8224</v>
      </c>
      <c r="H148" t="s">
        <v>8246</v>
      </c>
      <c r="I148">
        <v>1484698998</v>
      </c>
      <c r="J148" s="14">
        <f t="shared" si="12"/>
        <v>42753.016180555554</v>
      </c>
      <c r="K148">
        <v>1479514998</v>
      </c>
      <c r="L148" s="14">
        <f t="shared" si="13"/>
        <v>42693.016180555554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14"/>
        <v>0.57499999999999996</v>
      </c>
      <c r="R148" s="7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0" x14ac:dyDescent="0.2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s="4" t="s">
        <v>8220</v>
      </c>
      <c r="G149" t="s">
        <v>8225</v>
      </c>
      <c r="H149" t="s">
        <v>8247</v>
      </c>
      <c r="I149">
        <v>1420741080</v>
      </c>
      <c r="J149" s="14">
        <f t="shared" si="12"/>
        <v>42012.762499999997</v>
      </c>
      <c r="K149">
        <v>1417026340</v>
      </c>
      <c r="L149" s="14">
        <f t="shared" si="13"/>
        <v>41969.767824074079</v>
      </c>
      <c r="M149" t="b">
        <v>0</v>
      </c>
      <c r="N149">
        <v>0</v>
      </c>
      <c r="O149" t="b">
        <v>0</v>
      </c>
      <c r="P149" t="s">
        <v>8267</v>
      </c>
      <c r="Q149" s="6">
        <f t="shared" si="14"/>
        <v>0</v>
      </c>
      <c r="R149" s="7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60" x14ac:dyDescent="0.2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s="4" t="s">
        <v>8220</v>
      </c>
      <c r="G150" t="s">
        <v>8224</v>
      </c>
      <c r="H150" t="s">
        <v>8246</v>
      </c>
      <c r="I150">
        <v>1456555536</v>
      </c>
      <c r="J150" s="14">
        <f t="shared" si="12"/>
        <v>42427.281666666662</v>
      </c>
      <c r="K150">
        <v>1453963536</v>
      </c>
      <c r="L150" s="14">
        <f t="shared" si="13"/>
        <v>42397.281666666662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14"/>
        <v>0.08</v>
      </c>
      <c r="R150" s="7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60" x14ac:dyDescent="0.2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s="4" t="s">
        <v>8220</v>
      </c>
      <c r="G151" t="s">
        <v>8224</v>
      </c>
      <c r="H151" t="s">
        <v>8246</v>
      </c>
      <c r="I151">
        <v>1419494400</v>
      </c>
      <c r="J151" s="14">
        <f t="shared" si="12"/>
        <v>41998.333333333328</v>
      </c>
      <c r="K151">
        <v>1416888470</v>
      </c>
      <c r="L151" s="14">
        <f t="shared" si="13"/>
        <v>41968.172106481477</v>
      </c>
      <c r="M151" t="b">
        <v>0</v>
      </c>
      <c r="N151">
        <v>6</v>
      </c>
      <c r="O151" t="b">
        <v>0</v>
      </c>
      <c r="P151" t="s">
        <v>8267</v>
      </c>
      <c r="Q151" s="6">
        <f t="shared" si="14"/>
        <v>0.91999999999999993</v>
      </c>
      <c r="R151" s="7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5" x14ac:dyDescent="0.2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s="4" t="s">
        <v>8220</v>
      </c>
      <c r="G152" t="s">
        <v>8224</v>
      </c>
      <c r="H152" t="s">
        <v>8246</v>
      </c>
      <c r="I152">
        <v>1432612382</v>
      </c>
      <c r="J152" s="14">
        <f t="shared" si="12"/>
        <v>42150.161828703705</v>
      </c>
      <c r="K152">
        <v>1427428382</v>
      </c>
      <c r="L152" s="14">
        <f t="shared" si="13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14"/>
        <v>23.163076923076922</v>
      </c>
      <c r="R152" s="7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60" x14ac:dyDescent="0.2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s="4" t="s">
        <v>8220</v>
      </c>
      <c r="G153" t="s">
        <v>8226</v>
      </c>
      <c r="H153" t="s">
        <v>8248</v>
      </c>
      <c r="I153">
        <v>1434633191</v>
      </c>
      <c r="J153" s="14">
        <f t="shared" si="12"/>
        <v>42173.550821759258</v>
      </c>
      <c r="K153">
        <v>1429449191</v>
      </c>
      <c r="L153" s="14">
        <f t="shared" si="13"/>
        <v>42113.550821759258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14"/>
        <v>5.5999999999999994E-2</v>
      </c>
      <c r="R153" s="7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0" x14ac:dyDescent="0.2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s="4" t="s">
        <v>8220</v>
      </c>
      <c r="G154" t="s">
        <v>8224</v>
      </c>
      <c r="H154" t="s">
        <v>8246</v>
      </c>
      <c r="I154">
        <v>1411437100</v>
      </c>
      <c r="J154" s="14">
        <f t="shared" si="12"/>
        <v>41905.077546296299</v>
      </c>
      <c r="K154">
        <v>1408845100</v>
      </c>
      <c r="L154" s="14">
        <f t="shared" si="13"/>
        <v>41875.077546296299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14"/>
        <v>7.8947368421052634E-3</v>
      </c>
      <c r="R154" s="7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5" x14ac:dyDescent="0.2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s="4" t="s">
        <v>8220</v>
      </c>
      <c r="G155" t="s">
        <v>8224</v>
      </c>
      <c r="H155" t="s">
        <v>8246</v>
      </c>
      <c r="I155">
        <v>1417532644</v>
      </c>
      <c r="J155" s="14">
        <f t="shared" si="12"/>
        <v>41975.627824074079</v>
      </c>
      <c r="K155">
        <v>1413900244</v>
      </c>
      <c r="L155" s="14">
        <f t="shared" si="13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6">
        <f t="shared" si="14"/>
        <v>0.71799999999999997</v>
      </c>
      <c r="R155" s="7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5" x14ac:dyDescent="0.2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s="4" t="s">
        <v>8220</v>
      </c>
      <c r="G156" t="s">
        <v>8224</v>
      </c>
      <c r="H156" t="s">
        <v>8246</v>
      </c>
      <c r="I156">
        <v>1433336895</v>
      </c>
      <c r="J156" s="14">
        <f t="shared" si="12"/>
        <v>42158.547395833331</v>
      </c>
      <c r="K156">
        <v>1429621695</v>
      </c>
      <c r="L156" s="14">
        <f t="shared" si="13"/>
        <v>42115.547395833331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14"/>
        <v>2.666666666666667</v>
      </c>
      <c r="R156" s="7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0" x14ac:dyDescent="0.2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s="4" t="s">
        <v>8220</v>
      </c>
      <c r="G157" t="s">
        <v>8224</v>
      </c>
      <c r="H157" t="s">
        <v>8246</v>
      </c>
      <c r="I157">
        <v>1437657935</v>
      </c>
      <c r="J157" s="14">
        <f t="shared" si="12"/>
        <v>42208.559432870374</v>
      </c>
      <c r="K157">
        <v>1434201935</v>
      </c>
      <c r="L157" s="14">
        <f t="shared" si="13"/>
        <v>42168.559432870374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14"/>
        <v>6.0000000000000001E-3</v>
      </c>
      <c r="R157" s="7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60" x14ac:dyDescent="0.2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s="4" t="s">
        <v>8220</v>
      </c>
      <c r="G158" t="s">
        <v>8229</v>
      </c>
      <c r="H158" t="s">
        <v>8251</v>
      </c>
      <c r="I158">
        <v>1407034796</v>
      </c>
      <c r="J158" s="14">
        <f t="shared" si="12"/>
        <v>41854.124953703707</v>
      </c>
      <c r="K158">
        <v>1401850796</v>
      </c>
      <c r="L158" s="14">
        <f t="shared" si="13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14"/>
        <v>5.0999999999999996</v>
      </c>
      <c r="R158" s="7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5" x14ac:dyDescent="0.2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s="4" t="s">
        <v>8220</v>
      </c>
      <c r="G159" t="s">
        <v>8224</v>
      </c>
      <c r="H159" t="s">
        <v>8246</v>
      </c>
      <c r="I159">
        <v>1456523572</v>
      </c>
      <c r="J159" s="14">
        <f t="shared" si="12"/>
        <v>42426.911712962959</v>
      </c>
      <c r="K159">
        <v>1453931572</v>
      </c>
      <c r="L159" s="14">
        <f t="shared" si="13"/>
        <v>42396.911712962959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14"/>
        <v>0.26711185308848079</v>
      </c>
      <c r="R159" s="7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60" x14ac:dyDescent="0.2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s="4" t="s">
        <v>8220</v>
      </c>
      <c r="G160" t="s">
        <v>8224</v>
      </c>
      <c r="H160" t="s">
        <v>8246</v>
      </c>
      <c r="I160">
        <v>1413942628</v>
      </c>
      <c r="J160" s="14">
        <f t="shared" si="12"/>
        <v>41934.07671296296</v>
      </c>
      <c r="K160">
        <v>1411350628</v>
      </c>
      <c r="L160" s="14">
        <f t="shared" si="13"/>
        <v>41904.07671296296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14"/>
        <v>0</v>
      </c>
      <c r="R160" s="7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60" x14ac:dyDescent="0.2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s="4" t="s">
        <v>8220</v>
      </c>
      <c r="G161" t="s">
        <v>8224</v>
      </c>
      <c r="H161" t="s">
        <v>8246</v>
      </c>
      <c r="I161">
        <v>1467541545</v>
      </c>
      <c r="J161" s="14">
        <f t="shared" si="12"/>
        <v>42554.434548611112</v>
      </c>
      <c r="K161">
        <v>1464085545</v>
      </c>
      <c r="L161" s="14">
        <f t="shared" si="13"/>
        <v>42514.434548611112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14"/>
        <v>2E-3</v>
      </c>
      <c r="R161" s="7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60" x14ac:dyDescent="0.2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s="4" t="s">
        <v>8221</v>
      </c>
      <c r="G162" t="s">
        <v>8224</v>
      </c>
      <c r="H162" t="s">
        <v>8246</v>
      </c>
      <c r="I162">
        <v>1439675691</v>
      </c>
      <c r="J162" s="14">
        <f t="shared" si="12"/>
        <v>42231.913090277783</v>
      </c>
      <c r="K162">
        <v>1434491691</v>
      </c>
      <c r="L162" s="14">
        <f t="shared" si="13"/>
        <v>42171.913090277783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14"/>
        <v>0</v>
      </c>
      <c r="R162" s="7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60" x14ac:dyDescent="0.2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s="4" t="s">
        <v>8221</v>
      </c>
      <c r="G163" t="s">
        <v>8224</v>
      </c>
      <c r="H163" t="s">
        <v>8246</v>
      </c>
      <c r="I163">
        <v>1404318595</v>
      </c>
      <c r="J163" s="14">
        <f t="shared" si="12"/>
        <v>41822.687442129631</v>
      </c>
      <c r="K163">
        <v>1401726595</v>
      </c>
      <c r="L163" s="14">
        <f t="shared" si="13"/>
        <v>41792.687442129631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14"/>
        <v>0.01</v>
      </c>
      <c r="R163" s="7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5" x14ac:dyDescent="0.2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s="4" t="s">
        <v>8221</v>
      </c>
      <c r="G164" t="s">
        <v>8224</v>
      </c>
      <c r="H164" t="s">
        <v>8246</v>
      </c>
      <c r="I164">
        <v>1408232520</v>
      </c>
      <c r="J164" s="14">
        <f t="shared" si="12"/>
        <v>41867.987500000003</v>
      </c>
      <c r="K164">
        <v>1405393356</v>
      </c>
      <c r="L164" s="14">
        <f t="shared" si="13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6">
        <f t="shared" si="14"/>
        <v>15.535714285714286</v>
      </c>
      <c r="R164" s="7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60" x14ac:dyDescent="0.2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s="4" t="s">
        <v>8221</v>
      </c>
      <c r="G165" t="s">
        <v>8224</v>
      </c>
      <c r="H165" t="s">
        <v>8246</v>
      </c>
      <c r="I165">
        <v>1443657600</v>
      </c>
      <c r="J165" s="14">
        <f t="shared" si="12"/>
        <v>42278</v>
      </c>
      <c r="K165">
        <v>1440716654</v>
      </c>
      <c r="L165" s="14">
        <f t="shared" si="13"/>
        <v>42243.961273148147</v>
      </c>
      <c r="M165" t="b">
        <v>0</v>
      </c>
      <c r="N165">
        <v>0</v>
      </c>
      <c r="O165" t="b">
        <v>0</v>
      </c>
      <c r="P165" t="s">
        <v>8268</v>
      </c>
      <c r="Q165" s="6">
        <f t="shared" si="14"/>
        <v>0</v>
      </c>
      <c r="R165" s="7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60" x14ac:dyDescent="0.2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s="4" t="s">
        <v>8221</v>
      </c>
      <c r="G166" t="s">
        <v>8224</v>
      </c>
      <c r="H166" t="s">
        <v>8246</v>
      </c>
      <c r="I166">
        <v>1411150701</v>
      </c>
      <c r="J166" s="14">
        <f t="shared" si="12"/>
        <v>41901.762743055559</v>
      </c>
      <c r="K166">
        <v>1405966701</v>
      </c>
      <c r="L166" s="14">
        <f t="shared" si="13"/>
        <v>41841.762743055559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14"/>
        <v>0.53333333333333333</v>
      </c>
      <c r="R166" s="7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0" x14ac:dyDescent="0.2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s="4" t="s">
        <v>8221</v>
      </c>
      <c r="G167" t="s">
        <v>8225</v>
      </c>
      <c r="H167" t="s">
        <v>8247</v>
      </c>
      <c r="I167">
        <v>1452613724</v>
      </c>
      <c r="J167" s="14">
        <f t="shared" si="12"/>
        <v>42381.658842592587</v>
      </c>
      <c r="K167">
        <v>1450021724</v>
      </c>
      <c r="L167" s="14">
        <f t="shared" si="13"/>
        <v>42351.658842592587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14"/>
        <v>0</v>
      </c>
      <c r="R167" s="7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5" x14ac:dyDescent="0.2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s="4" t="s">
        <v>8221</v>
      </c>
      <c r="G168" t="s">
        <v>8224</v>
      </c>
      <c r="H168" t="s">
        <v>8246</v>
      </c>
      <c r="I168">
        <v>1484531362</v>
      </c>
      <c r="J168" s="14">
        <f t="shared" si="12"/>
        <v>42751.075949074075</v>
      </c>
      <c r="K168">
        <v>1481939362</v>
      </c>
      <c r="L168" s="14">
        <f t="shared" si="13"/>
        <v>42721.075949074075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14"/>
        <v>60</v>
      </c>
      <c r="R168" s="7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5" x14ac:dyDescent="0.2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s="4" t="s">
        <v>8221</v>
      </c>
      <c r="G169" t="s">
        <v>8224</v>
      </c>
      <c r="H169" t="s">
        <v>8246</v>
      </c>
      <c r="I169">
        <v>1438726535</v>
      </c>
      <c r="J169" s="14">
        <f t="shared" si="12"/>
        <v>42220.927488425921</v>
      </c>
      <c r="K169">
        <v>1433542535</v>
      </c>
      <c r="L169" s="14">
        <f t="shared" si="13"/>
        <v>42160.927488425921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14"/>
        <v>0.01</v>
      </c>
      <c r="R169" s="7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60" x14ac:dyDescent="0.2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s="4" t="s">
        <v>8221</v>
      </c>
      <c r="G170" t="s">
        <v>8224</v>
      </c>
      <c r="H170" t="s">
        <v>8246</v>
      </c>
      <c r="I170">
        <v>1426791770</v>
      </c>
      <c r="J170" s="14">
        <f t="shared" si="12"/>
        <v>42082.793634259258</v>
      </c>
      <c r="K170">
        <v>1424203370</v>
      </c>
      <c r="L170" s="14">
        <f t="shared" si="13"/>
        <v>42052.83530092593</v>
      </c>
      <c r="M170" t="b">
        <v>0</v>
      </c>
      <c r="N170">
        <v>3</v>
      </c>
      <c r="O170" t="b">
        <v>0</v>
      </c>
      <c r="P170" t="s">
        <v>8268</v>
      </c>
      <c r="Q170" s="6">
        <f t="shared" si="14"/>
        <v>4.0625</v>
      </c>
      <c r="R170" s="7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60" x14ac:dyDescent="0.2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s="4" t="s">
        <v>8221</v>
      </c>
      <c r="G171" t="s">
        <v>8225</v>
      </c>
      <c r="H171" t="s">
        <v>8247</v>
      </c>
      <c r="I171">
        <v>1413634059</v>
      </c>
      <c r="J171" s="14">
        <f t="shared" si="12"/>
        <v>41930.505312499998</v>
      </c>
      <c r="K171">
        <v>1411042059</v>
      </c>
      <c r="L171" s="14">
        <f t="shared" si="13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14"/>
        <v>22.400000000000002</v>
      </c>
      <c r="R171" s="7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60" x14ac:dyDescent="0.2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s="4" t="s">
        <v>8221</v>
      </c>
      <c r="G172" t="s">
        <v>8224</v>
      </c>
      <c r="H172" t="s">
        <v>8246</v>
      </c>
      <c r="I172">
        <v>1440912480</v>
      </c>
      <c r="J172" s="14">
        <f t="shared" si="12"/>
        <v>42246.227777777778</v>
      </c>
      <c r="K172">
        <v>1438385283</v>
      </c>
      <c r="L172" s="14">
        <f t="shared" si="13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6">
        <f t="shared" si="14"/>
        <v>3.25</v>
      </c>
      <c r="R172" s="7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5" x14ac:dyDescent="0.2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s="4" t="s">
        <v>8221</v>
      </c>
      <c r="G173" t="s">
        <v>8224</v>
      </c>
      <c r="H173" t="s">
        <v>8246</v>
      </c>
      <c r="I173">
        <v>1470975614</v>
      </c>
      <c r="J173" s="14">
        <f t="shared" si="12"/>
        <v>42594.180717592593</v>
      </c>
      <c r="K173">
        <v>1465791614</v>
      </c>
      <c r="L173" s="14">
        <f t="shared" si="13"/>
        <v>42534.180717592593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14"/>
        <v>2E-3</v>
      </c>
      <c r="R173" s="7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5" x14ac:dyDescent="0.2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s="4" t="s">
        <v>8221</v>
      </c>
      <c r="G174" t="s">
        <v>8224</v>
      </c>
      <c r="H174" t="s">
        <v>8246</v>
      </c>
      <c r="I174">
        <v>1426753723</v>
      </c>
      <c r="J174" s="14">
        <f t="shared" si="12"/>
        <v>42082.353275462956</v>
      </c>
      <c r="K174">
        <v>1423733323</v>
      </c>
      <c r="L174" s="14">
        <f t="shared" si="13"/>
        <v>42047.394942129627</v>
      </c>
      <c r="M174" t="b">
        <v>0</v>
      </c>
      <c r="N174">
        <v>0</v>
      </c>
      <c r="O174" t="b">
        <v>0</v>
      </c>
      <c r="P174" t="s">
        <v>8268</v>
      </c>
      <c r="Q174" s="6">
        <f t="shared" si="14"/>
        <v>0</v>
      </c>
      <c r="R174" s="7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5" x14ac:dyDescent="0.2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s="4" t="s">
        <v>8221</v>
      </c>
      <c r="G175" t="s">
        <v>8225</v>
      </c>
      <c r="H175" t="s">
        <v>8247</v>
      </c>
      <c r="I175">
        <v>1425131108</v>
      </c>
      <c r="J175" s="14">
        <f t="shared" si="12"/>
        <v>42063.573009259257</v>
      </c>
      <c r="K175">
        <v>1422539108</v>
      </c>
      <c r="L175" s="14">
        <f t="shared" si="13"/>
        <v>42033.573009259257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14"/>
        <v>0</v>
      </c>
      <c r="R175" s="7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60" x14ac:dyDescent="0.2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s="4" t="s">
        <v>8221</v>
      </c>
      <c r="G176" t="s">
        <v>8233</v>
      </c>
      <c r="H176" t="s">
        <v>8249</v>
      </c>
      <c r="I176">
        <v>1431108776</v>
      </c>
      <c r="J176" s="14">
        <f t="shared" si="12"/>
        <v>42132.758981481486</v>
      </c>
      <c r="K176">
        <v>1425924776</v>
      </c>
      <c r="L176" s="14">
        <f t="shared" si="13"/>
        <v>42072.758981481486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14"/>
        <v>0</v>
      </c>
      <c r="R176" s="7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60" x14ac:dyDescent="0.2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s="4" t="s">
        <v>8221</v>
      </c>
      <c r="G177" t="s">
        <v>8225</v>
      </c>
      <c r="H177" t="s">
        <v>8247</v>
      </c>
      <c r="I177">
        <v>1409337611</v>
      </c>
      <c r="J177" s="14">
        <f t="shared" si="12"/>
        <v>41880.777905092589</v>
      </c>
      <c r="K177">
        <v>1407177611</v>
      </c>
      <c r="L177" s="14">
        <f t="shared" si="13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14"/>
        <v>6.4850000000000003</v>
      </c>
      <c r="R177" s="7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60" x14ac:dyDescent="0.2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s="4" t="s">
        <v>8221</v>
      </c>
      <c r="G178" t="s">
        <v>8224</v>
      </c>
      <c r="H178" t="s">
        <v>8246</v>
      </c>
      <c r="I178">
        <v>1438803999</v>
      </c>
      <c r="J178" s="14">
        <f t="shared" si="12"/>
        <v>42221.824062500003</v>
      </c>
      <c r="K178">
        <v>1436211999</v>
      </c>
      <c r="L178" s="14">
        <f t="shared" si="13"/>
        <v>42191.824062500003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14"/>
        <v>0</v>
      </c>
      <c r="R178" s="7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30" x14ac:dyDescent="0.2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s="4" t="s">
        <v>8221</v>
      </c>
      <c r="G179" t="s">
        <v>8224</v>
      </c>
      <c r="H179" t="s">
        <v>8246</v>
      </c>
      <c r="I179">
        <v>1427155726</v>
      </c>
      <c r="J179" s="14">
        <f t="shared" si="12"/>
        <v>42087.00608796296</v>
      </c>
      <c r="K179">
        <v>1425690526</v>
      </c>
      <c r="L179" s="14">
        <f t="shared" si="13"/>
        <v>42070.047754629632</v>
      </c>
      <c r="M179" t="b">
        <v>0</v>
      </c>
      <c r="N179">
        <v>7</v>
      </c>
      <c r="O179" t="b">
        <v>0</v>
      </c>
      <c r="P179" t="s">
        <v>8268</v>
      </c>
      <c r="Q179" s="6">
        <f t="shared" si="14"/>
        <v>40</v>
      </c>
      <c r="R179" s="7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45" x14ac:dyDescent="0.2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s="4" t="s">
        <v>8221</v>
      </c>
      <c r="G180" t="s">
        <v>8227</v>
      </c>
      <c r="H180" t="s">
        <v>8249</v>
      </c>
      <c r="I180">
        <v>1448582145</v>
      </c>
      <c r="J180" s="14">
        <f t="shared" si="12"/>
        <v>42334.997048611112</v>
      </c>
      <c r="K180">
        <v>1445986545</v>
      </c>
      <c r="L180" s="14">
        <f t="shared" si="13"/>
        <v>42304.955381944441</v>
      </c>
      <c r="M180" t="b">
        <v>0</v>
      </c>
      <c r="N180">
        <v>0</v>
      </c>
      <c r="O180" t="b">
        <v>0</v>
      </c>
      <c r="P180" t="s">
        <v>8268</v>
      </c>
      <c r="Q180" s="6">
        <f t="shared" si="14"/>
        <v>0</v>
      </c>
      <c r="R180" s="7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30" x14ac:dyDescent="0.2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s="4" t="s">
        <v>8221</v>
      </c>
      <c r="G181" t="s">
        <v>8224</v>
      </c>
      <c r="H181" t="s">
        <v>8246</v>
      </c>
      <c r="I181">
        <v>1457056555</v>
      </c>
      <c r="J181" s="14">
        <f t="shared" si="12"/>
        <v>42433.080497685187</v>
      </c>
      <c r="K181">
        <v>1454464555</v>
      </c>
      <c r="L181" s="14">
        <f t="shared" si="13"/>
        <v>42403.080497685187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14"/>
        <v>20</v>
      </c>
      <c r="R181" s="7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5" x14ac:dyDescent="0.2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s="4" t="s">
        <v>8221</v>
      </c>
      <c r="G182" t="s">
        <v>8225</v>
      </c>
      <c r="H182" t="s">
        <v>8247</v>
      </c>
      <c r="I182">
        <v>1428951600</v>
      </c>
      <c r="J182" s="14">
        <f t="shared" si="12"/>
        <v>42107.791666666672</v>
      </c>
      <c r="K182">
        <v>1425512843</v>
      </c>
      <c r="L182" s="14">
        <f t="shared" si="13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6">
        <f t="shared" si="14"/>
        <v>33.416666666666664</v>
      </c>
      <c r="R182" s="7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60" x14ac:dyDescent="0.2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s="4" t="s">
        <v>8221</v>
      </c>
      <c r="G183" t="s">
        <v>8225</v>
      </c>
      <c r="H183" t="s">
        <v>8247</v>
      </c>
      <c r="I183">
        <v>1434995295</v>
      </c>
      <c r="J183" s="14">
        <f t="shared" si="12"/>
        <v>42177.741840277777</v>
      </c>
      <c r="K183">
        <v>1432403295</v>
      </c>
      <c r="L183" s="14">
        <f t="shared" si="13"/>
        <v>42147.741840277777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14"/>
        <v>21.092608822670172</v>
      </c>
      <c r="R183" s="7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60" x14ac:dyDescent="0.2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s="4" t="s">
        <v>8221</v>
      </c>
      <c r="G184" t="s">
        <v>8224</v>
      </c>
      <c r="H184" t="s">
        <v>8246</v>
      </c>
      <c r="I184">
        <v>1483748232</v>
      </c>
      <c r="J184" s="14">
        <f t="shared" si="12"/>
        <v>42742.011944444443</v>
      </c>
      <c r="K184">
        <v>1481156232</v>
      </c>
      <c r="L184" s="14">
        <f t="shared" si="13"/>
        <v>42712.011944444443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14"/>
        <v>0</v>
      </c>
      <c r="R184" s="7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x14ac:dyDescent="0.2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s="4" t="s">
        <v>8221</v>
      </c>
      <c r="G185" t="s">
        <v>8225</v>
      </c>
      <c r="H185" t="s">
        <v>8247</v>
      </c>
      <c r="I185">
        <v>1417033610</v>
      </c>
      <c r="J185" s="14">
        <f t="shared" si="12"/>
        <v>41969.851967592593</v>
      </c>
      <c r="K185">
        <v>1414438010</v>
      </c>
      <c r="L185" s="14">
        <f t="shared" si="13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6">
        <f t="shared" si="14"/>
        <v>35.856000000000002</v>
      </c>
      <c r="R185" s="7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60" x14ac:dyDescent="0.2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s="4" t="s">
        <v>8221</v>
      </c>
      <c r="G186" t="s">
        <v>8229</v>
      </c>
      <c r="H186" t="s">
        <v>8251</v>
      </c>
      <c r="I186">
        <v>1409543940</v>
      </c>
      <c r="J186" s="14">
        <f t="shared" si="12"/>
        <v>41883.165972222225</v>
      </c>
      <c r="K186">
        <v>1404586762</v>
      </c>
      <c r="L186" s="14">
        <f t="shared" si="13"/>
        <v>41825.791226851856</v>
      </c>
      <c r="M186" t="b">
        <v>0</v>
      </c>
      <c r="N186">
        <v>2</v>
      </c>
      <c r="O186" t="b">
        <v>0</v>
      </c>
      <c r="P186" t="s">
        <v>8268</v>
      </c>
      <c r="Q186" s="6">
        <f t="shared" si="14"/>
        <v>3.4000000000000004</v>
      </c>
      <c r="R186" s="7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2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s="4" t="s">
        <v>8221</v>
      </c>
      <c r="G187" t="s">
        <v>8234</v>
      </c>
      <c r="H187" t="s">
        <v>8254</v>
      </c>
      <c r="I187">
        <v>1471557139</v>
      </c>
      <c r="J187" s="14">
        <f t="shared" si="12"/>
        <v>42600.91133101852</v>
      </c>
      <c r="K187">
        <v>1468965139</v>
      </c>
      <c r="L187" s="14">
        <f t="shared" si="13"/>
        <v>42570.91133101852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14"/>
        <v>5.5</v>
      </c>
      <c r="R187" s="7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60" x14ac:dyDescent="0.2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s="4" t="s">
        <v>8221</v>
      </c>
      <c r="G188" t="s">
        <v>8224</v>
      </c>
      <c r="H188" t="s">
        <v>8246</v>
      </c>
      <c r="I188">
        <v>1488571200</v>
      </c>
      <c r="J188" s="14">
        <f t="shared" si="12"/>
        <v>42797.833333333328</v>
      </c>
      <c r="K188">
        <v>1485977434</v>
      </c>
      <c r="L188" s="14">
        <f t="shared" si="13"/>
        <v>42767.812893518523</v>
      </c>
      <c r="M188" t="b">
        <v>0</v>
      </c>
      <c r="N188">
        <v>0</v>
      </c>
      <c r="O188" t="b">
        <v>0</v>
      </c>
      <c r="P188" t="s">
        <v>8268</v>
      </c>
      <c r="Q188" s="6">
        <f t="shared" si="14"/>
        <v>0</v>
      </c>
      <c r="R188" s="7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45" x14ac:dyDescent="0.2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s="4" t="s">
        <v>8221</v>
      </c>
      <c r="G189" t="s">
        <v>8224</v>
      </c>
      <c r="H189" t="s">
        <v>8246</v>
      </c>
      <c r="I189">
        <v>1437461940</v>
      </c>
      <c r="J189" s="14">
        <f t="shared" si="12"/>
        <v>42206.290972222225</v>
      </c>
      <c r="K189">
        <v>1435383457</v>
      </c>
      <c r="L189" s="14">
        <f t="shared" si="13"/>
        <v>42182.234456018516</v>
      </c>
      <c r="M189" t="b">
        <v>0</v>
      </c>
      <c r="N189">
        <v>5</v>
      </c>
      <c r="O189" t="b">
        <v>0</v>
      </c>
      <c r="P189" t="s">
        <v>8268</v>
      </c>
      <c r="Q189" s="6">
        <f t="shared" si="14"/>
        <v>16</v>
      </c>
      <c r="R189" s="7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60" x14ac:dyDescent="0.2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s="4" t="s">
        <v>8221</v>
      </c>
      <c r="G190" t="s">
        <v>8224</v>
      </c>
      <c r="H190" t="s">
        <v>8246</v>
      </c>
      <c r="I190">
        <v>1409891015</v>
      </c>
      <c r="J190" s="14">
        <f t="shared" si="12"/>
        <v>41887.18304398148</v>
      </c>
      <c r="K190">
        <v>1407299015</v>
      </c>
      <c r="L190" s="14">
        <f t="shared" si="13"/>
        <v>41857.18304398148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14"/>
        <v>0</v>
      </c>
      <c r="R190" s="7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60" x14ac:dyDescent="0.2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s="4" t="s">
        <v>8221</v>
      </c>
      <c r="G191" t="s">
        <v>8224</v>
      </c>
      <c r="H191" t="s">
        <v>8246</v>
      </c>
      <c r="I191">
        <v>1472920477</v>
      </c>
      <c r="J191" s="14">
        <f t="shared" si="12"/>
        <v>42616.690706018519</v>
      </c>
      <c r="K191">
        <v>1467736477</v>
      </c>
      <c r="L191" s="14">
        <f t="shared" si="13"/>
        <v>42556.690706018519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14"/>
        <v>6.8999999999999992E-2</v>
      </c>
      <c r="R191" s="7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2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s="4" t="s">
        <v>8221</v>
      </c>
      <c r="G192" t="s">
        <v>8224</v>
      </c>
      <c r="H192" t="s">
        <v>8246</v>
      </c>
      <c r="I192">
        <v>1466091446</v>
      </c>
      <c r="J192" s="14">
        <f t="shared" si="12"/>
        <v>42537.650995370372</v>
      </c>
      <c r="K192">
        <v>1465227446</v>
      </c>
      <c r="L192" s="14">
        <f t="shared" si="13"/>
        <v>42527.650995370372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14"/>
        <v>0.41666666666666669</v>
      </c>
      <c r="R192" s="7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5" x14ac:dyDescent="0.2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s="4" t="s">
        <v>8221</v>
      </c>
      <c r="G193" t="s">
        <v>8226</v>
      </c>
      <c r="H193" t="s">
        <v>8248</v>
      </c>
      <c r="I193">
        <v>1443782138</v>
      </c>
      <c r="J193" s="14">
        <f t="shared" si="12"/>
        <v>42279.441412037035</v>
      </c>
      <c r="K193">
        <v>1440326138</v>
      </c>
      <c r="L193" s="14">
        <f t="shared" si="13"/>
        <v>42239.441412037035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14"/>
        <v>5</v>
      </c>
      <c r="R193" s="7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60" x14ac:dyDescent="0.2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s="4" t="s">
        <v>8221</v>
      </c>
      <c r="G194" t="s">
        <v>8224</v>
      </c>
      <c r="H194" t="s">
        <v>8246</v>
      </c>
      <c r="I194">
        <v>1413572432</v>
      </c>
      <c r="J194" s="14">
        <f t="shared" si="12"/>
        <v>41929.792037037041</v>
      </c>
      <c r="K194">
        <v>1410980432</v>
      </c>
      <c r="L194" s="14">
        <f t="shared" si="13"/>
        <v>41899.792037037041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si="14"/>
        <v>1.6999999999999999E-3</v>
      </c>
      <c r="R194" s="7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60" x14ac:dyDescent="0.2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s="4" t="s">
        <v>8221</v>
      </c>
      <c r="G195" t="s">
        <v>8225</v>
      </c>
      <c r="H195" t="s">
        <v>8247</v>
      </c>
      <c r="I195">
        <v>1417217166</v>
      </c>
      <c r="J195" s="14">
        <f t="shared" ref="J195:J258" si="18">(((I195/60)/60)/24)+DATE(1970,1,1)</f>
        <v>41971.976458333331</v>
      </c>
      <c r="K195">
        <v>1412029566</v>
      </c>
      <c r="L195" s="14">
        <f t="shared" ref="L195:L258" si="19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6">
        <f t="shared" ref="Q195:Q258" si="20">(E195/D195)*100</f>
        <v>0</v>
      </c>
      <c r="R195" s="7" t="e">
        <f t="shared" ref="R195:R258" si="21">AVERAGE(E195/N195)</f>
        <v>#DIV/0!</v>
      </c>
      <c r="S195" t="str">
        <f t="shared" ref="S195:S258" si="22">LEFT(P195,FIND("/",P195)-1)</f>
        <v>film &amp; video</v>
      </c>
      <c r="T195" t="str">
        <f t="shared" ref="T195:T258" si="23">RIGHT(P195,LEN(P195)-FIND("/",P195))</f>
        <v>drama</v>
      </c>
    </row>
    <row r="196" spans="1:20" ht="45" x14ac:dyDescent="0.2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s="4" t="s">
        <v>8221</v>
      </c>
      <c r="G196" t="s">
        <v>8225</v>
      </c>
      <c r="H196" t="s">
        <v>8247</v>
      </c>
      <c r="I196">
        <v>1457308531</v>
      </c>
      <c r="J196" s="14">
        <f t="shared" si="18"/>
        <v>42435.996886574074</v>
      </c>
      <c r="K196">
        <v>1452124531</v>
      </c>
      <c r="L196" s="14">
        <f t="shared" si="19"/>
        <v>42375.996886574074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20"/>
        <v>0.12</v>
      </c>
      <c r="R196" s="7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5" x14ac:dyDescent="0.2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s="4" t="s">
        <v>8221</v>
      </c>
      <c r="G197" t="s">
        <v>8224</v>
      </c>
      <c r="H197" t="s">
        <v>8246</v>
      </c>
      <c r="I197">
        <v>1436544332</v>
      </c>
      <c r="J197" s="14">
        <f t="shared" si="18"/>
        <v>42195.67050925926</v>
      </c>
      <c r="K197">
        <v>1431360332</v>
      </c>
      <c r="L197" s="14">
        <f t="shared" si="19"/>
        <v>42135.67050925926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20"/>
        <v>0</v>
      </c>
      <c r="R197" s="7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5" x14ac:dyDescent="0.2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s="4" t="s">
        <v>8221</v>
      </c>
      <c r="G198" t="s">
        <v>8225</v>
      </c>
      <c r="H198" t="s">
        <v>8247</v>
      </c>
      <c r="I198">
        <v>1444510800</v>
      </c>
      <c r="J198" s="14">
        <f t="shared" si="18"/>
        <v>42287.875</v>
      </c>
      <c r="K198">
        <v>1442062898</v>
      </c>
      <c r="L198" s="14">
        <f t="shared" si="19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6">
        <f t="shared" si="20"/>
        <v>41.857142857142861</v>
      </c>
      <c r="R198" s="7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60" x14ac:dyDescent="0.2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s="4" t="s">
        <v>8221</v>
      </c>
      <c r="G199" t="s">
        <v>8225</v>
      </c>
      <c r="H199" t="s">
        <v>8247</v>
      </c>
      <c r="I199">
        <v>1487365200</v>
      </c>
      <c r="J199" s="14">
        <f t="shared" si="18"/>
        <v>42783.875</v>
      </c>
      <c r="K199">
        <v>1483734100</v>
      </c>
      <c r="L199" s="14">
        <f t="shared" si="19"/>
        <v>42741.848379629635</v>
      </c>
      <c r="M199" t="b">
        <v>0</v>
      </c>
      <c r="N199">
        <v>8</v>
      </c>
      <c r="O199" t="b">
        <v>0</v>
      </c>
      <c r="P199" t="s">
        <v>8268</v>
      </c>
      <c r="Q199" s="6">
        <f t="shared" si="20"/>
        <v>10.48</v>
      </c>
      <c r="R199" s="7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60" x14ac:dyDescent="0.2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s="4" t="s">
        <v>8221</v>
      </c>
      <c r="G200" t="s">
        <v>8224</v>
      </c>
      <c r="H200" t="s">
        <v>8246</v>
      </c>
      <c r="I200">
        <v>1412500322</v>
      </c>
      <c r="J200" s="14">
        <f t="shared" si="18"/>
        <v>41917.383356481485</v>
      </c>
      <c r="K200">
        <v>1409908322</v>
      </c>
      <c r="L200" s="14">
        <f t="shared" si="19"/>
        <v>41887.383356481485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20"/>
        <v>1.1159999999999999</v>
      </c>
      <c r="R200" s="7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60" x14ac:dyDescent="0.2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s="4" t="s">
        <v>8221</v>
      </c>
      <c r="G201" t="s">
        <v>8224</v>
      </c>
      <c r="H201" t="s">
        <v>8246</v>
      </c>
      <c r="I201">
        <v>1472698702</v>
      </c>
      <c r="J201" s="14">
        <f t="shared" si="18"/>
        <v>42614.123865740738</v>
      </c>
      <c r="K201">
        <v>1470106702</v>
      </c>
      <c r="L201" s="14">
        <f t="shared" si="19"/>
        <v>42584.123865740738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20"/>
        <v>0</v>
      </c>
      <c r="R201" s="7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45" x14ac:dyDescent="0.2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s="4" t="s">
        <v>8221</v>
      </c>
      <c r="G202" t="s">
        <v>8224</v>
      </c>
      <c r="H202" t="s">
        <v>8246</v>
      </c>
      <c r="I202">
        <v>1410746403</v>
      </c>
      <c r="J202" s="14">
        <f t="shared" si="18"/>
        <v>41897.083368055559</v>
      </c>
      <c r="K202">
        <v>1408154403</v>
      </c>
      <c r="L202" s="14">
        <f t="shared" si="19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20"/>
        <v>26.192500000000003</v>
      </c>
      <c r="R202" s="7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60" x14ac:dyDescent="0.2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s="4" t="s">
        <v>8221</v>
      </c>
      <c r="G203" t="s">
        <v>8224</v>
      </c>
      <c r="H203" t="s">
        <v>8246</v>
      </c>
      <c r="I203">
        <v>1423424329</v>
      </c>
      <c r="J203" s="14">
        <f t="shared" si="18"/>
        <v>42043.818622685183</v>
      </c>
      <c r="K203">
        <v>1421696329</v>
      </c>
      <c r="L203" s="14">
        <f t="shared" si="19"/>
        <v>42023.818622685183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20"/>
        <v>58.461538461538467</v>
      </c>
      <c r="R203" s="7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2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s="4" t="s">
        <v>8221</v>
      </c>
      <c r="G204" t="s">
        <v>8224</v>
      </c>
      <c r="H204" t="s">
        <v>8246</v>
      </c>
      <c r="I204">
        <v>1444337940</v>
      </c>
      <c r="J204" s="14">
        <f t="shared" si="18"/>
        <v>42285.874305555553</v>
      </c>
      <c r="K204">
        <v>1441750564</v>
      </c>
      <c r="L204" s="14">
        <f t="shared" si="19"/>
        <v>42255.927824074075</v>
      </c>
      <c r="M204" t="b">
        <v>0</v>
      </c>
      <c r="N204">
        <v>0</v>
      </c>
      <c r="O204" t="b">
        <v>0</v>
      </c>
      <c r="P204" t="s">
        <v>8268</v>
      </c>
      <c r="Q204" s="6">
        <f t="shared" si="20"/>
        <v>0</v>
      </c>
      <c r="R204" s="7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60" x14ac:dyDescent="0.2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s="4" t="s">
        <v>8221</v>
      </c>
      <c r="G205" t="s">
        <v>8225</v>
      </c>
      <c r="H205" t="s">
        <v>8247</v>
      </c>
      <c r="I205">
        <v>1422562864</v>
      </c>
      <c r="J205" s="14">
        <f t="shared" si="18"/>
        <v>42033.847962962958</v>
      </c>
      <c r="K205">
        <v>1417378864</v>
      </c>
      <c r="L205" s="14">
        <f t="shared" si="19"/>
        <v>41973.847962962958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20"/>
        <v>29.84</v>
      </c>
      <c r="R205" s="7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60" x14ac:dyDescent="0.2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s="4" t="s">
        <v>8221</v>
      </c>
      <c r="G206" t="s">
        <v>8226</v>
      </c>
      <c r="H206" t="s">
        <v>8248</v>
      </c>
      <c r="I206">
        <v>1470319203</v>
      </c>
      <c r="J206" s="14">
        <f t="shared" si="18"/>
        <v>42586.583368055552</v>
      </c>
      <c r="K206">
        <v>1467727203</v>
      </c>
      <c r="L206" s="14">
        <f t="shared" si="19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20"/>
        <v>50.721666666666664</v>
      </c>
      <c r="R206" s="7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5" x14ac:dyDescent="0.2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s="4" t="s">
        <v>8221</v>
      </c>
      <c r="G207" t="s">
        <v>8224</v>
      </c>
      <c r="H207" t="s">
        <v>8246</v>
      </c>
      <c r="I207">
        <v>1444144222</v>
      </c>
      <c r="J207" s="14">
        <f t="shared" si="18"/>
        <v>42283.632199074069</v>
      </c>
      <c r="K207">
        <v>1441120222</v>
      </c>
      <c r="L207" s="14">
        <f t="shared" si="19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20"/>
        <v>16.25</v>
      </c>
      <c r="R207" s="7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5" x14ac:dyDescent="0.2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s="4" t="s">
        <v>8221</v>
      </c>
      <c r="G208" t="s">
        <v>8224</v>
      </c>
      <c r="H208" t="s">
        <v>8246</v>
      </c>
      <c r="I208">
        <v>1470441983</v>
      </c>
      <c r="J208" s="14">
        <f t="shared" si="18"/>
        <v>42588.004432870366</v>
      </c>
      <c r="K208">
        <v>1468627583</v>
      </c>
      <c r="L208" s="14">
        <f t="shared" si="19"/>
        <v>42567.004432870366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20"/>
        <v>0</v>
      </c>
      <c r="R208" s="7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5" x14ac:dyDescent="0.2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s="4" t="s">
        <v>8221</v>
      </c>
      <c r="G209" t="s">
        <v>8229</v>
      </c>
      <c r="H209" t="s">
        <v>8251</v>
      </c>
      <c r="I209">
        <v>1420346638</v>
      </c>
      <c r="J209" s="14">
        <f t="shared" si="18"/>
        <v>42008.197199074071</v>
      </c>
      <c r="K209">
        <v>1417754638</v>
      </c>
      <c r="L209" s="14">
        <f t="shared" si="19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20"/>
        <v>15.214285714285714</v>
      </c>
      <c r="R209" s="7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60" x14ac:dyDescent="0.2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s="4" t="s">
        <v>8221</v>
      </c>
      <c r="G210" t="s">
        <v>8226</v>
      </c>
      <c r="H210" t="s">
        <v>8248</v>
      </c>
      <c r="I210">
        <v>1418719967</v>
      </c>
      <c r="J210" s="14">
        <f t="shared" si="18"/>
        <v>41989.369988425926</v>
      </c>
      <c r="K210">
        <v>1416127967</v>
      </c>
      <c r="L210" s="14">
        <f t="shared" si="19"/>
        <v>41959.369988425926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20"/>
        <v>0</v>
      </c>
      <c r="R210" s="7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60" x14ac:dyDescent="0.2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s="4" t="s">
        <v>8221</v>
      </c>
      <c r="G211" t="s">
        <v>8224</v>
      </c>
      <c r="H211" t="s">
        <v>8246</v>
      </c>
      <c r="I211">
        <v>1436566135</v>
      </c>
      <c r="J211" s="14">
        <f t="shared" si="18"/>
        <v>42195.922858796301</v>
      </c>
      <c r="K211">
        <v>1433974135</v>
      </c>
      <c r="L211" s="14">
        <f t="shared" si="19"/>
        <v>42165.922858796301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20"/>
        <v>0</v>
      </c>
      <c r="R211" s="7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60" x14ac:dyDescent="0.2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s="4" t="s">
        <v>8221</v>
      </c>
      <c r="G212" t="s">
        <v>8224</v>
      </c>
      <c r="H212" t="s">
        <v>8246</v>
      </c>
      <c r="I212">
        <v>1443675600</v>
      </c>
      <c r="J212" s="14">
        <f t="shared" si="18"/>
        <v>42278.208333333328</v>
      </c>
      <c r="K212">
        <v>1441157592</v>
      </c>
      <c r="L212" s="14">
        <f t="shared" si="19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6">
        <f t="shared" si="20"/>
        <v>25.25</v>
      </c>
      <c r="R212" s="7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60" x14ac:dyDescent="0.2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s="4" t="s">
        <v>8221</v>
      </c>
      <c r="G213" t="s">
        <v>8224</v>
      </c>
      <c r="H213" t="s">
        <v>8246</v>
      </c>
      <c r="I213">
        <v>1442634617</v>
      </c>
      <c r="J213" s="14">
        <f t="shared" si="18"/>
        <v>42266.159918981488</v>
      </c>
      <c r="K213">
        <v>1440042617</v>
      </c>
      <c r="L213" s="14">
        <f t="shared" si="19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20"/>
        <v>44.6</v>
      </c>
      <c r="R213" s="7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45" x14ac:dyDescent="0.2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s="4" t="s">
        <v>8221</v>
      </c>
      <c r="G214" t="s">
        <v>8224</v>
      </c>
      <c r="H214" t="s">
        <v>8246</v>
      </c>
      <c r="I214">
        <v>1460837320</v>
      </c>
      <c r="J214" s="14">
        <f t="shared" si="18"/>
        <v>42476.839351851857</v>
      </c>
      <c r="K214">
        <v>1455656920</v>
      </c>
      <c r="L214" s="14">
        <f t="shared" si="19"/>
        <v>42416.881018518514</v>
      </c>
      <c r="M214" t="b">
        <v>0</v>
      </c>
      <c r="N214">
        <v>1</v>
      </c>
      <c r="O214" t="b">
        <v>0</v>
      </c>
      <c r="P214" t="s">
        <v>8268</v>
      </c>
      <c r="Q214" s="6">
        <f t="shared" si="20"/>
        <v>1.5873015873015872E-2</v>
      </c>
      <c r="R214" s="7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5" x14ac:dyDescent="0.2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s="4" t="s">
        <v>8221</v>
      </c>
      <c r="G215" t="s">
        <v>8224</v>
      </c>
      <c r="H215" t="s">
        <v>8246</v>
      </c>
      <c r="I215">
        <v>1439734001</v>
      </c>
      <c r="J215" s="14">
        <f t="shared" si="18"/>
        <v>42232.587974537033</v>
      </c>
      <c r="K215">
        <v>1437142547</v>
      </c>
      <c r="L215" s="14">
        <f t="shared" si="19"/>
        <v>42202.594293981485</v>
      </c>
      <c r="M215" t="b">
        <v>0</v>
      </c>
      <c r="N215">
        <v>1</v>
      </c>
      <c r="O215" t="b">
        <v>0</v>
      </c>
      <c r="P215" t="s">
        <v>8268</v>
      </c>
      <c r="Q215" s="6">
        <f t="shared" si="20"/>
        <v>0.04</v>
      </c>
      <c r="R215" s="7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60" x14ac:dyDescent="0.2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s="4" t="s">
        <v>8221</v>
      </c>
      <c r="G216" t="s">
        <v>8224</v>
      </c>
      <c r="H216" t="s">
        <v>8246</v>
      </c>
      <c r="I216">
        <v>1425655349</v>
      </c>
      <c r="J216" s="14">
        <f t="shared" si="18"/>
        <v>42069.64061342593</v>
      </c>
      <c r="K216">
        <v>1420471349</v>
      </c>
      <c r="L216" s="14">
        <f t="shared" si="19"/>
        <v>42009.64061342593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20"/>
        <v>8.0000000000000002E-3</v>
      </c>
      <c r="R216" s="7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60" x14ac:dyDescent="0.2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s="4" t="s">
        <v>8221</v>
      </c>
      <c r="G217" t="s">
        <v>8225</v>
      </c>
      <c r="H217" t="s">
        <v>8247</v>
      </c>
      <c r="I217">
        <v>1455753540</v>
      </c>
      <c r="J217" s="14">
        <f t="shared" si="18"/>
        <v>42417.999305555553</v>
      </c>
      <c r="K217">
        <v>1452058282</v>
      </c>
      <c r="L217" s="14">
        <f t="shared" si="19"/>
        <v>42375.230115740742</v>
      </c>
      <c r="M217" t="b">
        <v>0</v>
      </c>
      <c r="N217">
        <v>1</v>
      </c>
      <c r="O217" t="b">
        <v>0</v>
      </c>
      <c r="P217" t="s">
        <v>8268</v>
      </c>
      <c r="Q217" s="6">
        <f t="shared" si="20"/>
        <v>0.22727272727272727</v>
      </c>
      <c r="R217" s="7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60" x14ac:dyDescent="0.2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s="4" t="s">
        <v>8221</v>
      </c>
      <c r="G218" t="s">
        <v>8224</v>
      </c>
      <c r="H218" t="s">
        <v>8246</v>
      </c>
      <c r="I218">
        <v>1429740037</v>
      </c>
      <c r="J218" s="14">
        <f t="shared" si="18"/>
        <v>42116.917094907403</v>
      </c>
      <c r="K218">
        <v>1425423637</v>
      </c>
      <c r="L218" s="14">
        <f t="shared" si="19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6">
        <f t="shared" si="20"/>
        <v>55.698440000000005</v>
      </c>
      <c r="R218" s="7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2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s="4" t="s">
        <v>8221</v>
      </c>
      <c r="G219" t="s">
        <v>8235</v>
      </c>
      <c r="H219" t="s">
        <v>8255</v>
      </c>
      <c r="I219">
        <v>1419780149</v>
      </c>
      <c r="J219" s="14">
        <f t="shared" si="18"/>
        <v>42001.64061342593</v>
      </c>
      <c r="K219">
        <v>1417101749</v>
      </c>
      <c r="L219" s="14">
        <f t="shared" si="19"/>
        <v>41970.64061342593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20"/>
        <v>11.943</v>
      </c>
      <c r="R219" s="7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60" x14ac:dyDescent="0.2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s="4" t="s">
        <v>8221</v>
      </c>
      <c r="G220" t="s">
        <v>8224</v>
      </c>
      <c r="H220" t="s">
        <v>8246</v>
      </c>
      <c r="I220">
        <v>1431702289</v>
      </c>
      <c r="J220" s="14">
        <f t="shared" si="18"/>
        <v>42139.628344907411</v>
      </c>
      <c r="K220">
        <v>1426518289</v>
      </c>
      <c r="L220" s="14">
        <f t="shared" si="19"/>
        <v>42079.628344907411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20"/>
        <v>2</v>
      </c>
      <c r="R220" s="7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45" x14ac:dyDescent="0.2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s="4" t="s">
        <v>8221</v>
      </c>
      <c r="G221" t="s">
        <v>8224</v>
      </c>
      <c r="H221" t="s">
        <v>8246</v>
      </c>
      <c r="I221">
        <v>1459493940</v>
      </c>
      <c r="J221" s="14">
        <f t="shared" si="18"/>
        <v>42461.290972222225</v>
      </c>
      <c r="K221">
        <v>1456732225</v>
      </c>
      <c r="L221" s="14">
        <f t="shared" si="19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6">
        <f t="shared" si="20"/>
        <v>17.630000000000003</v>
      </c>
      <c r="R221" s="7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5" x14ac:dyDescent="0.2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s="4" t="s">
        <v>8221</v>
      </c>
      <c r="G222" t="s">
        <v>8224</v>
      </c>
      <c r="H222" t="s">
        <v>8246</v>
      </c>
      <c r="I222">
        <v>1440101160</v>
      </c>
      <c r="J222" s="14">
        <f t="shared" si="18"/>
        <v>42236.837499999994</v>
      </c>
      <c r="K222">
        <v>1436542030</v>
      </c>
      <c r="L222" s="14">
        <f t="shared" si="19"/>
        <v>42195.643865740742</v>
      </c>
      <c r="M222" t="b">
        <v>0</v>
      </c>
      <c r="N222">
        <v>3</v>
      </c>
      <c r="O222" t="b">
        <v>0</v>
      </c>
      <c r="P222" t="s">
        <v>8268</v>
      </c>
      <c r="Q222" s="6">
        <f t="shared" si="20"/>
        <v>0.72</v>
      </c>
      <c r="R222" s="7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ht="30" x14ac:dyDescent="0.2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s="4" t="s">
        <v>8221</v>
      </c>
      <c r="G223" t="s">
        <v>8224</v>
      </c>
      <c r="H223" t="s">
        <v>8246</v>
      </c>
      <c r="I223">
        <v>1427569564</v>
      </c>
      <c r="J223" s="14">
        <f t="shared" si="18"/>
        <v>42091.79587962963</v>
      </c>
      <c r="K223">
        <v>1422389164</v>
      </c>
      <c r="L223" s="14">
        <f t="shared" si="19"/>
        <v>42031.837546296301</v>
      </c>
      <c r="M223" t="b">
        <v>0</v>
      </c>
      <c r="N223">
        <v>0</v>
      </c>
      <c r="O223" t="b">
        <v>0</v>
      </c>
      <c r="P223" t="s">
        <v>8268</v>
      </c>
      <c r="Q223" s="6">
        <f t="shared" si="20"/>
        <v>0</v>
      </c>
      <c r="R223" s="7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60" x14ac:dyDescent="0.2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s="4" t="s">
        <v>8221</v>
      </c>
      <c r="G224" t="s">
        <v>8224</v>
      </c>
      <c r="H224" t="s">
        <v>8246</v>
      </c>
      <c r="I224">
        <v>1427423940</v>
      </c>
      <c r="J224" s="14">
        <f t="shared" si="18"/>
        <v>42090.110416666663</v>
      </c>
      <c r="K224">
        <v>1422383318</v>
      </c>
      <c r="L224" s="14">
        <f t="shared" si="19"/>
        <v>42031.769884259258</v>
      </c>
      <c r="M224" t="b">
        <v>0</v>
      </c>
      <c r="N224">
        <v>2</v>
      </c>
      <c r="O224" t="b">
        <v>0</v>
      </c>
      <c r="P224" t="s">
        <v>8268</v>
      </c>
      <c r="Q224" s="6">
        <f t="shared" si="20"/>
        <v>13</v>
      </c>
      <c r="R224" s="7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60" x14ac:dyDescent="0.2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s="4" t="s">
        <v>8221</v>
      </c>
      <c r="G225" t="s">
        <v>8224</v>
      </c>
      <c r="H225" t="s">
        <v>8246</v>
      </c>
      <c r="I225">
        <v>1463879100</v>
      </c>
      <c r="J225" s="14">
        <f t="shared" si="18"/>
        <v>42512.045138888891</v>
      </c>
      <c r="K225">
        <v>1461287350</v>
      </c>
      <c r="L225" s="14">
        <f t="shared" si="19"/>
        <v>42482.048032407409</v>
      </c>
      <c r="M225" t="b">
        <v>0</v>
      </c>
      <c r="N225">
        <v>0</v>
      </c>
      <c r="O225" t="b">
        <v>0</v>
      </c>
      <c r="P225" t="s">
        <v>8268</v>
      </c>
      <c r="Q225" s="6">
        <f t="shared" si="20"/>
        <v>0</v>
      </c>
      <c r="R225" s="7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60" x14ac:dyDescent="0.2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s="4" t="s">
        <v>8221</v>
      </c>
      <c r="G226" t="s">
        <v>8226</v>
      </c>
      <c r="H226" t="s">
        <v>8248</v>
      </c>
      <c r="I226">
        <v>1436506726</v>
      </c>
      <c r="J226" s="14">
        <f t="shared" si="18"/>
        <v>42195.235254629632</v>
      </c>
      <c r="K226">
        <v>1431322726</v>
      </c>
      <c r="L226" s="14">
        <f t="shared" si="19"/>
        <v>42135.235254629632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20"/>
        <v>0</v>
      </c>
      <c r="R226" s="7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5" x14ac:dyDescent="0.2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s="4" t="s">
        <v>8221</v>
      </c>
      <c r="G227" t="s">
        <v>8224</v>
      </c>
      <c r="H227" t="s">
        <v>8246</v>
      </c>
      <c r="I227">
        <v>1460153054</v>
      </c>
      <c r="J227" s="14">
        <f t="shared" si="18"/>
        <v>42468.919606481482</v>
      </c>
      <c r="K227">
        <v>1457564654</v>
      </c>
      <c r="L227" s="14">
        <f t="shared" si="19"/>
        <v>42438.961273148147</v>
      </c>
      <c r="M227" t="b">
        <v>0</v>
      </c>
      <c r="N227">
        <v>0</v>
      </c>
      <c r="O227" t="b">
        <v>0</v>
      </c>
      <c r="P227" t="s">
        <v>8268</v>
      </c>
      <c r="Q227" s="6">
        <f t="shared" si="20"/>
        <v>0</v>
      </c>
      <c r="R227" s="7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45" x14ac:dyDescent="0.2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s="4" t="s">
        <v>8221</v>
      </c>
      <c r="G228" t="s">
        <v>8225</v>
      </c>
      <c r="H228" t="s">
        <v>8247</v>
      </c>
      <c r="I228">
        <v>1433064540</v>
      </c>
      <c r="J228" s="14">
        <f t="shared" si="18"/>
        <v>42155.395138888889</v>
      </c>
      <c r="K228">
        <v>1428854344</v>
      </c>
      <c r="L228" s="14">
        <f t="shared" si="19"/>
        <v>42106.666018518517</v>
      </c>
      <c r="M228" t="b">
        <v>0</v>
      </c>
      <c r="N228">
        <v>2</v>
      </c>
      <c r="O228" t="b">
        <v>0</v>
      </c>
      <c r="P228" t="s">
        <v>8268</v>
      </c>
      <c r="Q228" s="6">
        <f t="shared" si="20"/>
        <v>0.86206896551724133</v>
      </c>
      <c r="R228" s="7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5" x14ac:dyDescent="0.2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s="4" t="s">
        <v>8221</v>
      </c>
      <c r="G229" t="s">
        <v>8224</v>
      </c>
      <c r="H229" t="s">
        <v>8246</v>
      </c>
      <c r="I229">
        <v>1436477241</v>
      </c>
      <c r="J229" s="14">
        <f t="shared" si="18"/>
        <v>42194.893993055557</v>
      </c>
      <c r="K229">
        <v>1433885241</v>
      </c>
      <c r="L229" s="14">
        <f t="shared" si="19"/>
        <v>42164.893993055557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20"/>
        <v>0</v>
      </c>
      <c r="R229" s="7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30" x14ac:dyDescent="0.2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s="4" t="s">
        <v>8221</v>
      </c>
      <c r="G230" t="s">
        <v>8225</v>
      </c>
      <c r="H230" t="s">
        <v>8247</v>
      </c>
      <c r="I230">
        <v>1433176105</v>
      </c>
      <c r="J230" s="14">
        <f t="shared" si="18"/>
        <v>42156.686400462961</v>
      </c>
      <c r="K230">
        <v>1427992105</v>
      </c>
      <c r="L230" s="14">
        <f t="shared" si="19"/>
        <v>42096.686400462961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20"/>
        <v>0</v>
      </c>
      <c r="R230" s="7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60" x14ac:dyDescent="0.2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s="4" t="s">
        <v>8221</v>
      </c>
      <c r="G231" t="s">
        <v>8236</v>
      </c>
      <c r="H231" t="s">
        <v>8249</v>
      </c>
      <c r="I231">
        <v>1455402297</v>
      </c>
      <c r="J231" s="14">
        <f t="shared" si="18"/>
        <v>42413.933993055558</v>
      </c>
      <c r="K231">
        <v>1452810297</v>
      </c>
      <c r="L231" s="14">
        <f t="shared" si="19"/>
        <v>42383.933993055558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20"/>
        <v>0</v>
      </c>
      <c r="R231" s="7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60" x14ac:dyDescent="0.2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s="4" t="s">
        <v>8221</v>
      </c>
      <c r="G232" t="s">
        <v>8224</v>
      </c>
      <c r="H232" t="s">
        <v>8246</v>
      </c>
      <c r="I232">
        <v>1433443151</v>
      </c>
      <c r="J232" s="14">
        <f t="shared" si="18"/>
        <v>42159.777210648142</v>
      </c>
      <c r="K232">
        <v>1430851151</v>
      </c>
      <c r="L232" s="14">
        <f t="shared" si="19"/>
        <v>42129.777210648142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20"/>
        <v>0.4</v>
      </c>
      <c r="R232" s="7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60" x14ac:dyDescent="0.2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s="4" t="s">
        <v>8221</v>
      </c>
      <c r="G233" t="s">
        <v>8224</v>
      </c>
      <c r="H233" t="s">
        <v>8246</v>
      </c>
      <c r="I233">
        <v>1451775651</v>
      </c>
      <c r="J233" s="14">
        <f t="shared" si="18"/>
        <v>42371.958923611113</v>
      </c>
      <c r="K233">
        <v>1449183651</v>
      </c>
      <c r="L233" s="14">
        <f t="shared" si="19"/>
        <v>42341.958923611113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20"/>
        <v>0</v>
      </c>
      <c r="R233" s="7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60" x14ac:dyDescent="0.2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s="4" t="s">
        <v>8221</v>
      </c>
      <c r="G234" t="s">
        <v>8225</v>
      </c>
      <c r="H234" t="s">
        <v>8247</v>
      </c>
      <c r="I234">
        <v>1425066546</v>
      </c>
      <c r="J234" s="14">
        <f t="shared" si="18"/>
        <v>42062.82576388889</v>
      </c>
      <c r="K234">
        <v>1422474546</v>
      </c>
      <c r="L234" s="14">
        <f t="shared" si="19"/>
        <v>42032.82576388889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20"/>
        <v>2.75</v>
      </c>
      <c r="R234" s="7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5" x14ac:dyDescent="0.2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s="4" t="s">
        <v>8221</v>
      </c>
      <c r="G235" t="s">
        <v>8224</v>
      </c>
      <c r="H235" t="s">
        <v>8246</v>
      </c>
      <c r="I235">
        <v>1475185972</v>
      </c>
      <c r="J235" s="14">
        <f t="shared" si="18"/>
        <v>42642.911712962959</v>
      </c>
      <c r="K235">
        <v>1472593972</v>
      </c>
      <c r="L235" s="14">
        <f t="shared" si="19"/>
        <v>42612.911712962959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20"/>
        <v>0</v>
      </c>
      <c r="R235" s="7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60" x14ac:dyDescent="0.2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s="4" t="s">
        <v>8221</v>
      </c>
      <c r="G236" t="s">
        <v>8224</v>
      </c>
      <c r="H236" t="s">
        <v>8246</v>
      </c>
      <c r="I236">
        <v>1434847859</v>
      </c>
      <c r="J236" s="14">
        <f t="shared" si="18"/>
        <v>42176.035405092596</v>
      </c>
      <c r="K236">
        <v>1431391859</v>
      </c>
      <c r="L236" s="14">
        <f t="shared" si="19"/>
        <v>42136.035405092596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20"/>
        <v>40.1</v>
      </c>
      <c r="R236" s="7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45" x14ac:dyDescent="0.2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s="4" t="s">
        <v>8221</v>
      </c>
      <c r="G237" t="s">
        <v>8224</v>
      </c>
      <c r="H237" t="s">
        <v>8246</v>
      </c>
      <c r="I237">
        <v>1436478497</v>
      </c>
      <c r="J237" s="14">
        <f t="shared" si="18"/>
        <v>42194.908530092594</v>
      </c>
      <c r="K237">
        <v>1433886497</v>
      </c>
      <c r="L237" s="14">
        <f t="shared" si="19"/>
        <v>42164.908530092594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20"/>
        <v>0</v>
      </c>
      <c r="R237" s="7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60" x14ac:dyDescent="0.2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s="4" t="s">
        <v>8221</v>
      </c>
      <c r="G238" t="s">
        <v>8224</v>
      </c>
      <c r="H238" t="s">
        <v>8246</v>
      </c>
      <c r="I238">
        <v>1451952000</v>
      </c>
      <c r="J238" s="14">
        <f t="shared" si="18"/>
        <v>42374</v>
      </c>
      <c r="K238">
        <v>1447380099</v>
      </c>
      <c r="L238" s="14">
        <f t="shared" si="19"/>
        <v>42321.08447916666</v>
      </c>
      <c r="M238" t="b">
        <v>0</v>
      </c>
      <c r="N238">
        <v>0</v>
      </c>
      <c r="O238" t="b">
        <v>0</v>
      </c>
      <c r="P238" t="s">
        <v>8268</v>
      </c>
      <c r="Q238" s="6">
        <f t="shared" si="20"/>
        <v>0</v>
      </c>
      <c r="R238" s="7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30" x14ac:dyDescent="0.2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s="4" t="s">
        <v>8221</v>
      </c>
      <c r="G239" t="s">
        <v>8224</v>
      </c>
      <c r="H239" t="s">
        <v>8246</v>
      </c>
      <c r="I239">
        <v>1457445069</v>
      </c>
      <c r="J239" s="14">
        <f t="shared" si="18"/>
        <v>42437.577187499999</v>
      </c>
      <c r="K239">
        <v>1452261069</v>
      </c>
      <c r="L239" s="14">
        <f t="shared" si="19"/>
        <v>42377.577187499999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20"/>
        <v>0.33333333333333337</v>
      </c>
      <c r="R239" s="7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60" x14ac:dyDescent="0.2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s="4" t="s">
        <v>8221</v>
      </c>
      <c r="G240" t="s">
        <v>8224</v>
      </c>
      <c r="H240" t="s">
        <v>8246</v>
      </c>
      <c r="I240">
        <v>1483088400</v>
      </c>
      <c r="J240" s="14">
        <f t="shared" si="18"/>
        <v>42734.375</v>
      </c>
      <c r="K240">
        <v>1481324760</v>
      </c>
      <c r="L240" s="14">
        <f t="shared" si="19"/>
        <v>42713.962499999994</v>
      </c>
      <c r="M240" t="b">
        <v>0</v>
      </c>
      <c r="N240">
        <v>0</v>
      </c>
      <c r="O240" t="b">
        <v>0</v>
      </c>
      <c r="P240" t="s">
        <v>8268</v>
      </c>
      <c r="Q240" s="6">
        <f t="shared" si="20"/>
        <v>0</v>
      </c>
      <c r="R240" s="7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5" x14ac:dyDescent="0.2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s="4" t="s">
        <v>8221</v>
      </c>
      <c r="G241" t="s">
        <v>8226</v>
      </c>
      <c r="H241" t="s">
        <v>8248</v>
      </c>
      <c r="I241">
        <v>1446984000</v>
      </c>
      <c r="J241" s="14">
        <f t="shared" si="18"/>
        <v>42316.5</v>
      </c>
      <c r="K241">
        <v>1445308730</v>
      </c>
      <c r="L241" s="14">
        <f t="shared" si="19"/>
        <v>42297.110300925924</v>
      </c>
      <c r="M241" t="b">
        <v>0</v>
      </c>
      <c r="N241">
        <v>5</v>
      </c>
      <c r="O241" t="b">
        <v>0</v>
      </c>
      <c r="P241" t="s">
        <v>8268</v>
      </c>
      <c r="Q241" s="6">
        <f t="shared" si="20"/>
        <v>25</v>
      </c>
      <c r="R241" s="7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60" x14ac:dyDescent="0.2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s="4" t="s">
        <v>8219</v>
      </c>
      <c r="G242" t="s">
        <v>8224</v>
      </c>
      <c r="H242" t="s">
        <v>8246</v>
      </c>
      <c r="I242">
        <v>1367773211</v>
      </c>
      <c r="J242" s="14">
        <f t="shared" si="18"/>
        <v>41399.708460648151</v>
      </c>
      <c r="K242">
        <v>1363885211</v>
      </c>
      <c r="L242" s="14">
        <f t="shared" si="19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20"/>
        <v>107.63413333333334</v>
      </c>
      <c r="R242" s="7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60" x14ac:dyDescent="0.2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s="4" t="s">
        <v>8219</v>
      </c>
      <c r="G243" t="s">
        <v>8224</v>
      </c>
      <c r="H243" t="s">
        <v>8246</v>
      </c>
      <c r="I243">
        <v>1419180304</v>
      </c>
      <c r="J243" s="14">
        <f t="shared" si="18"/>
        <v>41994.697962962964</v>
      </c>
      <c r="K243">
        <v>1415292304</v>
      </c>
      <c r="L243" s="14">
        <f t="shared" si="19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20"/>
        <v>112.63736263736264</v>
      </c>
      <c r="R243" s="7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5" x14ac:dyDescent="0.2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s="4" t="s">
        <v>8219</v>
      </c>
      <c r="G244" t="s">
        <v>8224</v>
      </c>
      <c r="H244" t="s">
        <v>8246</v>
      </c>
      <c r="I244">
        <v>1324381790</v>
      </c>
      <c r="J244" s="14">
        <f t="shared" si="18"/>
        <v>40897.492939814816</v>
      </c>
      <c r="K244">
        <v>1321357790</v>
      </c>
      <c r="L244" s="14">
        <f t="shared" si="19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20"/>
        <v>113.46153846153845</v>
      </c>
      <c r="R244" s="7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5" x14ac:dyDescent="0.2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s="4" t="s">
        <v>8219</v>
      </c>
      <c r="G245" t="s">
        <v>8224</v>
      </c>
      <c r="H245" t="s">
        <v>8246</v>
      </c>
      <c r="I245">
        <v>1393031304</v>
      </c>
      <c r="J245" s="14">
        <f t="shared" si="18"/>
        <v>41692.047500000001</v>
      </c>
      <c r="K245">
        <v>1390439304</v>
      </c>
      <c r="L245" s="14">
        <f t="shared" si="19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20"/>
        <v>102.592</v>
      </c>
      <c r="R245" s="7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60" x14ac:dyDescent="0.2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s="4" t="s">
        <v>8219</v>
      </c>
      <c r="G246" t="s">
        <v>8224</v>
      </c>
      <c r="H246" t="s">
        <v>8246</v>
      </c>
      <c r="I246">
        <v>1268723160</v>
      </c>
      <c r="J246" s="14">
        <f t="shared" si="18"/>
        <v>40253.29583333333</v>
      </c>
      <c r="K246">
        <v>1265269559</v>
      </c>
      <c r="L246" s="14">
        <f t="shared" si="19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6">
        <f t="shared" si="20"/>
        <v>113.75714285714287</v>
      </c>
      <c r="R246" s="7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60" x14ac:dyDescent="0.2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s="4" t="s">
        <v>8219</v>
      </c>
      <c r="G247" t="s">
        <v>8224</v>
      </c>
      <c r="H247" t="s">
        <v>8246</v>
      </c>
      <c r="I247">
        <v>1345079785</v>
      </c>
      <c r="J247" s="14">
        <f t="shared" si="18"/>
        <v>41137.053067129629</v>
      </c>
      <c r="K247">
        <v>1342487785</v>
      </c>
      <c r="L247" s="14">
        <f t="shared" si="19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20"/>
        <v>103.71999999999998</v>
      </c>
      <c r="R247" s="7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5" x14ac:dyDescent="0.2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s="4" t="s">
        <v>8219</v>
      </c>
      <c r="G248" t="s">
        <v>8224</v>
      </c>
      <c r="H248" t="s">
        <v>8246</v>
      </c>
      <c r="I248">
        <v>1292665405</v>
      </c>
      <c r="J248" s="14">
        <f t="shared" si="18"/>
        <v>40530.405150462961</v>
      </c>
      <c r="K248">
        <v>1288341805</v>
      </c>
      <c r="L248" s="14">
        <f t="shared" si="19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6">
        <f t="shared" si="20"/>
        <v>305.46000000000004</v>
      </c>
      <c r="R248" s="7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0" x14ac:dyDescent="0.2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s="4" t="s">
        <v>8219</v>
      </c>
      <c r="G249" t="s">
        <v>8224</v>
      </c>
      <c r="H249" t="s">
        <v>8246</v>
      </c>
      <c r="I249">
        <v>1287200340</v>
      </c>
      <c r="J249" s="14">
        <f t="shared" si="18"/>
        <v>40467.152083333334</v>
      </c>
      <c r="K249">
        <v>1284042614</v>
      </c>
      <c r="L249" s="14">
        <f t="shared" si="19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6">
        <f t="shared" si="20"/>
        <v>134.1</v>
      </c>
      <c r="R249" s="7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60" x14ac:dyDescent="0.2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s="4" t="s">
        <v>8219</v>
      </c>
      <c r="G250" t="s">
        <v>8224</v>
      </c>
      <c r="H250" t="s">
        <v>8246</v>
      </c>
      <c r="I250">
        <v>1325961309</v>
      </c>
      <c r="J250" s="14">
        <f t="shared" si="18"/>
        <v>40915.774409722224</v>
      </c>
      <c r="K250">
        <v>1322073309</v>
      </c>
      <c r="L250" s="14">
        <f t="shared" si="19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20"/>
        <v>101.33294117647058</v>
      </c>
      <c r="R250" s="7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60" x14ac:dyDescent="0.2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s="4" t="s">
        <v>8219</v>
      </c>
      <c r="G251" t="s">
        <v>8224</v>
      </c>
      <c r="H251" t="s">
        <v>8246</v>
      </c>
      <c r="I251">
        <v>1282498800</v>
      </c>
      <c r="J251" s="14">
        <f t="shared" si="18"/>
        <v>40412.736111111109</v>
      </c>
      <c r="K251">
        <v>1275603020</v>
      </c>
      <c r="L251" s="14">
        <f t="shared" si="19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6">
        <f t="shared" si="20"/>
        <v>112.92</v>
      </c>
      <c r="R251" s="7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60" x14ac:dyDescent="0.2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s="4" t="s">
        <v>8219</v>
      </c>
      <c r="G252" t="s">
        <v>8224</v>
      </c>
      <c r="H252" t="s">
        <v>8246</v>
      </c>
      <c r="I252">
        <v>1370525691</v>
      </c>
      <c r="J252" s="14">
        <f t="shared" si="18"/>
        <v>41431.565868055557</v>
      </c>
      <c r="K252">
        <v>1367933691</v>
      </c>
      <c r="L252" s="14">
        <f t="shared" si="19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20"/>
        <v>105.58333333333334</v>
      </c>
      <c r="R252" s="7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5" x14ac:dyDescent="0.2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s="4" t="s">
        <v>8219</v>
      </c>
      <c r="G253" t="s">
        <v>8224</v>
      </c>
      <c r="H253" t="s">
        <v>8246</v>
      </c>
      <c r="I253">
        <v>1337194800</v>
      </c>
      <c r="J253" s="14">
        <f t="shared" si="18"/>
        <v>41045.791666666664</v>
      </c>
      <c r="K253">
        <v>1334429646</v>
      </c>
      <c r="L253" s="14">
        <f t="shared" si="19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6">
        <f t="shared" si="20"/>
        <v>125.57142857142858</v>
      </c>
      <c r="R253" s="7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5" x14ac:dyDescent="0.2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s="4" t="s">
        <v>8219</v>
      </c>
      <c r="G254" t="s">
        <v>8224</v>
      </c>
      <c r="H254" t="s">
        <v>8246</v>
      </c>
      <c r="I254">
        <v>1275364740</v>
      </c>
      <c r="J254" s="14">
        <f t="shared" si="18"/>
        <v>40330.165972222225</v>
      </c>
      <c r="K254">
        <v>1269878058</v>
      </c>
      <c r="L254" s="14">
        <f t="shared" si="19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6">
        <f t="shared" si="20"/>
        <v>184.56</v>
      </c>
      <c r="R254" s="7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60" x14ac:dyDescent="0.2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s="4" t="s">
        <v>8219</v>
      </c>
      <c r="G255" t="s">
        <v>8224</v>
      </c>
      <c r="H255" t="s">
        <v>8246</v>
      </c>
      <c r="I255">
        <v>1329320235</v>
      </c>
      <c r="J255" s="14">
        <f t="shared" si="18"/>
        <v>40954.650868055556</v>
      </c>
      <c r="K255">
        <v>1326728235</v>
      </c>
      <c r="L255" s="14">
        <f t="shared" si="19"/>
        <v>40924.650868055556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20"/>
        <v>100.73333333333335</v>
      </c>
      <c r="R255" s="7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5" x14ac:dyDescent="0.2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s="4" t="s">
        <v>8219</v>
      </c>
      <c r="G256" t="s">
        <v>8224</v>
      </c>
      <c r="H256" t="s">
        <v>8246</v>
      </c>
      <c r="I256">
        <v>1445047200</v>
      </c>
      <c r="J256" s="14">
        <f t="shared" si="18"/>
        <v>42294.083333333328</v>
      </c>
      <c r="K256">
        <v>1442443910</v>
      </c>
      <c r="L256" s="14">
        <f t="shared" si="19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6">
        <f t="shared" si="20"/>
        <v>116.94725</v>
      </c>
      <c r="R256" s="7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0" x14ac:dyDescent="0.2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s="4" t="s">
        <v>8219</v>
      </c>
      <c r="G257" t="s">
        <v>8224</v>
      </c>
      <c r="H257" t="s">
        <v>8246</v>
      </c>
      <c r="I257">
        <v>1300275482</v>
      </c>
      <c r="J257" s="14">
        <f t="shared" si="18"/>
        <v>40618.48474537037</v>
      </c>
      <c r="K257">
        <v>1297687082</v>
      </c>
      <c r="L257" s="14">
        <f t="shared" si="19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6">
        <f t="shared" si="20"/>
        <v>106.73325</v>
      </c>
      <c r="R257" s="7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60" x14ac:dyDescent="0.2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s="4" t="s">
        <v>8219</v>
      </c>
      <c r="G258" t="s">
        <v>8224</v>
      </c>
      <c r="H258" t="s">
        <v>8246</v>
      </c>
      <c r="I258">
        <v>1363458467</v>
      </c>
      <c r="J258" s="14">
        <f t="shared" si="18"/>
        <v>41349.769293981481</v>
      </c>
      <c r="K258">
        <v>1360866467</v>
      </c>
      <c r="L258" s="14">
        <f t="shared" si="19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si="20"/>
        <v>139.1</v>
      </c>
      <c r="R258" s="7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60" x14ac:dyDescent="0.2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s="4" t="s">
        <v>8219</v>
      </c>
      <c r="G259" t="s">
        <v>8224</v>
      </c>
      <c r="H259" t="s">
        <v>8246</v>
      </c>
      <c r="I259">
        <v>1463670162</v>
      </c>
      <c r="J259" s="14">
        <f t="shared" ref="J259:J322" si="24">(((I259/60)/60)/24)+DATE(1970,1,1)</f>
        <v>42509.626875000002</v>
      </c>
      <c r="K259">
        <v>1461078162</v>
      </c>
      <c r="L259" s="14">
        <f t="shared" ref="L259:L322" si="25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ref="Q259:Q322" si="26">(E259/D259)*100</f>
        <v>106.72648571428572</v>
      </c>
      <c r="R259" s="7">
        <f t="shared" ref="R259:R322" si="27">AVERAGE(E259/N259)</f>
        <v>66.70405357142856</v>
      </c>
      <c r="S259" t="str">
        <f t="shared" ref="S259:S322" si="28">LEFT(P259,FIND("/",P259)-1)</f>
        <v>film &amp; video</v>
      </c>
      <c r="T259" t="str">
        <f t="shared" ref="T259:T322" si="29">RIGHT(P259,LEN(P259)-FIND("/",P259))</f>
        <v>documentary</v>
      </c>
    </row>
    <row r="260" spans="1:20" ht="60" x14ac:dyDescent="0.2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s="4" t="s">
        <v>8219</v>
      </c>
      <c r="G260" t="s">
        <v>8224</v>
      </c>
      <c r="H260" t="s">
        <v>8246</v>
      </c>
      <c r="I260">
        <v>1308359666</v>
      </c>
      <c r="J260" s="14">
        <f t="shared" si="24"/>
        <v>40712.051689814813</v>
      </c>
      <c r="K260">
        <v>1305767666</v>
      </c>
      <c r="L260" s="14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26"/>
        <v>191.14</v>
      </c>
      <c r="R260" s="7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60" x14ac:dyDescent="0.2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s="4" t="s">
        <v>8219</v>
      </c>
      <c r="G261" t="s">
        <v>8224</v>
      </c>
      <c r="H261" t="s">
        <v>8246</v>
      </c>
      <c r="I261">
        <v>1428514969</v>
      </c>
      <c r="J261" s="14">
        <f t="shared" si="24"/>
        <v>42102.738067129627</v>
      </c>
      <c r="K261">
        <v>1425922969</v>
      </c>
      <c r="L261" s="14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26"/>
        <v>131.93789333333334</v>
      </c>
      <c r="R261" s="7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5" x14ac:dyDescent="0.2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s="4" t="s">
        <v>8219</v>
      </c>
      <c r="G262" t="s">
        <v>8224</v>
      </c>
      <c r="H262" t="s">
        <v>8246</v>
      </c>
      <c r="I262">
        <v>1279360740</v>
      </c>
      <c r="J262" s="14">
        <f t="shared" si="24"/>
        <v>40376.415972222225</v>
      </c>
      <c r="K262">
        <v>1275415679</v>
      </c>
      <c r="L262" s="14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6">
        <f t="shared" si="26"/>
        <v>106.4</v>
      </c>
      <c r="R262" s="7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45" x14ac:dyDescent="0.2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s="4" t="s">
        <v>8219</v>
      </c>
      <c r="G263" t="s">
        <v>8224</v>
      </c>
      <c r="H263" t="s">
        <v>8246</v>
      </c>
      <c r="I263">
        <v>1339080900</v>
      </c>
      <c r="J263" s="14">
        <f t="shared" si="24"/>
        <v>41067.621527777781</v>
      </c>
      <c r="K263">
        <v>1334783704</v>
      </c>
      <c r="L263" s="14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6">
        <f t="shared" si="26"/>
        <v>107.4</v>
      </c>
      <c r="R263" s="7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0" x14ac:dyDescent="0.2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s="4" t="s">
        <v>8219</v>
      </c>
      <c r="G264" t="s">
        <v>8224</v>
      </c>
      <c r="H264" t="s">
        <v>8246</v>
      </c>
      <c r="I264">
        <v>1298699828</v>
      </c>
      <c r="J264" s="14">
        <f t="shared" si="24"/>
        <v>40600.24800925926</v>
      </c>
      <c r="K264">
        <v>1294811828</v>
      </c>
      <c r="L264" s="14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26"/>
        <v>240</v>
      </c>
      <c r="R264" s="7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0" x14ac:dyDescent="0.2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s="4" t="s">
        <v>8219</v>
      </c>
      <c r="G265" t="s">
        <v>8224</v>
      </c>
      <c r="H265" t="s">
        <v>8246</v>
      </c>
      <c r="I265">
        <v>1348786494</v>
      </c>
      <c r="J265" s="14">
        <f t="shared" si="24"/>
        <v>41179.954791666663</v>
      </c>
      <c r="K265">
        <v>1346194494</v>
      </c>
      <c r="L265" s="14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26"/>
        <v>118.08108</v>
      </c>
      <c r="R265" s="7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0" x14ac:dyDescent="0.2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s="4" t="s">
        <v>8219</v>
      </c>
      <c r="G266" t="s">
        <v>8224</v>
      </c>
      <c r="H266" t="s">
        <v>8246</v>
      </c>
      <c r="I266">
        <v>1336747995</v>
      </c>
      <c r="J266" s="14">
        <f t="shared" si="24"/>
        <v>41040.620312500003</v>
      </c>
      <c r="K266">
        <v>1334155995</v>
      </c>
      <c r="L266" s="14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26"/>
        <v>118.19999999999999</v>
      </c>
      <c r="R266" s="7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60" x14ac:dyDescent="0.2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s="4" t="s">
        <v>8219</v>
      </c>
      <c r="G267" t="s">
        <v>8224</v>
      </c>
      <c r="H267" t="s">
        <v>8246</v>
      </c>
      <c r="I267">
        <v>1273522560</v>
      </c>
      <c r="J267" s="14">
        <f t="shared" si="24"/>
        <v>40308.844444444447</v>
      </c>
      <c r="K267">
        <v>1269928430</v>
      </c>
      <c r="L267" s="14">
        <f t="shared" si="25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6">
        <f t="shared" si="26"/>
        <v>111.1</v>
      </c>
      <c r="R267" s="7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60" x14ac:dyDescent="0.2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s="4" t="s">
        <v>8219</v>
      </c>
      <c r="G268" t="s">
        <v>8224</v>
      </c>
      <c r="H268" t="s">
        <v>8246</v>
      </c>
      <c r="I268">
        <v>1271994660</v>
      </c>
      <c r="J268" s="14">
        <f t="shared" si="24"/>
        <v>40291.160416666666</v>
      </c>
      <c r="K268">
        <v>1264565507</v>
      </c>
      <c r="L268" s="14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6">
        <f t="shared" si="26"/>
        <v>145.5</v>
      </c>
      <c r="R268" s="7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5" x14ac:dyDescent="0.2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s="4" t="s">
        <v>8219</v>
      </c>
      <c r="G269" t="s">
        <v>8225</v>
      </c>
      <c r="H269" t="s">
        <v>8247</v>
      </c>
      <c r="I269">
        <v>1403693499</v>
      </c>
      <c r="J269" s="14">
        <f t="shared" si="24"/>
        <v>41815.452534722222</v>
      </c>
      <c r="K269">
        <v>1401101499</v>
      </c>
      <c r="L269" s="14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26"/>
        <v>131.62883248730967</v>
      </c>
      <c r="R269" s="7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60" x14ac:dyDescent="0.2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s="4" t="s">
        <v>8219</v>
      </c>
      <c r="G270" t="s">
        <v>8224</v>
      </c>
      <c r="H270" t="s">
        <v>8246</v>
      </c>
      <c r="I270">
        <v>1320640778</v>
      </c>
      <c r="J270" s="14">
        <f t="shared" si="24"/>
        <v>40854.194189814814</v>
      </c>
      <c r="K270">
        <v>1316749178</v>
      </c>
      <c r="L270" s="14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6">
        <f t="shared" si="26"/>
        <v>111.4</v>
      </c>
      <c r="R270" s="7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60" x14ac:dyDescent="0.2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s="4" t="s">
        <v>8219</v>
      </c>
      <c r="G271" t="s">
        <v>8226</v>
      </c>
      <c r="H271" t="s">
        <v>8248</v>
      </c>
      <c r="I271">
        <v>1487738622</v>
      </c>
      <c r="J271" s="14">
        <f t="shared" si="24"/>
        <v>42788.197013888886</v>
      </c>
      <c r="K271">
        <v>1485146622</v>
      </c>
      <c r="L271" s="14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26"/>
        <v>147.23376999999999</v>
      </c>
      <c r="R271" s="7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5" x14ac:dyDescent="0.2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s="4" t="s">
        <v>8219</v>
      </c>
      <c r="G272" t="s">
        <v>8224</v>
      </c>
      <c r="H272" t="s">
        <v>8246</v>
      </c>
      <c r="I272">
        <v>1306296000</v>
      </c>
      <c r="J272" s="14">
        <f t="shared" si="24"/>
        <v>40688.166666666664</v>
      </c>
      <c r="K272">
        <v>1301950070</v>
      </c>
      <c r="L272" s="14">
        <f t="shared" si="25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6">
        <f t="shared" si="26"/>
        <v>152.60869565217391</v>
      </c>
      <c r="R272" s="7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60" x14ac:dyDescent="0.2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s="4" t="s">
        <v>8219</v>
      </c>
      <c r="G273" t="s">
        <v>8224</v>
      </c>
      <c r="H273" t="s">
        <v>8246</v>
      </c>
      <c r="I273">
        <v>1388649600</v>
      </c>
      <c r="J273" s="14">
        <f t="shared" si="24"/>
        <v>41641.333333333336</v>
      </c>
      <c r="K273">
        <v>1386123861</v>
      </c>
      <c r="L273" s="14">
        <f t="shared" si="25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6">
        <f t="shared" si="26"/>
        <v>104.67999999999999</v>
      </c>
      <c r="R273" s="7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60" x14ac:dyDescent="0.2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s="4" t="s">
        <v>8219</v>
      </c>
      <c r="G274" t="s">
        <v>8224</v>
      </c>
      <c r="H274" t="s">
        <v>8246</v>
      </c>
      <c r="I274">
        <v>1272480540</v>
      </c>
      <c r="J274" s="14">
        <f t="shared" si="24"/>
        <v>40296.78402777778</v>
      </c>
      <c r="K274">
        <v>1267220191</v>
      </c>
      <c r="L274" s="14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6">
        <f t="shared" si="26"/>
        <v>177.43366666666668</v>
      </c>
      <c r="R274" s="7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60" x14ac:dyDescent="0.2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s="4" t="s">
        <v>8219</v>
      </c>
      <c r="G275" t="s">
        <v>8224</v>
      </c>
      <c r="H275" t="s">
        <v>8246</v>
      </c>
      <c r="I275">
        <v>1309694266</v>
      </c>
      <c r="J275" s="14">
        <f t="shared" si="24"/>
        <v>40727.498449074075</v>
      </c>
      <c r="K275">
        <v>1307102266</v>
      </c>
      <c r="L275" s="14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26"/>
        <v>107.7758</v>
      </c>
      <c r="R275" s="7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60" x14ac:dyDescent="0.2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s="4" t="s">
        <v>8219</v>
      </c>
      <c r="G276" t="s">
        <v>8224</v>
      </c>
      <c r="H276" t="s">
        <v>8246</v>
      </c>
      <c r="I276">
        <v>1333609140</v>
      </c>
      <c r="J276" s="14">
        <f t="shared" si="24"/>
        <v>41004.290972222225</v>
      </c>
      <c r="K276">
        <v>1330638829</v>
      </c>
      <c r="L276" s="14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6">
        <f t="shared" si="26"/>
        <v>156</v>
      </c>
      <c r="R276" s="7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5" x14ac:dyDescent="0.2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s="4" t="s">
        <v>8219</v>
      </c>
      <c r="G277" t="s">
        <v>8224</v>
      </c>
      <c r="H277" t="s">
        <v>8246</v>
      </c>
      <c r="I277">
        <v>1352511966</v>
      </c>
      <c r="J277" s="14">
        <f t="shared" si="24"/>
        <v>41223.073680555557</v>
      </c>
      <c r="K277">
        <v>1349916366</v>
      </c>
      <c r="L277" s="14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6">
        <f t="shared" si="26"/>
        <v>108.395</v>
      </c>
      <c r="R277" s="7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60" x14ac:dyDescent="0.2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s="4" t="s">
        <v>8219</v>
      </c>
      <c r="G278" t="s">
        <v>8224</v>
      </c>
      <c r="H278" t="s">
        <v>8246</v>
      </c>
      <c r="I278">
        <v>1335574674</v>
      </c>
      <c r="J278" s="14">
        <f t="shared" si="24"/>
        <v>41027.040208333332</v>
      </c>
      <c r="K278">
        <v>1330394274</v>
      </c>
      <c r="L278" s="14">
        <f t="shared" si="25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6">
        <f t="shared" si="26"/>
        <v>147.6</v>
      </c>
      <c r="R278" s="7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60" x14ac:dyDescent="0.2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s="4" t="s">
        <v>8219</v>
      </c>
      <c r="G279" t="s">
        <v>8224</v>
      </c>
      <c r="H279" t="s">
        <v>8246</v>
      </c>
      <c r="I279">
        <v>1432416219</v>
      </c>
      <c r="J279" s="14">
        <f t="shared" si="24"/>
        <v>42147.891423611116</v>
      </c>
      <c r="K279">
        <v>1429824219</v>
      </c>
      <c r="L279" s="14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26"/>
        <v>110.38153846153847</v>
      </c>
      <c r="R279" s="7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45" x14ac:dyDescent="0.2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s="4" t="s">
        <v>8219</v>
      </c>
      <c r="G280" t="s">
        <v>8224</v>
      </c>
      <c r="H280" t="s">
        <v>8246</v>
      </c>
      <c r="I280">
        <v>1350003539</v>
      </c>
      <c r="J280" s="14">
        <f t="shared" si="24"/>
        <v>41194.040960648148</v>
      </c>
      <c r="K280">
        <v>1347411539</v>
      </c>
      <c r="L280" s="14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26"/>
        <v>150.34814814814814</v>
      </c>
      <c r="R280" s="7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60" x14ac:dyDescent="0.2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s="4" t="s">
        <v>8219</v>
      </c>
      <c r="G281" t="s">
        <v>8224</v>
      </c>
      <c r="H281" t="s">
        <v>8246</v>
      </c>
      <c r="I281">
        <v>1488160860</v>
      </c>
      <c r="J281" s="14">
        <f t="shared" si="24"/>
        <v>42793.084027777775</v>
      </c>
      <c r="K281">
        <v>1485237096</v>
      </c>
      <c r="L281" s="14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6">
        <f t="shared" si="26"/>
        <v>157.31829411764707</v>
      </c>
      <c r="R281" s="7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60" x14ac:dyDescent="0.2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s="4" t="s">
        <v>8219</v>
      </c>
      <c r="G282" t="s">
        <v>8224</v>
      </c>
      <c r="H282" t="s">
        <v>8246</v>
      </c>
      <c r="I282">
        <v>1401459035</v>
      </c>
      <c r="J282" s="14">
        <f t="shared" si="24"/>
        <v>41789.590682870366</v>
      </c>
      <c r="K282">
        <v>1397571035</v>
      </c>
      <c r="L282" s="14">
        <f t="shared" si="25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26"/>
        <v>156.14400000000001</v>
      </c>
      <c r="R282" s="7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60" x14ac:dyDescent="0.2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s="4" t="s">
        <v>8219</v>
      </c>
      <c r="G283" t="s">
        <v>8224</v>
      </c>
      <c r="H283" t="s">
        <v>8246</v>
      </c>
      <c r="I283">
        <v>1249932360</v>
      </c>
      <c r="J283" s="14">
        <f t="shared" si="24"/>
        <v>40035.80972222222</v>
      </c>
      <c r="K283">
        <v>1242532513</v>
      </c>
      <c r="L283" s="14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6">
        <f t="shared" si="26"/>
        <v>120.58763636363636</v>
      </c>
      <c r="R283" s="7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5" x14ac:dyDescent="0.2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s="4" t="s">
        <v>8219</v>
      </c>
      <c r="G284" t="s">
        <v>8224</v>
      </c>
      <c r="H284" t="s">
        <v>8246</v>
      </c>
      <c r="I284">
        <v>1266876000</v>
      </c>
      <c r="J284" s="14">
        <f t="shared" si="24"/>
        <v>40231.916666666664</v>
      </c>
      <c r="K284">
        <v>1263679492</v>
      </c>
      <c r="L284" s="14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6">
        <f t="shared" si="26"/>
        <v>101.18888888888888</v>
      </c>
      <c r="R284" s="7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0" x14ac:dyDescent="0.2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s="4" t="s">
        <v>8219</v>
      </c>
      <c r="G285" t="s">
        <v>8224</v>
      </c>
      <c r="H285" t="s">
        <v>8246</v>
      </c>
      <c r="I285">
        <v>1306904340</v>
      </c>
      <c r="J285" s="14">
        <f t="shared" si="24"/>
        <v>40695.207638888889</v>
      </c>
      <c r="K285">
        <v>1305219744</v>
      </c>
      <c r="L285" s="14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s="6">
        <f t="shared" si="26"/>
        <v>114.27249999999999</v>
      </c>
      <c r="R285" s="7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60" x14ac:dyDescent="0.2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s="4" t="s">
        <v>8219</v>
      </c>
      <c r="G286" t="s">
        <v>8224</v>
      </c>
      <c r="H286" t="s">
        <v>8246</v>
      </c>
      <c r="I286">
        <v>1327167780</v>
      </c>
      <c r="J286" s="14">
        <f t="shared" si="24"/>
        <v>40929.738194444442</v>
      </c>
      <c r="K286">
        <v>1325007780</v>
      </c>
      <c r="L286" s="14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26"/>
        <v>104.62615</v>
      </c>
      <c r="R286" s="7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5" x14ac:dyDescent="0.2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s="4" t="s">
        <v>8219</v>
      </c>
      <c r="G287" t="s">
        <v>8224</v>
      </c>
      <c r="H287" t="s">
        <v>8246</v>
      </c>
      <c r="I287">
        <v>1379614128</v>
      </c>
      <c r="J287" s="14">
        <f t="shared" si="24"/>
        <v>41536.756111111114</v>
      </c>
      <c r="K287">
        <v>1377022128</v>
      </c>
      <c r="L287" s="14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26"/>
        <v>228.82507142857142</v>
      </c>
      <c r="R287" s="7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60" x14ac:dyDescent="0.2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s="4" t="s">
        <v>8219</v>
      </c>
      <c r="G288" t="s">
        <v>8224</v>
      </c>
      <c r="H288" t="s">
        <v>8246</v>
      </c>
      <c r="I288">
        <v>1364236524</v>
      </c>
      <c r="J288" s="14">
        <f t="shared" si="24"/>
        <v>41358.774583333332</v>
      </c>
      <c r="K288">
        <v>1360352124</v>
      </c>
      <c r="L288" s="14">
        <f t="shared" si="25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6">
        <f t="shared" si="26"/>
        <v>109.15333333333332</v>
      </c>
      <c r="R288" s="7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0" x14ac:dyDescent="0.2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s="4" t="s">
        <v>8219</v>
      </c>
      <c r="G289" t="s">
        <v>8224</v>
      </c>
      <c r="H289" t="s">
        <v>8246</v>
      </c>
      <c r="I289">
        <v>1351828800</v>
      </c>
      <c r="J289" s="14">
        <f t="shared" si="24"/>
        <v>41215.166666666664</v>
      </c>
      <c r="K289">
        <v>1349160018</v>
      </c>
      <c r="L289" s="14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6">
        <f t="shared" si="26"/>
        <v>176.29999999999998</v>
      </c>
      <c r="R289" s="7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60" x14ac:dyDescent="0.2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s="4" t="s">
        <v>8219</v>
      </c>
      <c r="G290" t="s">
        <v>8224</v>
      </c>
      <c r="H290" t="s">
        <v>8246</v>
      </c>
      <c r="I290">
        <v>1340683393</v>
      </c>
      <c r="J290" s="14">
        <f t="shared" si="24"/>
        <v>41086.168900462959</v>
      </c>
      <c r="K290">
        <v>1337659393</v>
      </c>
      <c r="L290" s="14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26"/>
        <v>103.21061999999999</v>
      </c>
      <c r="R290" s="7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60" x14ac:dyDescent="0.2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s="4" t="s">
        <v>8219</v>
      </c>
      <c r="G291" t="s">
        <v>8225</v>
      </c>
      <c r="H291" t="s">
        <v>8247</v>
      </c>
      <c r="I291">
        <v>1383389834</v>
      </c>
      <c r="J291" s="14">
        <f t="shared" si="24"/>
        <v>41580.456412037034</v>
      </c>
      <c r="K291">
        <v>1380797834</v>
      </c>
      <c r="L291" s="14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26"/>
        <v>104.82000000000001</v>
      </c>
      <c r="R291" s="7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45" x14ac:dyDescent="0.2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s="4" t="s">
        <v>8219</v>
      </c>
      <c r="G292" t="s">
        <v>8224</v>
      </c>
      <c r="H292" t="s">
        <v>8246</v>
      </c>
      <c r="I292">
        <v>1296633540</v>
      </c>
      <c r="J292" s="14">
        <f t="shared" si="24"/>
        <v>40576.332638888889</v>
      </c>
      <c r="K292">
        <v>1292316697</v>
      </c>
      <c r="L292" s="14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6">
        <f t="shared" si="26"/>
        <v>106.68444444444445</v>
      </c>
      <c r="R292" s="7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5" x14ac:dyDescent="0.2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s="4" t="s">
        <v>8219</v>
      </c>
      <c r="G293" t="s">
        <v>8224</v>
      </c>
      <c r="H293" t="s">
        <v>8246</v>
      </c>
      <c r="I293">
        <v>1367366460</v>
      </c>
      <c r="J293" s="14">
        <f t="shared" si="24"/>
        <v>41395.000694444447</v>
      </c>
      <c r="K293">
        <v>1365791246</v>
      </c>
      <c r="L293" s="14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6">
        <f t="shared" si="26"/>
        <v>120.02</v>
      </c>
      <c r="R293" s="7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60" x14ac:dyDescent="0.2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s="4" t="s">
        <v>8219</v>
      </c>
      <c r="G294" t="s">
        <v>8224</v>
      </c>
      <c r="H294" t="s">
        <v>8246</v>
      </c>
      <c r="I294">
        <v>1319860740</v>
      </c>
      <c r="J294" s="14">
        <f t="shared" si="24"/>
        <v>40845.165972222225</v>
      </c>
      <c r="K294">
        <v>1317064599</v>
      </c>
      <c r="L294" s="14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6">
        <f t="shared" si="26"/>
        <v>101.50693333333334</v>
      </c>
      <c r="R294" s="7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60" x14ac:dyDescent="0.2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s="4" t="s">
        <v>8219</v>
      </c>
      <c r="G295" t="s">
        <v>8224</v>
      </c>
      <c r="H295" t="s">
        <v>8246</v>
      </c>
      <c r="I295">
        <v>1398009714</v>
      </c>
      <c r="J295" s="14">
        <f t="shared" si="24"/>
        <v>41749.667986111112</v>
      </c>
      <c r="K295">
        <v>1395417714</v>
      </c>
      <c r="L295" s="14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26"/>
        <v>101.38461538461539</v>
      </c>
      <c r="R295" s="7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90" x14ac:dyDescent="0.2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s="4" t="s">
        <v>8219</v>
      </c>
      <c r="G296" t="s">
        <v>8224</v>
      </c>
      <c r="H296" t="s">
        <v>8246</v>
      </c>
      <c r="I296">
        <v>1279555200</v>
      </c>
      <c r="J296" s="14">
        <f t="shared" si="24"/>
        <v>40378.666666666664</v>
      </c>
      <c r="K296">
        <v>1276480894</v>
      </c>
      <c r="L296" s="14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6">
        <f t="shared" si="26"/>
        <v>100</v>
      </c>
      <c r="R296" s="7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60" x14ac:dyDescent="0.2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s="4" t="s">
        <v>8219</v>
      </c>
      <c r="G297" t="s">
        <v>8224</v>
      </c>
      <c r="H297" t="s">
        <v>8246</v>
      </c>
      <c r="I297">
        <v>1383264000</v>
      </c>
      <c r="J297" s="14">
        <f t="shared" si="24"/>
        <v>41579</v>
      </c>
      <c r="K297">
        <v>1378080409</v>
      </c>
      <c r="L297" s="14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6">
        <f t="shared" si="26"/>
        <v>133.10911999999999</v>
      </c>
      <c r="R297" s="7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5" x14ac:dyDescent="0.2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s="4" t="s">
        <v>8219</v>
      </c>
      <c r="G298" t="s">
        <v>8224</v>
      </c>
      <c r="H298" t="s">
        <v>8246</v>
      </c>
      <c r="I298">
        <v>1347017083</v>
      </c>
      <c r="J298" s="14">
        <f t="shared" si="24"/>
        <v>41159.475497685184</v>
      </c>
      <c r="K298">
        <v>1344857083</v>
      </c>
      <c r="L298" s="14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26"/>
        <v>118.72620000000001</v>
      </c>
      <c r="R298" s="7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60" x14ac:dyDescent="0.2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s="4" t="s">
        <v>8219</v>
      </c>
      <c r="G299" t="s">
        <v>8224</v>
      </c>
      <c r="H299" t="s">
        <v>8246</v>
      </c>
      <c r="I299">
        <v>1430452740</v>
      </c>
      <c r="J299" s="14">
        <f t="shared" si="24"/>
        <v>42125.165972222225</v>
      </c>
      <c r="K299">
        <v>1427390901</v>
      </c>
      <c r="L299" s="14">
        <f t="shared" si="25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6">
        <f t="shared" si="26"/>
        <v>100.64</v>
      </c>
      <c r="R299" s="7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0" x14ac:dyDescent="0.2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s="4" t="s">
        <v>8219</v>
      </c>
      <c r="G300" t="s">
        <v>8224</v>
      </c>
      <c r="H300" t="s">
        <v>8246</v>
      </c>
      <c r="I300">
        <v>1399669200</v>
      </c>
      <c r="J300" s="14">
        <f t="shared" si="24"/>
        <v>41768.875</v>
      </c>
      <c r="K300">
        <v>1394536048</v>
      </c>
      <c r="L300" s="14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6">
        <f t="shared" si="26"/>
        <v>108.93241269841269</v>
      </c>
      <c r="R300" s="7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60" x14ac:dyDescent="0.2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s="4" t="s">
        <v>8219</v>
      </c>
      <c r="G301" t="s">
        <v>8224</v>
      </c>
      <c r="H301" t="s">
        <v>8246</v>
      </c>
      <c r="I301">
        <v>1289975060</v>
      </c>
      <c r="J301" s="14">
        <f t="shared" si="24"/>
        <v>40499.266898148147</v>
      </c>
      <c r="K301">
        <v>1287379460</v>
      </c>
      <c r="L301" s="14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6">
        <f t="shared" si="26"/>
        <v>178.95250000000001</v>
      </c>
      <c r="R301" s="7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60" x14ac:dyDescent="0.2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s="4" t="s">
        <v>8219</v>
      </c>
      <c r="G302" t="s">
        <v>8224</v>
      </c>
      <c r="H302" t="s">
        <v>8246</v>
      </c>
      <c r="I302">
        <v>1303686138</v>
      </c>
      <c r="J302" s="14">
        <f t="shared" si="24"/>
        <v>40657.959930555553</v>
      </c>
      <c r="K302">
        <v>1301007738</v>
      </c>
      <c r="L302" s="14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26"/>
        <v>101.72264</v>
      </c>
      <c r="R302" s="7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5" x14ac:dyDescent="0.2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s="4" t="s">
        <v>8219</v>
      </c>
      <c r="G303" t="s">
        <v>8224</v>
      </c>
      <c r="H303" t="s">
        <v>8246</v>
      </c>
      <c r="I303">
        <v>1363711335</v>
      </c>
      <c r="J303" s="14">
        <f t="shared" si="24"/>
        <v>41352.696006944447</v>
      </c>
      <c r="K303">
        <v>1360258935</v>
      </c>
      <c r="L303" s="14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6">
        <f t="shared" si="26"/>
        <v>118.73499999999999</v>
      </c>
      <c r="R303" s="7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60" x14ac:dyDescent="0.2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s="4" t="s">
        <v>8219</v>
      </c>
      <c r="G304" t="s">
        <v>8224</v>
      </c>
      <c r="H304" t="s">
        <v>8246</v>
      </c>
      <c r="I304">
        <v>1330115638</v>
      </c>
      <c r="J304" s="14">
        <f t="shared" si="24"/>
        <v>40963.856921296298</v>
      </c>
      <c r="K304">
        <v>1327523638</v>
      </c>
      <c r="L304" s="14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26"/>
        <v>100.46</v>
      </c>
      <c r="R304" s="7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5" x14ac:dyDescent="0.2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s="4" t="s">
        <v>8219</v>
      </c>
      <c r="G305" t="s">
        <v>8224</v>
      </c>
      <c r="H305" t="s">
        <v>8246</v>
      </c>
      <c r="I305">
        <v>1338601346</v>
      </c>
      <c r="J305" s="14">
        <f t="shared" si="24"/>
        <v>41062.071134259262</v>
      </c>
      <c r="K305">
        <v>1336009346</v>
      </c>
      <c r="L305" s="14">
        <f t="shared" si="25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26"/>
        <v>137.46666666666667</v>
      </c>
      <c r="R305" s="7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0" x14ac:dyDescent="0.2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s="4" t="s">
        <v>8219</v>
      </c>
      <c r="G306" t="s">
        <v>8224</v>
      </c>
      <c r="H306" t="s">
        <v>8246</v>
      </c>
      <c r="I306">
        <v>1346464800</v>
      </c>
      <c r="J306" s="14">
        <f t="shared" si="24"/>
        <v>41153.083333333336</v>
      </c>
      <c r="K306">
        <v>1343096197</v>
      </c>
      <c r="L306" s="14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6">
        <f t="shared" si="26"/>
        <v>231.64705882352939</v>
      </c>
      <c r="R306" s="7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5" x14ac:dyDescent="0.2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s="4" t="s">
        <v>8219</v>
      </c>
      <c r="G307" t="s">
        <v>8224</v>
      </c>
      <c r="H307" t="s">
        <v>8246</v>
      </c>
      <c r="I307">
        <v>1331392049</v>
      </c>
      <c r="J307" s="14">
        <f t="shared" si="24"/>
        <v>40978.630196759259</v>
      </c>
      <c r="K307">
        <v>1328800049</v>
      </c>
      <c r="L307" s="14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26"/>
        <v>130.33333333333331</v>
      </c>
      <c r="R307" s="7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0" x14ac:dyDescent="0.2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s="4" t="s">
        <v>8219</v>
      </c>
      <c r="G308" t="s">
        <v>8224</v>
      </c>
      <c r="H308" t="s">
        <v>8246</v>
      </c>
      <c r="I308">
        <v>1363806333</v>
      </c>
      <c r="J308" s="14">
        <f t="shared" si="24"/>
        <v>41353.795520833337</v>
      </c>
      <c r="K308">
        <v>1362081933</v>
      </c>
      <c r="L308" s="14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6">
        <f t="shared" si="26"/>
        <v>292.89999999999998</v>
      </c>
      <c r="R308" s="7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2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s="4" t="s">
        <v>8219</v>
      </c>
      <c r="G309" t="s">
        <v>8224</v>
      </c>
      <c r="H309" t="s">
        <v>8246</v>
      </c>
      <c r="I309">
        <v>1360276801</v>
      </c>
      <c r="J309" s="14">
        <f t="shared" si="24"/>
        <v>41312.944456018515</v>
      </c>
      <c r="K309">
        <v>1357684801</v>
      </c>
      <c r="L309" s="14">
        <f t="shared" si="25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26"/>
        <v>111.31818181818183</v>
      </c>
      <c r="R309" s="7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60" x14ac:dyDescent="0.2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s="4" t="s">
        <v>8219</v>
      </c>
      <c r="G310" t="s">
        <v>8224</v>
      </c>
      <c r="H310" t="s">
        <v>8246</v>
      </c>
      <c r="I310">
        <v>1299775210</v>
      </c>
      <c r="J310" s="14">
        <f t="shared" si="24"/>
        <v>40612.694560185184</v>
      </c>
      <c r="K310">
        <v>1295887210</v>
      </c>
      <c r="L310" s="14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26"/>
        <v>105.56666666666668</v>
      </c>
      <c r="R310" s="7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60" x14ac:dyDescent="0.2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s="4" t="s">
        <v>8219</v>
      </c>
      <c r="G311" t="s">
        <v>8224</v>
      </c>
      <c r="H311" t="s">
        <v>8246</v>
      </c>
      <c r="I311">
        <v>1346695334</v>
      </c>
      <c r="J311" s="14">
        <f t="shared" si="24"/>
        <v>41155.751550925925</v>
      </c>
      <c r="K311">
        <v>1344880934</v>
      </c>
      <c r="L311" s="14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26"/>
        <v>118.94444444444446</v>
      </c>
      <c r="R311" s="7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5" x14ac:dyDescent="0.2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s="4" t="s">
        <v>8219</v>
      </c>
      <c r="G312" t="s">
        <v>8224</v>
      </c>
      <c r="H312" t="s">
        <v>8246</v>
      </c>
      <c r="I312">
        <v>1319076000</v>
      </c>
      <c r="J312" s="14">
        <f t="shared" si="24"/>
        <v>40836.083333333336</v>
      </c>
      <c r="K312">
        <v>1317788623</v>
      </c>
      <c r="L312" s="14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6">
        <f t="shared" si="26"/>
        <v>104.129</v>
      </c>
      <c r="R312" s="7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5" x14ac:dyDescent="0.2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s="4" t="s">
        <v>8219</v>
      </c>
      <c r="G313" t="s">
        <v>8224</v>
      </c>
      <c r="H313" t="s">
        <v>8246</v>
      </c>
      <c r="I313">
        <v>1325404740</v>
      </c>
      <c r="J313" s="14">
        <f t="shared" si="24"/>
        <v>40909.332638888889</v>
      </c>
      <c r="K313">
        <v>1321852592</v>
      </c>
      <c r="L313" s="14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6">
        <f t="shared" si="26"/>
        <v>104.10165000000001</v>
      </c>
      <c r="R313" s="7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60" x14ac:dyDescent="0.2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s="4" t="s">
        <v>8219</v>
      </c>
      <c r="G314" t="s">
        <v>8224</v>
      </c>
      <c r="H314" t="s">
        <v>8246</v>
      </c>
      <c r="I314">
        <v>1365973432</v>
      </c>
      <c r="J314" s="14">
        <f t="shared" si="24"/>
        <v>41378.877685185187</v>
      </c>
      <c r="K314">
        <v>1363381432</v>
      </c>
      <c r="L314" s="14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26"/>
        <v>111.87499999999999</v>
      </c>
      <c r="R314" s="7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60" x14ac:dyDescent="0.2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s="4" t="s">
        <v>8219</v>
      </c>
      <c r="G315" t="s">
        <v>8224</v>
      </c>
      <c r="H315" t="s">
        <v>8246</v>
      </c>
      <c r="I315">
        <v>1281542340</v>
      </c>
      <c r="J315" s="14">
        <f t="shared" si="24"/>
        <v>40401.665972222225</v>
      </c>
      <c r="K315">
        <v>1277702894</v>
      </c>
      <c r="L315" s="14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6">
        <f t="shared" si="26"/>
        <v>104.73529411764706</v>
      </c>
      <c r="R315" s="7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60" x14ac:dyDescent="0.2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s="4" t="s">
        <v>8219</v>
      </c>
      <c r="G316" t="s">
        <v>8224</v>
      </c>
      <c r="H316" t="s">
        <v>8246</v>
      </c>
      <c r="I316">
        <v>1362167988</v>
      </c>
      <c r="J316" s="14">
        <f t="shared" si="24"/>
        <v>41334.833194444444</v>
      </c>
      <c r="K316">
        <v>1359575988</v>
      </c>
      <c r="L316" s="14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26"/>
        <v>385.15000000000003</v>
      </c>
      <c r="R316" s="7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5" x14ac:dyDescent="0.2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s="4" t="s">
        <v>8219</v>
      </c>
      <c r="G317" t="s">
        <v>8224</v>
      </c>
      <c r="H317" t="s">
        <v>8246</v>
      </c>
      <c r="I317">
        <v>1345660334</v>
      </c>
      <c r="J317" s="14">
        <f t="shared" si="24"/>
        <v>41143.77238425926</v>
      </c>
      <c r="K317">
        <v>1343068334</v>
      </c>
      <c r="L317" s="14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26"/>
        <v>101.248</v>
      </c>
      <c r="R317" s="7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45" x14ac:dyDescent="0.2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s="4" t="s">
        <v>8219</v>
      </c>
      <c r="G318" t="s">
        <v>8229</v>
      </c>
      <c r="H318" t="s">
        <v>8251</v>
      </c>
      <c r="I318">
        <v>1418273940</v>
      </c>
      <c r="J318" s="14">
        <f t="shared" si="24"/>
        <v>41984.207638888889</v>
      </c>
      <c r="K318">
        <v>1415398197</v>
      </c>
      <c r="L318" s="14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6">
        <f t="shared" si="26"/>
        <v>113.77333333333333</v>
      </c>
      <c r="R318" s="7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5" x14ac:dyDescent="0.2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s="4" t="s">
        <v>8219</v>
      </c>
      <c r="G319" t="s">
        <v>8224</v>
      </c>
      <c r="H319" t="s">
        <v>8246</v>
      </c>
      <c r="I319">
        <v>1386778483</v>
      </c>
      <c r="J319" s="14">
        <f t="shared" si="24"/>
        <v>41619.676886574074</v>
      </c>
      <c r="K319">
        <v>1384186483</v>
      </c>
      <c r="L319" s="14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26"/>
        <v>100.80333333333333</v>
      </c>
      <c r="R319" s="7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5" x14ac:dyDescent="0.2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s="4" t="s">
        <v>8219</v>
      </c>
      <c r="G320" t="s">
        <v>8224</v>
      </c>
      <c r="H320" t="s">
        <v>8246</v>
      </c>
      <c r="I320">
        <v>1364342151</v>
      </c>
      <c r="J320" s="14">
        <f t="shared" si="24"/>
        <v>41359.997118055559</v>
      </c>
      <c r="K320">
        <v>1361753751</v>
      </c>
      <c r="L320" s="14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6">
        <f t="shared" si="26"/>
        <v>283.32</v>
      </c>
      <c r="R320" s="7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0" x14ac:dyDescent="0.2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s="4" t="s">
        <v>8219</v>
      </c>
      <c r="G321" t="s">
        <v>8224</v>
      </c>
      <c r="H321" t="s">
        <v>8246</v>
      </c>
      <c r="I321">
        <v>1265097540</v>
      </c>
      <c r="J321" s="14">
        <f t="shared" si="24"/>
        <v>40211.332638888889</v>
      </c>
      <c r="K321">
        <v>1257538029</v>
      </c>
      <c r="L321" s="14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s="6">
        <f t="shared" si="26"/>
        <v>112.68</v>
      </c>
      <c r="R321" s="7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60" x14ac:dyDescent="0.2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s="4" t="s">
        <v>8219</v>
      </c>
      <c r="G322" t="s">
        <v>8225</v>
      </c>
      <c r="H322" t="s">
        <v>8247</v>
      </c>
      <c r="I322">
        <v>1450825200</v>
      </c>
      <c r="J322" s="14">
        <f t="shared" si="24"/>
        <v>42360.958333333328</v>
      </c>
      <c r="K322">
        <v>1448284433</v>
      </c>
      <c r="L322" s="14">
        <f t="shared" si="25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6">
        <f t="shared" si="26"/>
        <v>106.58000000000001</v>
      </c>
      <c r="R322" s="7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5" x14ac:dyDescent="0.2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s="4" t="s">
        <v>8219</v>
      </c>
      <c r="G323" t="s">
        <v>8236</v>
      </c>
      <c r="H323" t="s">
        <v>8249</v>
      </c>
      <c r="I323">
        <v>1478605386</v>
      </c>
      <c r="J323" s="14">
        <f t="shared" ref="J323:J386" si="30">(((I323/60)/60)/24)+DATE(1970,1,1)</f>
        <v>42682.488263888896</v>
      </c>
      <c r="K323">
        <v>1475577786</v>
      </c>
      <c r="L323" s="14">
        <f t="shared" ref="L323:L386" si="3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6">
        <f t="shared" ref="Q323:Q386" si="32">(E323/D323)*100</f>
        <v>102.66285714285715</v>
      </c>
      <c r="R323" s="7">
        <f t="shared" ref="R323:R386" si="33">AVERAGE(E323/N323)</f>
        <v>106.62314540059347</v>
      </c>
      <c r="S323" t="str">
        <f t="shared" ref="S323:S386" si="34">LEFT(P323,FIND("/",P323)-1)</f>
        <v>film &amp; video</v>
      </c>
      <c r="T323" t="str">
        <f t="shared" ref="T323:T386" si="35">RIGHT(P323,LEN(P323)-FIND("/",P323))</f>
        <v>documentary</v>
      </c>
    </row>
    <row r="324" spans="1:20" ht="45" x14ac:dyDescent="0.2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s="4" t="s">
        <v>8219</v>
      </c>
      <c r="G324" t="s">
        <v>8224</v>
      </c>
      <c r="H324" t="s">
        <v>8246</v>
      </c>
      <c r="I324">
        <v>1463146848</v>
      </c>
      <c r="J324" s="14">
        <f t="shared" si="30"/>
        <v>42503.57</v>
      </c>
      <c r="K324">
        <v>1460554848</v>
      </c>
      <c r="L324" s="14">
        <f t="shared" si="31"/>
        <v>42473.57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32"/>
        <v>107.91200000000001</v>
      </c>
      <c r="R324" s="7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60" x14ac:dyDescent="0.2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s="4" t="s">
        <v>8219</v>
      </c>
      <c r="G325" t="s">
        <v>8224</v>
      </c>
      <c r="H325" t="s">
        <v>8246</v>
      </c>
      <c r="I325">
        <v>1482307140</v>
      </c>
      <c r="J325" s="14">
        <f t="shared" si="30"/>
        <v>42725.332638888889</v>
      </c>
      <c r="K325">
        <v>1479886966</v>
      </c>
      <c r="L325" s="14">
        <f t="shared" si="3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6">
        <f t="shared" si="32"/>
        <v>123.07407407407408</v>
      </c>
      <c r="R325" s="7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5" x14ac:dyDescent="0.2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s="4" t="s">
        <v>8219</v>
      </c>
      <c r="G326" t="s">
        <v>8224</v>
      </c>
      <c r="H326" t="s">
        <v>8246</v>
      </c>
      <c r="I326">
        <v>1438441308</v>
      </c>
      <c r="J326" s="14">
        <f t="shared" si="30"/>
        <v>42217.626250000001</v>
      </c>
      <c r="K326">
        <v>1435590108</v>
      </c>
      <c r="L326" s="14">
        <f t="shared" si="3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32"/>
        <v>101.6</v>
      </c>
      <c r="R326" s="7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5" x14ac:dyDescent="0.2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s="4" t="s">
        <v>8219</v>
      </c>
      <c r="G327" t="s">
        <v>8224</v>
      </c>
      <c r="H327" t="s">
        <v>8246</v>
      </c>
      <c r="I327">
        <v>1482208233</v>
      </c>
      <c r="J327" s="14">
        <f t="shared" si="30"/>
        <v>42724.187881944439</v>
      </c>
      <c r="K327">
        <v>1479184233</v>
      </c>
      <c r="L327" s="14">
        <f t="shared" si="3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32"/>
        <v>104.396</v>
      </c>
      <c r="R327" s="7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5" x14ac:dyDescent="0.2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s="4" t="s">
        <v>8219</v>
      </c>
      <c r="G328" t="s">
        <v>8224</v>
      </c>
      <c r="H328" t="s">
        <v>8246</v>
      </c>
      <c r="I328">
        <v>1489532220</v>
      </c>
      <c r="J328" s="14">
        <f t="shared" si="30"/>
        <v>42808.956250000003</v>
      </c>
      <c r="K328">
        <v>1486625606</v>
      </c>
      <c r="L328" s="14">
        <f t="shared" si="3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6">
        <f t="shared" si="32"/>
        <v>112.92973333333333</v>
      </c>
      <c r="R328" s="7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60" x14ac:dyDescent="0.2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s="4" t="s">
        <v>8219</v>
      </c>
      <c r="G329" t="s">
        <v>8224</v>
      </c>
      <c r="H329" t="s">
        <v>8246</v>
      </c>
      <c r="I329">
        <v>1427011200</v>
      </c>
      <c r="J329" s="14">
        <f t="shared" si="30"/>
        <v>42085.333333333328</v>
      </c>
      <c r="K329">
        <v>1424669929</v>
      </c>
      <c r="L329" s="14">
        <f t="shared" si="3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6">
        <f t="shared" si="32"/>
        <v>136.4</v>
      </c>
      <c r="R329" s="7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5" x14ac:dyDescent="0.2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s="4" t="s">
        <v>8219</v>
      </c>
      <c r="G330" t="s">
        <v>8224</v>
      </c>
      <c r="H330" t="s">
        <v>8246</v>
      </c>
      <c r="I330">
        <v>1446350400</v>
      </c>
      <c r="J330" s="14">
        <f t="shared" si="30"/>
        <v>42309.166666666672</v>
      </c>
      <c r="K330">
        <v>1443739388</v>
      </c>
      <c r="L330" s="14">
        <f t="shared" si="3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6">
        <f t="shared" si="32"/>
        <v>103.61439999999999</v>
      </c>
      <c r="R330" s="7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5" x14ac:dyDescent="0.2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s="4" t="s">
        <v>8219</v>
      </c>
      <c r="G331" t="s">
        <v>8224</v>
      </c>
      <c r="H331" t="s">
        <v>8246</v>
      </c>
      <c r="I331">
        <v>1446868800</v>
      </c>
      <c r="J331" s="14">
        <f t="shared" si="30"/>
        <v>42315.166666666672</v>
      </c>
      <c r="K331">
        <v>1444821127</v>
      </c>
      <c r="L331" s="14">
        <f t="shared" si="3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6">
        <f t="shared" si="32"/>
        <v>105.5</v>
      </c>
      <c r="R331" s="7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60" x14ac:dyDescent="0.2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s="4" t="s">
        <v>8219</v>
      </c>
      <c r="G332" t="s">
        <v>8224</v>
      </c>
      <c r="H332" t="s">
        <v>8246</v>
      </c>
      <c r="I332">
        <v>1368763140</v>
      </c>
      <c r="J332" s="14">
        <f t="shared" si="30"/>
        <v>41411.165972222225</v>
      </c>
      <c r="K332">
        <v>1366028563</v>
      </c>
      <c r="L332" s="14">
        <f t="shared" si="3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6">
        <f t="shared" si="32"/>
        <v>101.82857142857142</v>
      </c>
      <c r="R332" s="7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5" x14ac:dyDescent="0.2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s="4" t="s">
        <v>8219</v>
      </c>
      <c r="G333" t="s">
        <v>8224</v>
      </c>
      <c r="H333" t="s">
        <v>8246</v>
      </c>
      <c r="I333">
        <v>1466171834</v>
      </c>
      <c r="J333" s="14">
        <f t="shared" si="30"/>
        <v>42538.581412037034</v>
      </c>
      <c r="K333">
        <v>1463493434</v>
      </c>
      <c r="L333" s="14">
        <f t="shared" si="3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32"/>
        <v>106.60499999999999</v>
      </c>
      <c r="R333" s="7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60" x14ac:dyDescent="0.2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s="4" t="s">
        <v>8219</v>
      </c>
      <c r="G334" t="s">
        <v>8224</v>
      </c>
      <c r="H334" t="s">
        <v>8246</v>
      </c>
      <c r="I334">
        <v>1446019200</v>
      </c>
      <c r="J334" s="14">
        <f t="shared" si="30"/>
        <v>42305.333333333328</v>
      </c>
      <c r="K334">
        <v>1442420377</v>
      </c>
      <c r="L334" s="14">
        <f t="shared" si="3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6">
        <f t="shared" si="32"/>
        <v>113.015</v>
      </c>
      <c r="R334" s="7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60" x14ac:dyDescent="0.2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s="4" t="s">
        <v>8219</v>
      </c>
      <c r="G335" t="s">
        <v>8224</v>
      </c>
      <c r="H335" t="s">
        <v>8246</v>
      </c>
      <c r="I335">
        <v>1460038591</v>
      </c>
      <c r="J335" s="14">
        <f t="shared" si="30"/>
        <v>42467.59480324074</v>
      </c>
      <c r="K335">
        <v>1457450191</v>
      </c>
      <c r="L335" s="14">
        <f t="shared" si="3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6">
        <f t="shared" si="32"/>
        <v>125.22750000000001</v>
      </c>
      <c r="R335" s="7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60" x14ac:dyDescent="0.2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s="4" t="s">
        <v>8219</v>
      </c>
      <c r="G336" t="s">
        <v>8224</v>
      </c>
      <c r="H336" t="s">
        <v>8246</v>
      </c>
      <c r="I336">
        <v>1431716400</v>
      </c>
      <c r="J336" s="14">
        <f t="shared" si="30"/>
        <v>42139.791666666672</v>
      </c>
      <c r="K336">
        <v>1428423757</v>
      </c>
      <c r="L336" s="14">
        <f t="shared" si="3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6">
        <f t="shared" si="32"/>
        <v>101.19</v>
      </c>
      <c r="R336" s="7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60" x14ac:dyDescent="0.2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s="4" t="s">
        <v>8219</v>
      </c>
      <c r="G337" t="s">
        <v>8224</v>
      </c>
      <c r="H337" t="s">
        <v>8246</v>
      </c>
      <c r="I337">
        <v>1431122400</v>
      </c>
      <c r="J337" s="14">
        <f t="shared" si="30"/>
        <v>42132.916666666672</v>
      </c>
      <c r="K337">
        <v>1428428515</v>
      </c>
      <c r="L337" s="14">
        <f t="shared" si="3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6">
        <f t="shared" si="32"/>
        <v>102.76470588235294</v>
      </c>
      <c r="R337" s="7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5" x14ac:dyDescent="0.2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s="4" t="s">
        <v>8219</v>
      </c>
      <c r="G338" t="s">
        <v>8224</v>
      </c>
      <c r="H338" t="s">
        <v>8246</v>
      </c>
      <c r="I338">
        <v>1447427918</v>
      </c>
      <c r="J338" s="14">
        <f t="shared" si="30"/>
        <v>42321.637939814813</v>
      </c>
      <c r="K338">
        <v>1444832318</v>
      </c>
      <c r="L338" s="14">
        <f t="shared" si="3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6">
        <f t="shared" si="32"/>
        <v>116.83911999999998</v>
      </c>
      <c r="R338" s="7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60" x14ac:dyDescent="0.2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s="4" t="s">
        <v>8219</v>
      </c>
      <c r="G339" t="s">
        <v>8224</v>
      </c>
      <c r="H339" t="s">
        <v>8246</v>
      </c>
      <c r="I339">
        <v>1426298708</v>
      </c>
      <c r="J339" s="14">
        <f t="shared" si="30"/>
        <v>42077.086898148147</v>
      </c>
      <c r="K339">
        <v>1423710308</v>
      </c>
      <c r="L339" s="14">
        <f t="shared" si="3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6">
        <f t="shared" si="32"/>
        <v>101.16833333333335</v>
      </c>
      <c r="R339" s="7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60" x14ac:dyDescent="0.2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s="4" t="s">
        <v>8219</v>
      </c>
      <c r="G340" t="s">
        <v>8224</v>
      </c>
      <c r="H340" t="s">
        <v>8246</v>
      </c>
      <c r="I340">
        <v>1472864400</v>
      </c>
      <c r="J340" s="14">
        <f t="shared" si="30"/>
        <v>42616.041666666672</v>
      </c>
      <c r="K340">
        <v>1468001290</v>
      </c>
      <c r="L340" s="14">
        <f t="shared" si="3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6">
        <f t="shared" si="32"/>
        <v>110.13360000000002</v>
      </c>
      <c r="R340" s="7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5" x14ac:dyDescent="0.2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s="4" t="s">
        <v>8219</v>
      </c>
      <c r="G341" t="s">
        <v>8224</v>
      </c>
      <c r="H341" t="s">
        <v>8246</v>
      </c>
      <c r="I341">
        <v>1430331268</v>
      </c>
      <c r="J341" s="14">
        <f t="shared" si="30"/>
        <v>42123.760046296295</v>
      </c>
      <c r="K341">
        <v>1427739268</v>
      </c>
      <c r="L341" s="14">
        <f t="shared" si="3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32"/>
        <v>108.08333333333333</v>
      </c>
      <c r="R341" s="7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5" x14ac:dyDescent="0.2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s="4" t="s">
        <v>8219</v>
      </c>
      <c r="G342" t="s">
        <v>8224</v>
      </c>
      <c r="H342" t="s">
        <v>8246</v>
      </c>
      <c r="I342">
        <v>1489006800</v>
      </c>
      <c r="J342" s="14">
        <f t="shared" si="30"/>
        <v>42802.875</v>
      </c>
      <c r="K342">
        <v>1486397007</v>
      </c>
      <c r="L342" s="14">
        <f t="shared" si="3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6">
        <f t="shared" si="32"/>
        <v>125.02285714285715</v>
      </c>
      <c r="R342" s="7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60" x14ac:dyDescent="0.2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s="4" t="s">
        <v>8219</v>
      </c>
      <c r="G343" t="s">
        <v>8224</v>
      </c>
      <c r="H343" t="s">
        <v>8246</v>
      </c>
      <c r="I343">
        <v>1412135940</v>
      </c>
      <c r="J343" s="14">
        <f t="shared" si="30"/>
        <v>41913.165972222225</v>
      </c>
      <c r="K343">
        <v>1410555998</v>
      </c>
      <c r="L343" s="14">
        <f t="shared" si="3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6">
        <f t="shared" si="32"/>
        <v>106.71428571428572</v>
      </c>
      <c r="R343" s="7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0" x14ac:dyDescent="0.2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s="4" t="s">
        <v>8219</v>
      </c>
      <c r="G344" t="s">
        <v>8224</v>
      </c>
      <c r="H344" t="s">
        <v>8246</v>
      </c>
      <c r="I344">
        <v>1461955465</v>
      </c>
      <c r="J344" s="14">
        <f t="shared" si="30"/>
        <v>42489.780844907407</v>
      </c>
      <c r="K344">
        <v>1459363465</v>
      </c>
      <c r="L344" s="14">
        <f t="shared" si="3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32"/>
        <v>100.36639999999998</v>
      </c>
      <c r="R344" s="7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60" x14ac:dyDescent="0.2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s="4" t="s">
        <v>8219</v>
      </c>
      <c r="G345" t="s">
        <v>8224</v>
      </c>
      <c r="H345" t="s">
        <v>8246</v>
      </c>
      <c r="I345">
        <v>1415934000</v>
      </c>
      <c r="J345" s="14">
        <f t="shared" si="30"/>
        <v>41957.125</v>
      </c>
      <c r="K345">
        <v>1413308545</v>
      </c>
      <c r="L345" s="14">
        <f t="shared" si="3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6">
        <f t="shared" si="32"/>
        <v>102.02863333333335</v>
      </c>
      <c r="R345" s="7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60" x14ac:dyDescent="0.2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s="4" t="s">
        <v>8219</v>
      </c>
      <c r="G346" t="s">
        <v>8224</v>
      </c>
      <c r="H346" t="s">
        <v>8246</v>
      </c>
      <c r="I346">
        <v>1433125200</v>
      </c>
      <c r="J346" s="14">
        <f t="shared" si="30"/>
        <v>42156.097222222219</v>
      </c>
      <c r="K346">
        <v>1429312694</v>
      </c>
      <c r="L346" s="14">
        <f t="shared" si="3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6">
        <f t="shared" si="32"/>
        <v>102.08358208955224</v>
      </c>
      <c r="R346" s="7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5" x14ac:dyDescent="0.2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s="4" t="s">
        <v>8219</v>
      </c>
      <c r="G347" t="s">
        <v>8224</v>
      </c>
      <c r="H347" t="s">
        <v>8246</v>
      </c>
      <c r="I347">
        <v>1432161590</v>
      </c>
      <c r="J347" s="14">
        <f t="shared" si="30"/>
        <v>42144.944328703699</v>
      </c>
      <c r="K347">
        <v>1429569590</v>
      </c>
      <c r="L347" s="14">
        <f t="shared" si="3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32"/>
        <v>123.27586206896552</v>
      </c>
      <c r="R347" s="7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60" x14ac:dyDescent="0.2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s="4" t="s">
        <v>8219</v>
      </c>
      <c r="G348" t="s">
        <v>8224</v>
      </c>
      <c r="H348" t="s">
        <v>8246</v>
      </c>
      <c r="I348">
        <v>1444824021</v>
      </c>
      <c r="J348" s="14">
        <f t="shared" si="30"/>
        <v>42291.500243055561</v>
      </c>
      <c r="K348">
        <v>1442232021</v>
      </c>
      <c r="L348" s="14">
        <f t="shared" si="3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32"/>
        <v>170.28880000000001</v>
      </c>
      <c r="R348" s="7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60" x14ac:dyDescent="0.2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s="4" t="s">
        <v>8219</v>
      </c>
      <c r="G349" t="s">
        <v>8224</v>
      </c>
      <c r="H349" t="s">
        <v>8246</v>
      </c>
      <c r="I349">
        <v>1447505609</v>
      </c>
      <c r="J349" s="14">
        <f t="shared" si="30"/>
        <v>42322.537141203706</v>
      </c>
      <c r="K349">
        <v>1444910009</v>
      </c>
      <c r="L349" s="14">
        <f t="shared" si="3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6">
        <f t="shared" si="32"/>
        <v>111.59049999999999</v>
      </c>
      <c r="R349" s="7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60" x14ac:dyDescent="0.2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s="4" t="s">
        <v>8219</v>
      </c>
      <c r="G350" t="s">
        <v>8224</v>
      </c>
      <c r="H350" t="s">
        <v>8246</v>
      </c>
      <c r="I350">
        <v>1440165916</v>
      </c>
      <c r="J350" s="14">
        <f t="shared" si="30"/>
        <v>42237.58699074074</v>
      </c>
      <c r="K350">
        <v>1437573916</v>
      </c>
      <c r="L350" s="14">
        <f t="shared" si="3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32"/>
        <v>103</v>
      </c>
      <c r="R350" s="7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5" x14ac:dyDescent="0.2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s="4" t="s">
        <v>8219</v>
      </c>
      <c r="G351" t="s">
        <v>8224</v>
      </c>
      <c r="H351" t="s">
        <v>8246</v>
      </c>
      <c r="I351">
        <v>1487937508</v>
      </c>
      <c r="J351" s="14">
        <f t="shared" si="30"/>
        <v>42790.498935185184</v>
      </c>
      <c r="K351">
        <v>1485345508</v>
      </c>
      <c r="L351" s="14">
        <f t="shared" si="3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32"/>
        <v>106.63570159857905</v>
      </c>
      <c r="R351" s="7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5" x14ac:dyDescent="0.2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s="4" t="s">
        <v>8219</v>
      </c>
      <c r="G352" t="s">
        <v>8224</v>
      </c>
      <c r="H352" t="s">
        <v>8246</v>
      </c>
      <c r="I352">
        <v>1473566340</v>
      </c>
      <c r="J352" s="14">
        <f t="shared" si="30"/>
        <v>42624.165972222225</v>
      </c>
      <c r="K352">
        <v>1470274509</v>
      </c>
      <c r="L352" s="14">
        <f t="shared" si="3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6">
        <f t="shared" si="32"/>
        <v>114.75999999999999</v>
      </c>
      <c r="R352" s="7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60" x14ac:dyDescent="0.2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s="4" t="s">
        <v>8219</v>
      </c>
      <c r="G353" t="s">
        <v>8227</v>
      </c>
      <c r="H353" t="s">
        <v>8249</v>
      </c>
      <c r="I353">
        <v>1460066954</v>
      </c>
      <c r="J353" s="14">
        <f t="shared" si="30"/>
        <v>42467.923078703709</v>
      </c>
      <c r="K353">
        <v>1456614554</v>
      </c>
      <c r="L353" s="14">
        <f t="shared" si="3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6">
        <f t="shared" si="32"/>
        <v>127.34117647058822</v>
      </c>
      <c r="R353" s="7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60" x14ac:dyDescent="0.2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s="4" t="s">
        <v>8219</v>
      </c>
      <c r="G354" t="s">
        <v>8224</v>
      </c>
      <c r="H354" t="s">
        <v>8246</v>
      </c>
      <c r="I354">
        <v>1412740868</v>
      </c>
      <c r="J354" s="14">
        <f t="shared" si="30"/>
        <v>41920.167453703703</v>
      </c>
      <c r="K354">
        <v>1410148868</v>
      </c>
      <c r="L354" s="14">
        <f t="shared" si="3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32"/>
        <v>116.56</v>
      </c>
      <c r="R354" s="7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60" x14ac:dyDescent="0.2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s="4" t="s">
        <v>8219</v>
      </c>
      <c r="G355" t="s">
        <v>8224</v>
      </c>
      <c r="H355" t="s">
        <v>8246</v>
      </c>
      <c r="I355">
        <v>1447963219</v>
      </c>
      <c r="J355" s="14">
        <f t="shared" si="30"/>
        <v>42327.833553240736</v>
      </c>
      <c r="K355">
        <v>1445367619</v>
      </c>
      <c r="L355" s="14">
        <f t="shared" si="3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6">
        <f t="shared" si="32"/>
        <v>108.61819426615318</v>
      </c>
      <c r="R355" s="7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60" x14ac:dyDescent="0.2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s="4" t="s">
        <v>8219</v>
      </c>
      <c r="G356" t="s">
        <v>8224</v>
      </c>
      <c r="H356" t="s">
        <v>8246</v>
      </c>
      <c r="I356">
        <v>1460141521</v>
      </c>
      <c r="J356" s="14">
        <f t="shared" si="30"/>
        <v>42468.786122685182</v>
      </c>
      <c r="K356">
        <v>1457553121</v>
      </c>
      <c r="L356" s="14">
        <f t="shared" si="3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6">
        <f t="shared" si="32"/>
        <v>103.94285714285714</v>
      </c>
      <c r="R356" s="7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5" x14ac:dyDescent="0.2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s="4" t="s">
        <v>8219</v>
      </c>
      <c r="G357" t="s">
        <v>8224</v>
      </c>
      <c r="H357" t="s">
        <v>8246</v>
      </c>
      <c r="I357">
        <v>1417420994</v>
      </c>
      <c r="J357" s="14">
        <f t="shared" si="30"/>
        <v>41974.3355787037</v>
      </c>
      <c r="K357">
        <v>1414738994</v>
      </c>
      <c r="L357" s="14">
        <f t="shared" si="3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6">
        <f t="shared" si="32"/>
        <v>116.25714285714285</v>
      </c>
      <c r="R357" s="7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5" x14ac:dyDescent="0.2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s="4" t="s">
        <v>8219</v>
      </c>
      <c r="G358" t="s">
        <v>8224</v>
      </c>
      <c r="H358" t="s">
        <v>8246</v>
      </c>
      <c r="I358">
        <v>1458152193</v>
      </c>
      <c r="J358" s="14">
        <f t="shared" si="30"/>
        <v>42445.761493055557</v>
      </c>
      <c r="K358">
        <v>1455563793</v>
      </c>
      <c r="L358" s="14">
        <f t="shared" si="3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6">
        <f t="shared" si="32"/>
        <v>102.69239999999999</v>
      </c>
      <c r="R358" s="7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60" x14ac:dyDescent="0.2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s="4" t="s">
        <v>8219</v>
      </c>
      <c r="G359" t="s">
        <v>8224</v>
      </c>
      <c r="H359" t="s">
        <v>8246</v>
      </c>
      <c r="I359">
        <v>1429852797</v>
      </c>
      <c r="J359" s="14">
        <f t="shared" si="30"/>
        <v>42118.222187499996</v>
      </c>
      <c r="K359">
        <v>1426396797</v>
      </c>
      <c r="L359" s="14">
        <f t="shared" si="3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32"/>
        <v>174</v>
      </c>
      <c r="R359" s="7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5" x14ac:dyDescent="0.2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s="4" t="s">
        <v>8219</v>
      </c>
      <c r="G360" t="s">
        <v>8224</v>
      </c>
      <c r="H360" t="s">
        <v>8246</v>
      </c>
      <c r="I360">
        <v>1466002800</v>
      </c>
      <c r="J360" s="14">
        <f t="shared" si="30"/>
        <v>42536.625</v>
      </c>
      <c r="K360">
        <v>1463517521</v>
      </c>
      <c r="L360" s="14">
        <f t="shared" si="3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6">
        <f t="shared" si="32"/>
        <v>103.08800000000001</v>
      </c>
      <c r="R360" s="7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5" x14ac:dyDescent="0.2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s="4" t="s">
        <v>8219</v>
      </c>
      <c r="G361" t="s">
        <v>8224</v>
      </c>
      <c r="H361" t="s">
        <v>8246</v>
      </c>
      <c r="I361">
        <v>1415941920</v>
      </c>
      <c r="J361" s="14">
        <f t="shared" si="30"/>
        <v>41957.216666666667</v>
      </c>
      <c r="K361">
        <v>1414028490</v>
      </c>
      <c r="L361" s="14">
        <f t="shared" si="3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6">
        <f t="shared" si="32"/>
        <v>104.85537190082646</v>
      </c>
      <c r="R361" s="7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60" x14ac:dyDescent="0.2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s="4" t="s">
        <v>8219</v>
      </c>
      <c r="G362" t="s">
        <v>8224</v>
      </c>
      <c r="H362" t="s">
        <v>8246</v>
      </c>
      <c r="I362">
        <v>1437621060</v>
      </c>
      <c r="J362" s="14">
        <f t="shared" si="30"/>
        <v>42208.132638888885</v>
      </c>
      <c r="K362">
        <v>1433799180</v>
      </c>
      <c r="L362" s="14">
        <f t="shared" si="3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6">
        <f t="shared" si="32"/>
        <v>101.375</v>
      </c>
      <c r="R362" s="7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60" x14ac:dyDescent="0.2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s="4" t="s">
        <v>8219</v>
      </c>
      <c r="G363" t="s">
        <v>8224</v>
      </c>
      <c r="H363" t="s">
        <v>8246</v>
      </c>
      <c r="I363">
        <v>1416704506</v>
      </c>
      <c r="J363" s="14">
        <f t="shared" si="30"/>
        <v>41966.042893518519</v>
      </c>
      <c r="K363">
        <v>1414108906</v>
      </c>
      <c r="L363" s="14">
        <f t="shared" si="3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6">
        <f t="shared" si="32"/>
        <v>111.07699999999998</v>
      </c>
      <c r="R363" s="7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60" x14ac:dyDescent="0.2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s="4" t="s">
        <v>8219</v>
      </c>
      <c r="G364" t="s">
        <v>8224</v>
      </c>
      <c r="H364" t="s">
        <v>8246</v>
      </c>
      <c r="I364">
        <v>1407456000</v>
      </c>
      <c r="J364" s="14">
        <f t="shared" si="30"/>
        <v>41859</v>
      </c>
      <c r="K364">
        <v>1405573391</v>
      </c>
      <c r="L364" s="14">
        <f t="shared" si="3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6">
        <f t="shared" si="32"/>
        <v>124.15933781686496</v>
      </c>
      <c r="R364" s="7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60" x14ac:dyDescent="0.2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s="4" t="s">
        <v>8219</v>
      </c>
      <c r="G365" t="s">
        <v>8224</v>
      </c>
      <c r="H365" t="s">
        <v>8246</v>
      </c>
      <c r="I365">
        <v>1272828120</v>
      </c>
      <c r="J365" s="14">
        <f t="shared" si="30"/>
        <v>40300.806944444441</v>
      </c>
      <c r="K365">
        <v>1268934736</v>
      </c>
      <c r="L365" s="14">
        <f t="shared" si="3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6">
        <f t="shared" si="32"/>
        <v>101.33333333333334</v>
      </c>
      <c r="R365" s="7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60" x14ac:dyDescent="0.2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s="4" t="s">
        <v>8219</v>
      </c>
      <c r="G366" t="s">
        <v>8224</v>
      </c>
      <c r="H366" t="s">
        <v>8246</v>
      </c>
      <c r="I366">
        <v>1403323140</v>
      </c>
      <c r="J366" s="14">
        <f t="shared" si="30"/>
        <v>41811.165972222225</v>
      </c>
      <c r="K366">
        <v>1400704672</v>
      </c>
      <c r="L366" s="14">
        <f t="shared" si="3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6">
        <f t="shared" si="32"/>
        <v>110.16142857142856</v>
      </c>
      <c r="R366" s="7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5" x14ac:dyDescent="0.2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s="4" t="s">
        <v>8219</v>
      </c>
      <c r="G367" t="s">
        <v>8225</v>
      </c>
      <c r="H367" t="s">
        <v>8247</v>
      </c>
      <c r="I367">
        <v>1393597999</v>
      </c>
      <c r="J367" s="14">
        <f t="shared" si="30"/>
        <v>41698.606469907405</v>
      </c>
      <c r="K367">
        <v>1391005999</v>
      </c>
      <c r="L367" s="14">
        <f t="shared" si="3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32"/>
        <v>103.97333333333334</v>
      </c>
      <c r="R367" s="7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5" x14ac:dyDescent="0.2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s="4" t="s">
        <v>8219</v>
      </c>
      <c r="G368" t="s">
        <v>8224</v>
      </c>
      <c r="H368" t="s">
        <v>8246</v>
      </c>
      <c r="I368">
        <v>1337540518</v>
      </c>
      <c r="J368" s="14">
        <f t="shared" si="30"/>
        <v>41049.793032407404</v>
      </c>
      <c r="K368">
        <v>1334948518</v>
      </c>
      <c r="L368" s="14">
        <f t="shared" si="3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32"/>
        <v>101.31578947368421</v>
      </c>
      <c r="R368" s="7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60" x14ac:dyDescent="0.2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s="4" t="s">
        <v>8219</v>
      </c>
      <c r="G369" t="s">
        <v>8224</v>
      </c>
      <c r="H369" t="s">
        <v>8246</v>
      </c>
      <c r="I369">
        <v>1367384340</v>
      </c>
      <c r="J369" s="14">
        <f t="shared" si="30"/>
        <v>41395.207638888889</v>
      </c>
      <c r="K369">
        <v>1363960278</v>
      </c>
      <c r="L369" s="14">
        <f t="shared" si="3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6">
        <f t="shared" si="32"/>
        <v>103.3501</v>
      </c>
      <c r="R369" s="7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60" x14ac:dyDescent="0.2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s="4" t="s">
        <v>8219</v>
      </c>
      <c r="G370" t="s">
        <v>8224</v>
      </c>
      <c r="H370" t="s">
        <v>8246</v>
      </c>
      <c r="I370">
        <v>1426426322</v>
      </c>
      <c r="J370" s="14">
        <f t="shared" si="30"/>
        <v>42078.563912037032</v>
      </c>
      <c r="K370">
        <v>1423405922</v>
      </c>
      <c r="L370" s="14">
        <f t="shared" si="3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6">
        <f t="shared" si="32"/>
        <v>104.11200000000001</v>
      </c>
      <c r="R370" s="7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60" x14ac:dyDescent="0.2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s="4" t="s">
        <v>8219</v>
      </c>
      <c r="G371" t="s">
        <v>8224</v>
      </c>
      <c r="H371" t="s">
        <v>8246</v>
      </c>
      <c r="I371">
        <v>1326633269</v>
      </c>
      <c r="J371" s="14">
        <f t="shared" si="30"/>
        <v>40923.551724537036</v>
      </c>
      <c r="K371">
        <v>1324041269</v>
      </c>
      <c r="L371" s="14">
        <f t="shared" si="3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32"/>
        <v>110.15569230769231</v>
      </c>
      <c r="R371" s="7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60" x14ac:dyDescent="0.2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s="4" t="s">
        <v>8219</v>
      </c>
      <c r="G372" t="s">
        <v>8224</v>
      </c>
      <c r="H372" t="s">
        <v>8246</v>
      </c>
      <c r="I372">
        <v>1483729500</v>
      </c>
      <c r="J372" s="14">
        <f t="shared" si="30"/>
        <v>42741.795138888891</v>
      </c>
      <c r="K372">
        <v>1481137500</v>
      </c>
      <c r="L372" s="14">
        <f t="shared" si="3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32"/>
        <v>122.02</v>
      </c>
      <c r="R372" s="7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60" x14ac:dyDescent="0.2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s="4" t="s">
        <v>8219</v>
      </c>
      <c r="G373" t="s">
        <v>8224</v>
      </c>
      <c r="H373" t="s">
        <v>8246</v>
      </c>
      <c r="I373">
        <v>1359743139</v>
      </c>
      <c r="J373" s="14">
        <f t="shared" si="30"/>
        <v>41306.767812500002</v>
      </c>
      <c r="K373">
        <v>1355855139</v>
      </c>
      <c r="L373" s="14">
        <f t="shared" si="3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32"/>
        <v>114.16866666666667</v>
      </c>
      <c r="R373" s="7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0" x14ac:dyDescent="0.2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s="4" t="s">
        <v>8219</v>
      </c>
      <c r="G374" t="s">
        <v>8225</v>
      </c>
      <c r="H374" t="s">
        <v>8247</v>
      </c>
      <c r="I374">
        <v>1459872000</v>
      </c>
      <c r="J374" s="14">
        <f t="shared" si="30"/>
        <v>42465.666666666672</v>
      </c>
      <c r="K374">
        <v>1456408244</v>
      </c>
      <c r="L374" s="14">
        <f t="shared" si="3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6">
        <f t="shared" si="32"/>
        <v>125.33333333333334</v>
      </c>
      <c r="R374" s="7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5" x14ac:dyDescent="0.2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s="4" t="s">
        <v>8219</v>
      </c>
      <c r="G375" t="s">
        <v>8224</v>
      </c>
      <c r="H375" t="s">
        <v>8246</v>
      </c>
      <c r="I375">
        <v>1342648398</v>
      </c>
      <c r="J375" s="14">
        <f t="shared" si="30"/>
        <v>41108.91201388889</v>
      </c>
      <c r="K375">
        <v>1340056398</v>
      </c>
      <c r="L375" s="14">
        <f t="shared" si="3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32"/>
        <v>106.66666666666667</v>
      </c>
      <c r="R375" s="7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60" x14ac:dyDescent="0.2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s="4" t="s">
        <v>8219</v>
      </c>
      <c r="G376" t="s">
        <v>8224</v>
      </c>
      <c r="H376" t="s">
        <v>8246</v>
      </c>
      <c r="I376">
        <v>1316208031</v>
      </c>
      <c r="J376" s="14">
        <f t="shared" si="30"/>
        <v>40802.889247685183</v>
      </c>
      <c r="K376">
        <v>1312320031</v>
      </c>
      <c r="L376" s="14">
        <f t="shared" si="3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32"/>
        <v>130.65</v>
      </c>
      <c r="R376" s="7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60" x14ac:dyDescent="0.2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s="4" t="s">
        <v>8219</v>
      </c>
      <c r="G377" t="s">
        <v>8224</v>
      </c>
      <c r="H377" t="s">
        <v>8246</v>
      </c>
      <c r="I377">
        <v>1393694280</v>
      </c>
      <c r="J377" s="14">
        <f t="shared" si="30"/>
        <v>41699.720833333333</v>
      </c>
      <c r="K377">
        <v>1390088311</v>
      </c>
      <c r="L377" s="14">
        <f t="shared" si="3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6">
        <f t="shared" si="32"/>
        <v>120</v>
      </c>
      <c r="R377" s="7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60" x14ac:dyDescent="0.2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s="4" t="s">
        <v>8219</v>
      </c>
      <c r="G378" t="s">
        <v>8225</v>
      </c>
      <c r="H378" t="s">
        <v>8247</v>
      </c>
      <c r="I378">
        <v>1472122316</v>
      </c>
      <c r="J378" s="14">
        <f t="shared" si="30"/>
        <v>42607.452731481477</v>
      </c>
      <c r="K378">
        <v>1469443916</v>
      </c>
      <c r="L378" s="14">
        <f t="shared" si="3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32"/>
        <v>105.9591836734694</v>
      </c>
      <c r="R378" s="7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5" x14ac:dyDescent="0.2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s="4" t="s">
        <v>8219</v>
      </c>
      <c r="G379" t="s">
        <v>8224</v>
      </c>
      <c r="H379" t="s">
        <v>8246</v>
      </c>
      <c r="I379">
        <v>1447484460</v>
      </c>
      <c r="J379" s="14">
        <f t="shared" si="30"/>
        <v>42322.292361111111</v>
      </c>
      <c r="K379">
        <v>1444888868</v>
      </c>
      <c r="L379" s="14">
        <f t="shared" si="3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6">
        <f t="shared" si="32"/>
        <v>114.39999999999999</v>
      </c>
      <c r="R379" s="7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60" x14ac:dyDescent="0.2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s="4" t="s">
        <v>8219</v>
      </c>
      <c r="G380" t="s">
        <v>8229</v>
      </c>
      <c r="H380" t="s">
        <v>8251</v>
      </c>
      <c r="I380">
        <v>1453765920</v>
      </c>
      <c r="J380" s="14">
        <f t="shared" si="30"/>
        <v>42394.994444444441</v>
      </c>
      <c r="K380">
        <v>1451655808</v>
      </c>
      <c r="L380" s="14">
        <f t="shared" si="3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6">
        <f t="shared" si="32"/>
        <v>111.76666666666665</v>
      </c>
      <c r="R380" s="7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60" x14ac:dyDescent="0.2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s="4" t="s">
        <v>8219</v>
      </c>
      <c r="G381" t="s">
        <v>8224</v>
      </c>
      <c r="H381" t="s">
        <v>8246</v>
      </c>
      <c r="I381">
        <v>1336062672</v>
      </c>
      <c r="J381" s="14">
        <f t="shared" si="30"/>
        <v>41032.688333333332</v>
      </c>
      <c r="K381">
        <v>1332174672</v>
      </c>
      <c r="L381" s="14">
        <f t="shared" si="3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32"/>
        <v>116.08000000000001</v>
      </c>
      <c r="R381" s="7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60" x14ac:dyDescent="0.2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s="4" t="s">
        <v>8219</v>
      </c>
      <c r="G382" t="s">
        <v>8224</v>
      </c>
      <c r="H382" t="s">
        <v>8246</v>
      </c>
      <c r="I382">
        <v>1453569392</v>
      </c>
      <c r="J382" s="14">
        <f t="shared" si="30"/>
        <v>42392.719814814816</v>
      </c>
      <c r="K382">
        <v>1451409392</v>
      </c>
      <c r="L382" s="14">
        <f t="shared" si="3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32"/>
        <v>141.5</v>
      </c>
      <c r="R382" s="7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5" x14ac:dyDescent="0.2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s="4" t="s">
        <v>8219</v>
      </c>
      <c r="G383" t="s">
        <v>8224</v>
      </c>
      <c r="H383" t="s">
        <v>8246</v>
      </c>
      <c r="I383">
        <v>1343624400</v>
      </c>
      <c r="J383" s="14">
        <f t="shared" si="30"/>
        <v>41120.208333333336</v>
      </c>
      <c r="K383">
        <v>1340642717</v>
      </c>
      <c r="L383" s="14">
        <f t="shared" si="3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6">
        <f t="shared" si="32"/>
        <v>104.72999999999999</v>
      </c>
      <c r="R383" s="7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60" x14ac:dyDescent="0.2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s="4" t="s">
        <v>8219</v>
      </c>
      <c r="G384" t="s">
        <v>8224</v>
      </c>
      <c r="H384" t="s">
        <v>8246</v>
      </c>
      <c r="I384">
        <v>1346950900</v>
      </c>
      <c r="J384" s="14">
        <f t="shared" si="30"/>
        <v>41158.709490740745</v>
      </c>
      <c r="K384">
        <v>1345741300</v>
      </c>
      <c r="L384" s="14">
        <f t="shared" si="3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32"/>
        <v>255.83333333333331</v>
      </c>
      <c r="R384" s="7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60" x14ac:dyDescent="0.2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s="4" t="s">
        <v>8219</v>
      </c>
      <c r="G385" t="s">
        <v>8224</v>
      </c>
      <c r="H385" t="s">
        <v>8246</v>
      </c>
      <c r="I385">
        <v>1400467759</v>
      </c>
      <c r="J385" s="14">
        <f t="shared" si="30"/>
        <v>41778.117581018516</v>
      </c>
      <c r="K385">
        <v>1398480559</v>
      </c>
      <c r="L385" s="14">
        <f t="shared" si="3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32"/>
        <v>206.70670670670671</v>
      </c>
      <c r="R385" s="7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60" x14ac:dyDescent="0.2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s="4" t="s">
        <v>8219</v>
      </c>
      <c r="G386" t="s">
        <v>8224</v>
      </c>
      <c r="H386" t="s">
        <v>8246</v>
      </c>
      <c r="I386">
        <v>1420569947</v>
      </c>
      <c r="J386" s="14">
        <f t="shared" si="30"/>
        <v>42010.781793981485</v>
      </c>
      <c r="K386">
        <v>1417977947</v>
      </c>
      <c r="L386" s="14">
        <f t="shared" si="3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si="32"/>
        <v>112.105</v>
      </c>
      <c r="R386" s="7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60" x14ac:dyDescent="0.2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s="4" t="s">
        <v>8219</v>
      </c>
      <c r="G387" t="s">
        <v>8224</v>
      </c>
      <c r="H387" t="s">
        <v>8246</v>
      </c>
      <c r="I387">
        <v>1416582101</v>
      </c>
      <c r="J387" s="14">
        <f t="shared" ref="J387:J450" si="36">(((I387/60)/60)/24)+DATE(1970,1,1)</f>
        <v>41964.626168981486</v>
      </c>
      <c r="K387">
        <v>1413986501</v>
      </c>
      <c r="L387" s="14">
        <f t="shared" ref="L387:L450" si="3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6">
        <f t="shared" ref="Q387:Q450" si="38">(E387/D387)*100</f>
        <v>105.982</v>
      </c>
      <c r="R387" s="7">
        <f t="shared" ref="R387:R450" si="39">AVERAGE(E387/N387)</f>
        <v>111.79535864978902</v>
      </c>
      <c r="S387" t="str">
        <f t="shared" ref="S387:S450" si="40">LEFT(P387,FIND("/",P387)-1)</f>
        <v>film &amp; video</v>
      </c>
      <c r="T387" t="str">
        <f t="shared" ref="T387:T450" si="41">RIGHT(P387,LEN(P387)-FIND("/",P387))</f>
        <v>documentary</v>
      </c>
    </row>
    <row r="388" spans="1:20" ht="60" x14ac:dyDescent="0.2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s="4" t="s">
        <v>8219</v>
      </c>
      <c r="G388" t="s">
        <v>8224</v>
      </c>
      <c r="H388" t="s">
        <v>8246</v>
      </c>
      <c r="I388">
        <v>1439246991</v>
      </c>
      <c r="J388" s="14">
        <f t="shared" si="36"/>
        <v>42226.951284722221</v>
      </c>
      <c r="K388">
        <v>1437950991</v>
      </c>
      <c r="L388" s="14">
        <f t="shared" si="3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38"/>
        <v>100.16666666666667</v>
      </c>
      <c r="R388" s="7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60" x14ac:dyDescent="0.2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s="4" t="s">
        <v>8219</v>
      </c>
      <c r="G389" t="s">
        <v>8224</v>
      </c>
      <c r="H389" t="s">
        <v>8246</v>
      </c>
      <c r="I389">
        <v>1439618400</v>
      </c>
      <c r="J389" s="14">
        <f t="shared" si="36"/>
        <v>42231.25</v>
      </c>
      <c r="K389">
        <v>1436976858</v>
      </c>
      <c r="L389" s="14">
        <f t="shared" si="3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6">
        <f t="shared" si="38"/>
        <v>213.98947368421051</v>
      </c>
      <c r="R389" s="7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5" x14ac:dyDescent="0.2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s="4" t="s">
        <v>8219</v>
      </c>
      <c r="G390" t="s">
        <v>8224</v>
      </c>
      <c r="H390" t="s">
        <v>8246</v>
      </c>
      <c r="I390">
        <v>1469670580</v>
      </c>
      <c r="J390" s="14">
        <f t="shared" si="36"/>
        <v>42579.076157407413</v>
      </c>
      <c r="K390">
        <v>1467078580</v>
      </c>
      <c r="L390" s="14">
        <f t="shared" si="3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38"/>
        <v>126.16000000000001</v>
      </c>
      <c r="R390" s="7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60" x14ac:dyDescent="0.2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s="4" t="s">
        <v>8219</v>
      </c>
      <c r="G391" t="s">
        <v>8224</v>
      </c>
      <c r="H391" t="s">
        <v>8246</v>
      </c>
      <c r="I391">
        <v>1394233140</v>
      </c>
      <c r="J391" s="14">
        <f t="shared" si="36"/>
        <v>41705.957638888889</v>
      </c>
      <c r="K391">
        <v>1391477450</v>
      </c>
      <c r="L391" s="14">
        <f t="shared" si="3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6">
        <f t="shared" si="38"/>
        <v>181.53547058823528</v>
      </c>
      <c r="R391" s="7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5" x14ac:dyDescent="0.2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s="4" t="s">
        <v>8219</v>
      </c>
      <c r="G392" t="s">
        <v>8224</v>
      </c>
      <c r="H392" t="s">
        <v>8246</v>
      </c>
      <c r="I392">
        <v>1431046372</v>
      </c>
      <c r="J392" s="14">
        <f t="shared" si="36"/>
        <v>42132.036712962959</v>
      </c>
      <c r="K392">
        <v>1429318372</v>
      </c>
      <c r="L392" s="14">
        <f t="shared" si="3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38"/>
        <v>100</v>
      </c>
      <c r="R392" s="7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5" x14ac:dyDescent="0.2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s="4" t="s">
        <v>8219</v>
      </c>
      <c r="G393" t="s">
        <v>8224</v>
      </c>
      <c r="H393" t="s">
        <v>8246</v>
      </c>
      <c r="I393">
        <v>1324169940</v>
      </c>
      <c r="J393" s="14">
        <f t="shared" si="36"/>
        <v>40895.040972222225</v>
      </c>
      <c r="K393">
        <v>1321578051</v>
      </c>
      <c r="L393" s="14">
        <f t="shared" si="3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6">
        <f t="shared" si="38"/>
        <v>100.61</v>
      </c>
      <c r="R393" s="7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60" x14ac:dyDescent="0.2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s="4" t="s">
        <v>8219</v>
      </c>
      <c r="G394" t="s">
        <v>8224</v>
      </c>
      <c r="H394" t="s">
        <v>8246</v>
      </c>
      <c r="I394">
        <v>1315450800</v>
      </c>
      <c r="J394" s="14">
        <f t="shared" si="36"/>
        <v>40794.125</v>
      </c>
      <c r="K394">
        <v>1312823571</v>
      </c>
      <c r="L394" s="14">
        <f t="shared" si="3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6">
        <f t="shared" si="38"/>
        <v>100.9027027027027</v>
      </c>
      <c r="R394" s="7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5" x14ac:dyDescent="0.2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s="4" t="s">
        <v>8219</v>
      </c>
      <c r="G395" t="s">
        <v>8224</v>
      </c>
      <c r="H395" t="s">
        <v>8246</v>
      </c>
      <c r="I395">
        <v>1381424452</v>
      </c>
      <c r="J395" s="14">
        <f t="shared" si="36"/>
        <v>41557.708935185183</v>
      </c>
      <c r="K395">
        <v>1378746052</v>
      </c>
      <c r="L395" s="14">
        <f t="shared" si="3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38"/>
        <v>110.446</v>
      </c>
      <c r="R395" s="7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60" x14ac:dyDescent="0.2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s="4" t="s">
        <v>8219</v>
      </c>
      <c r="G396" t="s">
        <v>8227</v>
      </c>
      <c r="H396" t="s">
        <v>8249</v>
      </c>
      <c r="I396">
        <v>1460918282</v>
      </c>
      <c r="J396" s="14">
        <f t="shared" si="36"/>
        <v>42477.776412037041</v>
      </c>
      <c r="K396">
        <v>1455737882</v>
      </c>
      <c r="L396" s="14">
        <f t="shared" si="3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6">
        <f t="shared" si="38"/>
        <v>111.8936170212766</v>
      </c>
      <c r="R396" s="7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5" x14ac:dyDescent="0.2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s="4" t="s">
        <v>8219</v>
      </c>
      <c r="G397" t="s">
        <v>8224</v>
      </c>
      <c r="H397" t="s">
        <v>8246</v>
      </c>
      <c r="I397">
        <v>1335562320</v>
      </c>
      <c r="J397" s="14">
        <f t="shared" si="36"/>
        <v>41026.897222222222</v>
      </c>
      <c r="K397">
        <v>1332452960</v>
      </c>
      <c r="L397" s="14">
        <f t="shared" si="3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6">
        <f t="shared" si="38"/>
        <v>108.04450000000001</v>
      </c>
      <c r="R397" s="7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5" x14ac:dyDescent="0.2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s="4" t="s">
        <v>8219</v>
      </c>
      <c r="G398" t="s">
        <v>8224</v>
      </c>
      <c r="H398" t="s">
        <v>8246</v>
      </c>
      <c r="I398">
        <v>1341668006</v>
      </c>
      <c r="J398" s="14">
        <f t="shared" si="36"/>
        <v>41097.564884259256</v>
      </c>
      <c r="K398">
        <v>1340372006</v>
      </c>
      <c r="L398" s="14">
        <f t="shared" si="3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38"/>
        <v>106.66666666666667</v>
      </c>
      <c r="R398" s="7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60" x14ac:dyDescent="0.2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s="4" t="s">
        <v>8219</v>
      </c>
      <c r="G399" t="s">
        <v>8224</v>
      </c>
      <c r="H399" t="s">
        <v>8246</v>
      </c>
      <c r="I399">
        <v>1283312640</v>
      </c>
      <c r="J399" s="14">
        <f t="shared" si="36"/>
        <v>40422.155555555553</v>
      </c>
      <c r="K399">
        <v>1279651084</v>
      </c>
      <c r="L399" s="14">
        <f t="shared" si="3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6">
        <f t="shared" si="38"/>
        <v>103.90027322404372</v>
      </c>
      <c r="R399" s="7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5" x14ac:dyDescent="0.2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s="4" t="s">
        <v>8219</v>
      </c>
      <c r="G400" t="s">
        <v>8224</v>
      </c>
      <c r="H400" t="s">
        <v>8246</v>
      </c>
      <c r="I400">
        <v>1430334126</v>
      </c>
      <c r="J400" s="14">
        <f t="shared" si="36"/>
        <v>42123.793124999997</v>
      </c>
      <c r="K400">
        <v>1426446126</v>
      </c>
      <c r="L400" s="14">
        <f t="shared" si="3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38"/>
        <v>125.16000000000001</v>
      </c>
      <c r="R400" s="7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60" x14ac:dyDescent="0.2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s="4" t="s">
        <v>8219</v>
      </c>
      <c r="G401" t="s">
        <v>8225</v>
      </c>
      <c r="H401" t="s">
        <v>8247</v>
      </c>
      <c r="I401">
        <v>1481716800</v>
      </c>
      <c r="J401" s="14">
        <f t="shared" si="36"/>
        <v>42718.5</v>
      </c>
      <c r="K401">
        <v>1479070867</v>
      </c>
      <c r="L401" s="14">
        <f t="shared" si="3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6">
        <f t="shared" si="38"/>
        <v>106.80499999999999</v>
      </c>
      <c r="R401" s="7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5" x14ac:dyDescent="0.2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s="4" t="s">
        <v>8219</v>
      </c>
      <c r="G402" t="s">
        <v>8224</v>
      </c>
      <c r="H402" t="s">
        <v>8246</v>
      </c>
      <c r="I402">
        <v>1400297400</v>
      </c>
      <c r="J402" s="14">
        <f t="shared" si="36"/>
        <v>41776.145833333336</v>
      </c>
      <c r="K402">
        <v>1397661347</v>
      </c>
      <c r="L402" s="14">
        <f t="shared" si="3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6">
        <f t="shared" si="38"/>
        <v>112.30249999999999</v>
      </c>
      <c r="R402" s="7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60" x14ac:dyDescent="0.2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s="4" t="s">
        <v>8219</v>
      </c>
      <c r="G403" t="s">
        <v>8224</v>
      </c>
      <c r="H403" t="s">
        <v>8246</v>
      </c>
      <c r="I403">
        <v>1312747970</v>
      </c>
      <c r="J403" s="14">
        <f t="shared" si="36"/>
        <v>40762.842245370368</v>
      </c>
      <c r="K403">
        <v>1310155970</v>
      </c>
      <c r="L403" s="14">
        <f t="shared" si="3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38"/>
        <v>103.812</v>
      </c>
      <c r="R403" s="7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60" x14ac:dyDescent="0.2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s="4" t="s">
        <v>8219</v>
      </c>
      <c r="G404" t="s">
        <v>8224</v>
      </c>
      <c r="H404" t="s">
        <v>8246</v>
      </c>
      <c r="I404">
        <v>1446731817</v>
      </c>
      <c r="J404" s="14">
        <f t="shared" si="36"/>
        <v>42313.58121527778</v>
      </c>
      <c r="K404">
        <v>1444913817</v>
      </c>
      <c r="L404" s="14">
        <f t="shared" si="3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6">
        <f t="shared" si="38"/>
        <v>141.65</v>
      </c>
      <c r="R404" s="7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5" x14ac:dyDescent="0.2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s="4" t="s">
        <v>8219</v>
      </c>
      <c r="G405" t="s">
        <v>8224</v>
      </c>
      <c r="H405" t="s">
        <v>8246</v>
      </c>
      <c r="I405">
        <v>1312960080</v>
      </c>
      <c r="J405" s="14">
        <f t="shared" si="36"/>
        <v>40765.297222222223</v>
      </c>
      <c r="K405">
        <v>1308900441</v>
      </c>
      <c r="L405" s="14">
        <f t="shared" si="3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6">
        <f t="shared" si="38"/>
        <v>105.25999999999999</v>
      </c>
      <c r="R405" s="7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5" x14ac:dyDescent="0.2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s="4" t="s">
        <v>8219</v>
      </c>
      <c r="G406" t="s">
        <v>8224</v>
      </c>
      <c r="H406" t="s">
        <v>8246</v>
      </c>
      <c r="I406">
        <v>1391641440</v>
      </c>
      <c r="J406" s="14">
        <f t="shared" si="36"/>
        <v>41675.961111111108</v>
      </c>
      <c r="K406">
        <v>1389107062</v>
      </c>
      <c r="L406" s="14">
        <f t="shared" si="3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6">
        <f t="shared" si="38"/>
        <v>103.09142857142857</v>
      </c>
      <c r="R406" s="7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45" x14ac:dyDescent="0.2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s="4" t="s">
        <v>8219</v>
      </c>
      <c r="G407" t="s">
        <v>8224</v>
      </c>
      <c r="H407" t="s">
        <v>8246</v>
      </c>
      <c r="I407">
        <v>1394071339</v>
      </c>
      <c r="J407" s="14">
        <f t="shared" si="36"/>
        <v>41704.08494212963</v>
      </c>
      <c r="K407">
        <v>1391479339</v>
      </c>
      <c r="L407" s="14">
        <f t="shared" si="3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38"/>
        <v>107.65957446808511</v>
      </c>
      <c r="R407" s="7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60" x14ac:dyDescent="0.2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s="4" t="s">
        <v>8219</v>
      </c>
      <c r="G408" t="s">
        <v>8224</v>
      </c>
      <c r="H408" t="s">
        <v>8246</v>
      </c>
      <c r="I408">
        <v>1304920740</v>
      </c>
      <c r="J408" s="14">
        <f t="shared" si="36"/>
        <v>40672.249305555553</v>
      </c>
      <c r="K408">
        <v>1301975637</v>
      </c>
      <c r="L408" s="14">
        <f t="shared" si="3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6">
        <f t="shared" si="38"/>
        <v>107.70464285714286</v>
      </c>
      <c r="R408" s="7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5" x14ac:dyDescent="0.2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s="4" t="s">
        <v>8219</v>
      </c>
      <c r="G409" t="s">
        <v>8224</v>
      </c>
      <c r="H409" t="s">
        <v>8246</v>
      </c>
      <c r="I409">
        <v>1321739650</v>
      </c>
      <c r="J409" s="14">
        <f t="shared" si="36"/>
        <v>40866.912615740745</v>
      </c>
      <c r="K409">
        <v>1316552050</v>
      </c>
      <c r="L409" s="14">
        <f t="shared" si="3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6">
        <f t="shared" si="38"/>
        <v>101.55000000000001</v>
      </c>
      <c r="R409" s="7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5" x14ac:dyDescent="0.2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s="4" t="s">
        <v>8219</v>
      </c>
      <c r="G410" t="s">
        <v>8224</v>
      </c>
      <c r="H410" t="s">
        <v>8246</v>
      </c>
      <c r="I410">
        <v>1383676790</v>
      </c>
      <c r="J410" s="14">
        <f t="shared" si="36"/>
        <v>41583.777662037035</v>
      </c>
      <c r="K410">
        <v>1380217190</v>
      </c>
      <c r="L410" s="14">
        <f t="shared" si="3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6">
        <f t="shared" si="38"/>
        <v>101.43766666666667</v>
      </c>
      <c r="R410" s="7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5" x14ac:dyDescent="0.2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s="4" t="s">
        <v>8219</v>
      </c>
      <c r="G411" t="s">
        <v>8225</v>
      </c>
      <c r="H411" t="s">
        <v>8247</v>
      </c>
      <c r="I411">
        <v>1469220144</v>
      </c>
      <c r="J411" s="14">
        <f t="shared" si="36"/>
        <v>42573.862777777773</v>
      </c>
      <c r="K411">
        <v>1466628144</v>
      </c>
      <c r="L411" s="14">
        <f t="shared" si="3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38"/>
        <v>136.80000000000001</v>
      </c>
      <c r="R411" s="7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5" x14ac:dyDescent="0.2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s="4" t="s">
        <v>8219</v>
      </c>
      <c r="G412" t="s">
        <v>8229</v>
      </c>
      <c r="H412" t="s">
        <v>8251</v>
      </c>
      <c r="I412">
        <v>1434670397</v>
      </c>
      <c r="J412" s="14">
        <f t="shared" si="36"/>
        <v>42173.981446759266</v>
      </c>
      <c r="K412">
        <v>1429486397</v>
      </c>
      <c r="L412" s="14">
        <f t="shared" si="3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38"/>
        <v>128.29999999999998</v>
      </c>
      <c r="R412" s="7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60" x14ac:dyDescent="0.2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s="4" t="s">
        <v>8219</v>
      </c>
      <c r="G413" t="s">
        <v>8224</v>
      </c>
      <c r="H413" t="s">
        <v>8246</v>
      </c>
      <c r="I413">
        <v>1387688400</v>
      </c>
      <c r="J413" s="14">
        <f t="shared" si="36"/>
        <v>41630.208333333336</v>
      </c>
      <c r="K413">
        <v>1384920804</v>
      </c>
      <c r="L413" s="14">
        <f t="shared" si="3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6">
        <f t="shared" si="38"/>
        <v>101.05</v>
      </c>
      <c r="R413" s="7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60" x14ac:dyDescent="0.2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s="4" t="s">
        <v>8219</v>
      </c>
      <c r="G414" t="s">
        <v>8224</v>
      </c>
      <c r="H414" t="s">
        <v>8246</v>
      </c>
      <c r="I414">
        <v>1343238578</v>
      </c>
      <c r="J414" s="14">
        <f t="shared" si="36"/>
        <v>41115.742800925924</v>
      </c>
      <c r="K414">
        <v>1341856178</v>
      </c>
      <c r="L414" s="14">
        <f t="shared" si="3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38"/>
        <v>126.84</v>
      </c>
      <c r="R414" s="7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5" x14ac:dyDescent="0.2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s="4" t="s">
        <v>8219</v>
      </c>
      <c r="G415" t="s">
        <v>8224</v>
      </c>
      <c r="H415" t="s">
        <v>8246</v>
      </c>
      <c r="I415">
        <v>1342731811</v>
      </c>
      <c r="J415" s="14">
        <f t="shared" si="36"/>
        <v>41109.877442129626</v>
      </c>
      <c r="K415">
        <v>1340139811</v>
      </c>
      <c r="L415" s="14">
        <f t="shared" si="3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38"/>
        <v>105.0859375</v>
      </c>
      <c r="R415" s="7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60" x14ac:dyDescent="0.2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s="4" t="s">
        <v>8219</v>
      </c>
      <c r="G416" t="s">
        <v>8224</v>
      </c>
      <c r="H416" t="s">
        <v>8246</v>
      </c>
      <c r="I416">
        <v>1381541465</v>
      </c>
      <c r="J416" s="14">
        <f t="shared" si="36"/>
        <v>41559.063252314816</v>
      </c>
      <c r="K416">
        <v>1378949465</v>
      </c>
      <c r="L416" s="14">
        <f t="shared" si="3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38"/>
        <v>102.85405405405406</v>
      </c>
      <c r="R416" s="7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60" x14ac:dyDescent="0.2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s="4" t="s">
        <v>8219</v>
      </c>
      <c r="G417" t="s">
        <v>8229</v>
      </c>
      <c r="H417" t="s">
        <v>8251</v>
      </c>
      <c r="I417">
        <v>1413547200</v>
      </c>
      <c r="J417" s="14">
        <f t="shared" si="36"/>
        <v>41929.5</v>
      </c>
      <c r="K417">
        <v>1411417602</v>
      </c>
      <c r="L417" s="14">
        <f t="shared" si="37"/>
        <v>41904.851875</v>
      </c>
      <c r="M417" t="b">
        <v>0</v>
      </c>
      <c r="N417">
        <v>21</v>
      </c>
      <c r="O417" t="b">
        <v>1</v>
      </c>
      <c r="P417" t="s">
        <v>8269</v>
      </c>
      <c r="Q417" s="6">
        <f t="shared" si="38"/>
        <v>102.14714285714285</v>
      </c>
      <c r="R417" s="7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5" x14ac:dyDescent="0.2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s="4" t="s">
        <v>8219</v>
      </c>
      <c r="G418" t="s">
        <v>8224</v>
      </c>
      <c r="H418" t="s">
        <v>8246</v>
      </c>
      <c r="I418">
        <v>1391851831</v>
      </c>
      <c r="J418" s="14">
        <f t="shared" si="36"/>
        <v>41678.396192129629</v>
      </c>
      <c r="K418">
        <v>1389259831</v>
      </c>
      <c r="L418" s="14">
        <f t="shared" si="3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38"/>
        <v>120.21700000000001</v>
      </c>
      <c r="R418" s="7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60" x14ac:dyDescent="0.2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s="4" t="s">
        <v>8219</v>
      </c>
      <c r="G419" t="s">
        <v>8224</v>
      </c>
      <c r="H419" t="s">
        <v>8246</v>
      </c>
      <c r="I419">
        <v>1365395580</v>
      </c>
      <c r="J419" s="14">
        <f t="shared" si="36"/>
        <v>41372.189583333333</v>
      </c>
      <c r="K419">
        <v>1364426260</v>
      </c>
      <c r="L419" s="14">
        <f t="shared" si="3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6">
        <f t="shared" si="38"/>
        <v>100.24761904761905</v>
      </c>
      <c r="R419" s="7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60" x14ac:dyDescent="0.2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s="4" t="s">
        <v>8219</v>
      </c>
      <c r="G420" t="s">
        <v>8224</v>
      </c>
      <c r="H420" t="s">
        <v>8246</v>
      </c>
      <c r="I420">
        <v>1437633997</v>
      </c>
      <c r="J420" s="14">
        <f t="shared" si="36"/>
        <v>42208.282372685186</v>
      </c>
      <c r="K420">
        <v>1435041997</v>
      </c>
      <c r="L420" s="14">
        <f t="shared" si="3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38"/>
        <v>100.63392857142857</v>
      </c>
      <c r="R420" s="7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5" x14ac:dyDescent="0.2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s="4" t="s">
        <v>8219</v>
      </c>
      <c r="G421" t="s">
        <v>8224</v>
      </c>
      <c r="H421" t="s">
        <v>8246</v>
      </c>
      <c r="I421">
        <v>1372536787</v>
      </c>
      <c r="J421" s="14">
        <f t="shared" si="36"/>
        <v>41454.842442129629</v>
      </c>
      <c r="K421">
        <v>1367352787</v>
      </c>
      <c r="L421" s="14">
        <f t="shared" si="3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38"/>
        <v>100.4375</v>
      </c>
      <c r="R421" s="7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60" x14ac:dyDescent="0.2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s="4" t="s">
        <v>8221</v>
      </c>
      <c r="G422" t="s">
        <v>8224</v>
      </c>
      <c r="H422" t="s">
        <v>8246</v>
      </c>
      <c r="I422">
        <v>1394772031</v>
      </c>
      <c r="J422" s="14">
        <f t="shared" si="36"/>
        <v>41712.194803240738</v>
      </c>
      <c r="K422">
        <v>1392183631</v>
      </c>
      <c r="L422" s="14">
        <f t="shared" si="37"/>
        <v>41682.23646990741</v>
      </c>
      <c r="M422" t="b">
        <v>0</v>
      </c>
      <c r="N422">
        <v>3</v>
      </c>
      <c r="O422" t="b">
        <v>0</v>
      </c>
      <c r="P422" t="s">
        <v>8270</v>
      </c>
      <c r="Q422" s="6">
        <f t="shared" si="38"/>
        <v>0.43939393939393934</v>
      </c>
      <c r="R422" s="7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60" x14ac:dyDescent="0.2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s="4" t="s">
        <v>8221</v>
      </c>
      <c r="G423" t="s">
        <v>8224</v>
      </c>
      <c r="H423" t="s">
        <v>8246</v>
      </c>
      <c r="I423">
        <v>1440157656</v>
      </c>
      <c r="J423" s="14">
        <f t="shared" si="36"/>
        <v>42237.491388888884</v>
      </c>
      <c r="K423">
        <v>1434973656</v>
      </c>
      <c r="L423" s="14">
        <f t="shared" si="3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38"/>
        <v>2.0066666666666668</v>
      </c>
      <c r="R423" s="7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60" x14ac:dyDescent="0.2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s="4" t="s">
        <v>8221</v>
      </c>
      <c r="G424" t="s">
        <v>8224</v>
      </c>
      <c r="H424" t="s">
        <v>8246</v>
      </c>
      <c r="I424">
        <v>1410416097</v>
      </c>
      <c r="J424" s="14">
        <f t="shared" si="36"/>
        <v>41893.260381944441</v>
      </c>
      <c r="K424">
        <v>1407824097</v>
      </c>
      <c r="L424" s="14">
        <f t="shared" si="3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38"/>
        <v>1.075</v>
      </c>
      <c r="R424" s="7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5" x14ac:dyDescent="0.2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s="4" t="s">
        <v>8221</v>
      </c>
      <c r="G425" t="s">
        <v>8224</v>
      </c>
      <c r="H425" t="s">
        <v>8246</v>
      </c>
      <c r="I425">
        <v>1370470430</v>
      </c>
      <c r="J425" s="14">
        <f t="shared" si="36"/>
        <v>41430.92627314815</v>
      </c>
      <c r="K425">
        <v>1367878430</v>
      </c>
      <c r="L425" s="14">
        <f t="shared" si="3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38"/>
        <v>0.76500000000000001</v>
      </c>
      <c r="R425" s="7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5" x14ac:dyDescent="0.2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s="4" t="s">
        <v>8221</v>
      </c>
      <c r="G426" t="s">
        <v>8224</v>
      </c>
      <c r="H426" t="s">
        <v>8246</v>
      </c>
      <c r="I426">
        <v>1332748899</v>
      </c>
      <c r="J426" s="14">
        <f t="shared" si="36"/>
        <v>40994.334479166668</v>
      </c>
      <c r="K426">
        <v>1327568499</v>
      </c>
      <c r="L426" s="14">
        <f t="shared" si="3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6">
        <f t="shared" si="38"/>
        <v>6.7966666666666677</v>
      </c>
      <c r="R426" s="7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60" x14ac:dyDescent="0.2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s="4" t="s">
        <v>8221</v>
      </c>
      <c r="G427" t="s">
        <v>8224</v>
      </c>
      <c r="H427" t="s">
        <v>8246</v>
      </c>
      <c r="I427">
        <v>1448660404</v>
      </c>
      <c r="J427" s="14">
        <f t="shared" si="36"/>
        <v>42335.902824074074</v>
      </c>
      <c r="K427">
        <v>1443472804</v>
      </c>
      <c r="L427" s="14">
        <f t="shared" si="3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6">
        <f t="shared" si="38"/>
        <v>1.2E-2</v>
      </c>
      <c r="R427" s="7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60" x14ac:dyDescent="0.2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s="4" t="s">
        <v>8221</v>
      </c>
      <c r="G428" t="s">
        <v>8224</v>
      </c>
      <c r="H428" t="s">
        <v>8246</v>
      </c>
      <c r="I428">
        <v>1456851914</v>
      </c>
      <c r="J428" s="14">
        <f t="shared" si="36"/>
        <v>42430.711967592593</v>
      </c>
      <c r="K428">
        <v>1454259914</v>
      </c>
      <c r="L428" s="14">
        <f t="shared" si="3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38"/>
        <v>1.3299999999999998</v>
      </c>
      <c r="R428" s="7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60" x14ac:dyDescent="0.2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s="4" t="s">
        <v>8221</v>
      </c>
      <c r="G429" t="s">
        <v>8224</v>
      </c>
      <c r="H429" t="s">
        <v>8246</v>
      </c>
      <c r="I429">
        <v>1445540340</v>
      </c>
      <c r="J429" s="14">
        <f t="shared" si="36"/>
        <v>42299.790972222225</v>
      </c>
      <c r="K429">
        <v>1444340940</v>
      </c>
      <c r="L429" s="14">
        <f t="shared" si="3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6">
        <f t="shared" si="38"/>
        <v>0</v>
      </c>
      <c r="R429" s="7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30" x14ac:dyDescent="0.2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s="4" t="s">
        <v>8221</v>
      </c>
      <c r="G430" t="s">
        <v>8224</v>
      </c>
      <c r="H430" t="s">
        <v>8246</v>
      </c>
      <c r="I430">
        <v>1402956000</v>
      </c>
      <c r="J430" s="14">
        <f t="shared" si="36"/>
        <v>41806.916666666664</v>
      </c>
      <c r="K430">
        <v>1400523845</v>
      </c>
      <c r="L430" s="14">
        <f t="shared" si="3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6">
        <f t="shared" si="38"/>
        <v>5.6333333333333329</v>
      </c>
      <c r="R430" s="7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60" x14ac:dyDescent="0.2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s="4" t="s">
        <v>8221</v>
      </c>
      <c r="G431" t="s">
        <v>8224</v>
      </c>
      <c r="H431" t="s">
        <v>8246</v>
      </c>
      <c r="I431">
        <v>1259297940</v>
      </c>
      <c r="J431" s="14">
        <f t="shared" si="36"/>
        <v>40144.207638888889</v>
      </c>
      <c r="K431">
        <v>1252964282</v>
      </c>
      <c r="L431" s="14">
        <f t="shared" si="3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6">
        <f t="shared" si="38"/>
        <v>0</v>
      </c>
      <c r="R431" s="7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45" x14ac:dyDescent="0.2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s="4" t="s">
        <v>8221</v>
      </c>
      <c r="G432" t="s">
        <v>8224</v>
      </c>
      <c r="H432" t="s">
        <v>8246</v>
      </c>
      <c r="I432">
        <v>1378866867</v>
      </c>
      <c r="J432" s="14">
        <f t="shared" si="36"/>
        <v>41528.107256944444</v>
      </c>
      <c r="K432">
        <v>1377570867</v>
      </c>
      <c r="L432" s="14">
        <f t="shared" si="3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38"/>
        <v>2.4</v>
      </c>
      <c r="R432" s="7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5" x14ac:dyDescent="0.2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s="4" t="s">
        <v>8221</v>
      </c>
      <c r="G433" t="s">
        <v>8225</v>
      </c>
      <c r="H433" t="s">
        <v>8247</v>
      </c>
      <c r="I433">
        <v>1467752083</v>
      </c>
      <c r="J433" s="14">
        <f t="shared" si="36"/>
        <v>42556.871331018512</v>
      </c>
      <c r="K433">
        <v>1465160083</v>
      </c>
      <c r="L433" s="14">
        <f t="shared" si="3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38"/>
        <v>13.833333333333334</v>
      </c>
      <c r="R433" s="7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60" x14ac:dyDescent="0.2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s="4" t="s">
        <v>8221</v>
      </c>
      <c r="G434" t="s">
        <v>8224</v>
      </c>
      <c r="H434" t="s">
        <v>8246</v>
      </c>
      <c r="I434">
        <v>1445448381</v>
      </c>
      <c r="J434" s="14">
        <f t="shared" si="36"/>
        <v>42298.726631944446</v>
      </c>
      <c r="K434">
        <v>1440264381</v>
      </c>
      <c r="L434" s="14">
        <f t="shared" si="3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38"/>
        <v>9.5</v>
      </c>
      <c r="R434" s="7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60" x14ac:dyDescent="0.2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s="4" t="s">
        <v>8221</v>
      </c>
      <c r="G435" t="s">
        <v>8224</v>
      </c>
      <c r="H435" t="s">
        <v>8246</v>
      </c>
      <c r="I435">
        <v>1444576022</v>
      </c>
      <c r="J435" s="14">
        <f t="shared" si="36"/>
        <v>42288.629884259266</v>
      </c>
      <c r="K435">
        <v>1439392022</v>
      </c>
      <c r="L435" s="14">
        <f t="shared" si="3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38"/>
        <v>0</v>
      </c>
      <c r="R435" s="7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60" x14ac:dyDescent="0.2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s="4" t="s">
        <v>8221</v>
      </c>
      <c r="G436" t="s">
        <v>8224</v>
      </c>
      <c r="H436" t="s">
        <v>8246</v>
      </c>
      <c r="I436">
        <v>1385931702</v>
      </c>
      <c r="J436" s="14">
        <f t="shared" si="36"/>
        <v>41609.876180555555</v>
      </c>
      <c r="K436">
        <v>1383076902</v>
      </c>
      <c r="L436" s="14">
        <f t="shared" si="3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6">
        <f t="shared" si="38"/>
        <v>5</v>
      </c>
      <c r="R436" s="7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60" x14ac:dyDescent="0.2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s="4" t="s">
        <v>8221</v>
      </c>
      <c r="G437" t="s">
        <v>8224</v>
      </c>
      <c r="H437" t="s">
        <v>8246</v>
      </c>
      <c r="I437">
        <v>1379094980</v>
      </c>
      <c r="J437" s="14">
        <f t="shared" si="36"/>
        <v>41530.747453703705</v>
      </c>
      <c r="K437">
        <v>1376502980</v>
      </c>
      <c r="L437" s="14">
        <f t="shared" si="3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38"/>
        <v>2.7272727272727275E-3</v>
      </c>
      <c r="R437" s="7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5" x14ac:dyDescent="0.2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s="4" t="s">
        <v>8221</v>
      </c>
      <c r="G438" t="s">
        <v>8224</v>
      </c>
      <c r="H438" t="s">
        <v>8246</v>
      </c>
      <c r="I438">
        <v>1375260113</v>
      </c>
      <c r="J438" s="14">
        <f t="shared" si="36"/>
        <v>41486.36241898148</v>
      </c>
      <c r="K438">
        <v>1372668113</v>
      </c>
      <c r="L438" s="14">
        <f t="shared" si="37"/>
        <v>41456.36241898148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38"/>
        <v>0</v>
      </c>
      <c r="R438" s="7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5" x14ac:dyDescent="0.2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s="4" t="s">
        <v>8221</v>
      </c>
      <c r="G439" t="s">
        <v>8229</v>
      </c>
      <c r="H439" t="s">
        <v>8251</v>
      </c>
      <c r="I439">
        <v>1475912326</v>
      </c>
      <c r="J439" s="14">
        <f t="shared" si="36"/>
        <v>42651.31858796296</v>
      </c>
      <c r="K439">
        <v>1470728326</v>
      </c>
      <c r="L439" s="14">
        <f t="shared" si="37"/>
        <v>42591.31858796296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38"/>
        <v>0</v>
      </c>
      <c r="R439" s="7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5" x14ac:dyDescent="0.2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s="4" t="s">
        <v>8221</v>
      </c>
      <c r="G440" t="s">
        <v>8224</v>
      </c>
      <c r="H440" t="s">
        <v>8246</v>
      </c>
      <c r="I440">
        <v>1447830958</v>
      </c>
      <c r="J440" s="14">
        <f t="shared" si="36"/>
        <v>42326.302754629629</v>
      </c>
      <c r="K440">
        <v>1445235358</v>
      </c>
      <c r="L440" s="14">
        <f t="shared" si="3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6">
        <f t="shared" si="38"/>
        <v>9.379999999999999</v>
      </c>
      <c r="R440" s="7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60" x14ac:dyDescent="0.2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s="4" t="s">
        <v>8221</v>
      </c>
      <c r="G441" t="s">
        <v>8224</v>
      </c>
      <c r="H441" t="s">
        <v>8246</v>
      </c>
      <c r="I441">
        <v>1413569818</v>
      </c>
      <c r="J441" s="14">
        <f t="shared" si="36"/>
        <v>41929.761782407404</v>
      </c>
      <c r="K441">
        <v>1412705818</v>
      </c>
      <c r="L441" s="14">
        <f t="shared" si="3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38"/>
        <v>0</v>
      </c>
      <c r="R441" s="7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5" x14ac:dyDescent="0.2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s="4" t="s">
        <v>8221</v>
      </c>
      <c r="G442" t="s">
        <v>8224</v>
      </c>
      <c r="H442" t="s">
        <v>8246</v>
      </c>
      <c r="I442">
        <v>1458859153</v>
      </c>
      <c r="J442" s="14">
        <f t="shared" si="36"/>
        <v>42453.943900462968</v>
      </c>
      <c r="K442">
        <v>1456270753</v>
      </c>
      <c r="L442" s="14">
        <f t="shared" si="3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6">
        <f t="shared" si="38"/>
        <v>0.1</v>
      </c>
      <c r="R442" s="7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60" x14ac:dyDescent="0.2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s="4" t="s">
        <v>8221</v>
      </c>
      <c r="G443" t="s">
        <v>8225</v>
      </c>
      <c r="H443" t="s">
        <v>8247</v>
      </c>
      <c r="I443">
        <v>1383418996</v>
      </c>
      <c r="J443" s="14">
        <f t="shared" si="36"/>
        <v>41580.793935185182</v>
      </c>
      <c r="K443">
        <v>1380826996</v>
      </c>
      <c r="L443" s="14">
        <f t="shared" si="3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38"/>
        <v>0</v>
      </c>
      <c r="R443" s="7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x14ac:dyDescent="0.2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s="4" t="s">
        <v>8221</v>
      </c>
      <c r="G444" t="s">
        <v>8224</v>
      </c>
      <c r="H444" t="s">
        <v>8246</v>
      </c>
      <c r="I444">
        <v>1424380783</v>
      </c>
      <c r="J444" s="14">
        <f t="shared" si="36"/>
        <v>42054.888692129629</v>
      </c>
      <c r="K444">
        <v>1421788783</v>
      </c>
      <c r="L444" s="14">
        <f t="shared" si="3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38"/>
        <v>39.358823529411765</v>
      </c>
      <c r="R444" s="7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5" x14ac:dyDescent="0.2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s="4" t="s">
        <v>8221</v>
      </c>
      <c r="G445" t="s">
        <v>8229</v>
      </c>
      <c r="H445" t="s">
        <v>8251</v>
      </c>
      <c r="I445">
        <v>1391991701</v>
      </c>
      <c r="J445" s="14">
        <f t="shared" si="36"/>
        <v>41680.015057870369</v>
      </c>
      <c r="K445">
        <v>1389399701</v>
      </c>
      <c r="L445" s="14">
        <f t="shared" si="3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38"/>
        <v>0.1</v>
      </c>
      <c r="R445" s="7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45" x14ac:dyDescent="0.2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s="4" t="s">
        <v>8221</v>
      </c>
      <c r="G446" t="s">
        <v>8224</v>
      </c>
      <c r="H446" t="s">
        <v>8246</v>
      </c>
      <c r="I446">
        <v>1329342361</v>
      </c>
      <c r="J446" s="14">
        <f t="shared" si="36"/>
        <v>40954.906956018516</v>
      </c>
      <c r="K446">
        <v>1324158361</v>
      </c>
      <c r="L446" s="14">
        <f t="shared" si="3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38"/>
        <v>5</v>
      </c>
      <c r="R446" s="7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5" x14ac:dyDescent="0.2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s="4" t="s">
        <v>8221</v>
      </c>
      <c r="G447" t="s">
        <v>8224</v>
      </c>
      <c r="H447" t="s">
        <v>8246</v>
      </c>
      <c r="I447">
        <v>1432195375</v>
      </c>
      <c r="J447" s="14">
        <f t="shared" si="36"/>
        <v>42145.335358796292</v>
      </c>
      <c r="K447">
        <v>1430899375</v>
      </c>
      <c r="L447" s="14">
        <f t="shared" si="3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38"/>
        <v>3.3333333333333335E-3</v>
      </c>
      <c r="R447" s="7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60" x14ac:dyDescent="0.2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s="4" t="s">
        <v>8221</v>
      </c>
      <c r="G448" t="s">
        <v>8224</v>
      </c>
      <c r="H448" t="s">
        <v>8246</v>
      </c>
      <c r="I448">
        <v>1425434420</v>
      </c>
      <c r="J448" s="14">
        <f t="shared" si="36"/>
        <v>42067.083564814813</v>
      </c>
      <c r="K448">
        <v>1422842420</v>
      </c>
      <c r="L448" s="14">
        <f t="shared" si="3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38"/>
        <v>7.2952380952380951</v>
      </c>
      <c r="R448" s="7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60" x14ac:dyDescent="0.2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s="4" t="s">
        <v>8221</v>
      </c>
      <c r="G449" t="s">
        <v>8225</v>
      </c>
      <c r="H449" t="s">
        <v>8247</v>
      </c>
      <c r="I449">
        <v>1364041163</v>
      </c>
      <c r="J449" s="14">
        <f t="shared" si="36"/>
        <v>41356.513460648144</v>
      </c>
      <c r="K449">
        <v>1361884763</v>
      </c>
      <c r="L449" s="14">
        <f t="shared" si="3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6">
        <f t="shared" si="38"/>
        <v>1.6666666666666666E-2</v>
      </c>
      <c r="R449" s="7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60" x14ac:dyDescent="0.2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s="4" t="s">
        <v>8221</v>
      </c>
      <c r="G450" t="s">
        <v>8224</v>
      </c>
      <c r="H450" t="s">
        <v>8246</v>
      </c>
      <c r="I450">
        <v>1400091095</v>
      </c>
      <c r="J450" s="14">
        <f t="shared" si="36"/>
        <v>41773.758043981477</v>
      </c>
      <c r="K450">
        <v>1398363095</v>
      </c>
      <c r="L450" s="14">
        <f t="shared" si="3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si="38"/>
        <v>3.2804000000000002</v>
      </c>
      <c r="R450" s="7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60" x14ac:dyDescent="0.2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s="4" t="s">
        <v>8221</v>
      </c>
      <c r="G451" t="s">
        <v>8225</v>
      </c>
      <c r="H451" t="s">
        <v>8247</v>
      </c>
      <c r="I451">
        <v>1382017085</v>
      </c>
      <c r="J451" s="14">
        <f t="shared" ref="J451:J514" si="42">(((I451/60)/60)/24)+DATE(1970,1,1)</f>
        <v>41564.568113425928</v>
      </c>
      <c r="K451">
        <v>1379425085</v>
      </c>
      <c r="L451" s="14">
        <f t="shared" ref="L451:L514" si="43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ref="Q451:Q514" si="44">(E451/D451)*100</f>
        <v>2.25</v>
      </c>
      <c r="R451" s="7">
        <f t="shared" ref="R451:R514" si="45">AVERAGE(E451/N451)</f>
        <v>9</v>
      </c>
      <c r="S451" t="str">
        <f t="shared" ref="S451:S514" si="46">LEFT(P451,FIND("/",P451)-1)</f>
        <v>film &amp; video</v>
      </c>
      <c r="T451" t="str">
        <f t="shared" ref="T451:T514" si="47">RIGHT(P451,LEN(P451)-FIND("/",P451))</f>
        <v>animation</v>
      </c>
    </row>
    <row r="452" spans="1:20" ht="60" x14ac:dyDescent="0.2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s="4" t="s">
        <v>8221</v>
      </c>
      <c r="G452" t="s">
        <v>8224</v>
      </c>
      <c r="H452" t="s">
        <v>8246</v>
      </c>
      <c r="I452">
        <v>1392417800</v>
      </c>
      <c r="J452" s="14">
        <f t="shared" si="42"/>
        <v>41684.946759259255</v>
      </c>
      <c r="K452">
        <v>1389825800</v>
      </c>
      <c r="L452" s="14">
        <f t="shared" si="43"/>
        <v>41654.946759259255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44"/>
        <v>0.79200000000000004</v>
      </c>
      <c r="R452" s="7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60" x14ac:dyDescent="0.2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s="4" t="s">
        <v>8221</v>
      </c>
      <c r="G453" t="s">
        <v>8224</v>
      </c>
      <c r="H453" t="s">
        <v>8246</v>
      </c>
      <c r="I453">
        <v>1390669791</v>
      </c>
      <c r="J453" s="14">
        <f t="shared" si="42"/>
        <v>41664.715173611112</v>
      </c>
      <c r="K453">
        <v>1388077791</v>
      </c>
      <c r="L453" s="14">
        <f t="shared" si="43"/>
        <v>41634.715173611112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44"/>
        <v>0</v>
      </c>
      <c r="R453" s="7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45" x14ac:dyDescent="0.2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s="4" t="s">
        <v>8221</v>
      </c>
      <c r="G454" t="s">
        <v>8224</v>
      </c>
      <c r="H454" t="s">
        <v>8246</v>
      </c>
      <c r="I454">
        <v>1431536015</v>
      </c>
      <c r="J454" s="14">
        <f t="shared" si="42"/>
        <v>42137.703877314809</v>
      </c>
      <c r="K454">
        <v>1428944015</v>
      </c>
      <c r="L454" s="14">
        <f t="shared" si="43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44"/>
        <v>64</v>
      </c>
      <c r="R454" s="7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60" x14ac:dyDescent="0.2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s="4" t="s">
        <v>8221</v>
      </c>
      <c r="G455" t="s">
        <v>8224</v>
      </c>
      <c r="H455" t="s">
        <v>8246</v>
      </c>
      <c r="I455">
        <v>1424375279</v>
      </c>
      <c r="J455" s="14">
        <f t="shared" si="42"/>
        <v>42054.824988425928</v>
      </c>
      <c r="K455">
        <v>1422992879</v>
      </c>
      <c r="L455" s="14">
        <f t="shared" si="43"/>
        <v>42038.824988425928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44"/>
        <v>2.7404479578392621E-2</v>
      </c>
      <c r="R455" s="7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5" x14ac:dyDescent="0.2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s="4" t="s">
        <v>8221</v>
      </c>
      <c r="G456" t="s">
        <v>8224</v>
      </c>
      <c r="H456" t="s">
        <v>8246</v>
      </c>
      <c r="I456">
        <v>1417007640</v>
      </c>
      <c r="J456" s="14">
        <f t="shared" si="42"/>
        <v>41969.551388888889</v>
      </c>
      <c r="K456">
        <v>1414343571</v>
      </c>
      <c r="L456" s="14">
        <f t="shared" si="43"/>
        <v>41938.717256944445</v>
      </c>
      <c r="M456" t="b">
        <v>0</v>
      </c>
      <c r="N456">
        <v>5</v>
      </c>
      <c r="O456" t="b">
        <v>0</v>
      </c>
      <c r="P456" t="s">
        <v>8270</v>
      </c>
      <c r="Q456" s="6">
        <f t="shared" si="44"/>
        <v>0.82000000000000006</v>
      </c>
      <c r="R456" s="7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60" x14ac:dyDescent="0.2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s="4" t="s">
        <v>8221</v>
      </c>
      <c r="G457" t="s">
        <v>8224</v>
      </c>
      <c r="H457" t="s">
        <v>8246</v>
      </c>
      <c r="I457">
        <v>1334622660</v>
      </c>
      <c r="J457" s="14">
        <f t="shared" si="42"/>
        <v>41016.021527777775</v>
      </c>
      <c r="K457">
        <v>1330733022</v>
      </c>
      <c r="L457" s="14">
        <f t="shared" si="43"/>
        <v>40971.002569444441</v>
      </c>
      <c r="M457" t="b">
        <v>0</v>
      </c>
      <c r="N457">
        <v>2</v>
      </c>
      <c r="O457" t="b">
        <v>0</v>
      </c>
      <c r="P457" t="s">
        <v>8270</v>
      </c>
      <c r="Q457" s="6">
        <f t="shared" si="44"/>
        <v>6.9230769230769221E-2</v>
      </c>
      <c r="R457" s="7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60" x14ac:dyDescent="0.2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s="4" t="s">
        <v>8221</v>
      </c>
      <c r="G458" t="s">
        <v>8224</v>
      </c>
      <c r="H458" t="s">
        <v>8246</v>
      </c>
      <c r="I458">
        <v>1382414340</v>
      </c>
      <c r="J458" s="14">
        <f t="shared" si="42"/>
        <v>41569.165972222225</v>
      </c>
      <c r="K458">
        <v>1380559201</v>
      </c>
      <c r="L458" s="14">
        <f t="shared" si="43"/>
        <v>41547.694456018515</v>
      </c>
      <c r="M458" t="b">
        <v>0</v>
      </c>
      <c r="N458">
        <v>3</v>
      </c>
      <c r="O458" t="b">
        <v>0</v>
      </c>
      <c r="P458" t="s">
        <v>8270</v>
      </c>
      <c r="Q458" s="6">
        <f t="shared" si="44"/>
        <v>0.68631863186318631</v>
      </c>
      <c r="R458" s="7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60" x14ac:dyDescent="0.2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s="4" t="s">
        <v>8221</v>
      </c>
      <c r="G459" t="s">
        <v>8229</v>
      </c>
      <c r="H459" t="s">
        <v>8251</v>
      </c>
      <c r="I459">
        <v>1408213512</v>
      </c>
      <c r="J459" s="14">
        <f t="shared" si="42"/>
        <v>41867.767500000002</v>
      </c>
      <c r="K459">
        <v>1405621512</v>
      </c>
      <c r="L459" s="14">
        <f t="shared" si="43"/>
        <v>41837.767500000002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44"/>
        <v>0</v>
      </c>
      <c r="R459" s="7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5" x14ac:dyDescent="0.2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s="4" t="s">
        <v>8221</v>
      </c>
      <c r="G460" t="s">
        <v>8225</v>
      </c>
      <c r="H460" t="s">
        <v>8247</v>
      </c>
      <c r="I460">
        <v>1368550060</v>
      </c>
      <c r="J460" s="14">
        <f t="shared" si="42"/>
        <v>41408.69976851852</v>
      </c>
      <c r="K460">
        <v>1365958060</v>
      </c>
      <c r="L460" s="14">
        <f t="shared" si="43"/>
        <v>41378.69976851852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44"/>
        <v>8.2100000000000009</v>
      </c>
      <c r="R460" s="7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60" x14ac:dyDescent="0.2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s="4" t="s">
        <v>8221</v>
      </c>
      <c r="G461" t="s">
        <v>8224</v>
      </c>
      <c r="H461" t="s">
        <v>8246</v>
      </c>
      <c r="I461">
        <v>1321201327</v>
      </c>
      <c r="J461" s="14">
        <f t="shared" si="42"/>
        <v>40860.682025462964</v>
      </c>
      <c r="K461">
        <v>1316013727</v>
      </c>
      <c r="L461" s="14">
        <f t="shared" si="43"/>
        <v>40800.6403587963</v>
      </c>
      <c r="M461" t="b">
        <v>0</v>
      </c>
      <c r="N461">
        <v>1</v>
      </c>
      <c r="O461" t="b">
        <v>0</v>
      </c>
      <c r="P461" t="s">
        <v>8270</v>
      </c>
      <c r="Q461" s="6">
        <f t="shared" si="44"/>
        <v>6.4102564102564097E-2</v>
      </c>
      <c r="R461" s="7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30" x14ac:dyDescent="0.2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s="4" t="s">
        <v>8221</v>
      </c>
      <c r="G462" t="s">
        <v>8224</v>
      </c>
      <c r="H462" t="s">
        <v>8246</v>
      </c>
      <c r="I462">
        <v>1401595200</v>
      </c>
      <c r="J462" s="14">
        <f t="shared" si="42"/>
        <v>41791.166666666664</v>
      </c>
      <c r="K462">
        <v>1398862875</v>
      </c>
      <c r="L462" s="14">
        <f t="shared" si="43"/>
        <v>41759.542534722219</v>
      </c>
      <c r="M462" t="b">
        <v>0</v>
      </c>
      <c r="N462">
        <v>2</v>
      </c>
      <c r="O462" t="b">
        <v>0</v>
      </c>
      <c r="P462" t="s">
        <v>8270</v>
      </c>
      <c r="Q462" s="6">
        <f t="shared" si="44"/>
        <v>0.29411764705882354</v>
      </c>
      <c r="R462" s="7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60" x14ac:dyDescent="0.2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s="4" t="s">
        <v>8221</v>
      </c>
      <c r="G463" t="s">
        <v>8225</v>
      </c>
      <c r="H463" t="s">
        <v>8247</v>
      </c>
      <c r="I463">
        <v>1370204367</v>
      </c>
      <c r="J463" s="14">
        <f t="shared" si="42"/>
        <v>41427.84684027778</v>
      </c>
      <c r="K463">
        <v>1368476367</v>
      </c>
      <c r="L463" s="14">
        <f t="shared" si="43"/>
        <v>41407.84684027778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44"/>
        <v>0</v>
      </c>
      <c r="R463" s="7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60" x14ac:dyDescent="0.2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s="4" t="s">
        <v>8221</v>
      </c>
      <c r="G464" t="s">
        <v>8224</v>
      </c>
      <c r="H464" t="s">
        <v>8246</v>
      </c>
      <c r="I464">
        <v>1312945341</v>
      </c>
      <c r="J464" s="14">
        <f t="shared" si="42"/>
        <v>40765.126631944448</v>
      </c>
      <c r="K464">
        <v>1307761341</v>
      </c>
      <c r="L464" s="14">
        <f t="shared" si="43"/>
        <v>40705.126631944448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44"/>
        <v>0</v>
      </c>
      <c r="R464" s="7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5" x14ac:dyDescent="0.2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s="4" t="s">
        <v>8221</v>
      </c>
      <c r="G465" t="s">
        <v>8224</v>
      </c>
      <c r="H465" t="s">
        <v>8246</v>
      </c>
      <c r="I465">
        <v>1316883753</v>
      </c>
      <c r="J465" s="14">
        <f t="shared" si="42"/>
        <v>40810.710104166668</v>
      </c>
      <c r="K465">
        <v>1311699753</v>
      </c>
      <c r="L465" s="14">
        <f t="shared" si="43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44"/>
        <v>2.2727272727272729</v>
      </c>
      <c r="R465" s="7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45" x14ac:dyDescent="0.2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s="4" t="s">
        <v>8221</v>
      </c>
      <c r="G466" t="s">
        <v>8236</v>
      </c>
      <c r="H466" t="s">
        <v>8249</v>
      </c>
      <c r="I466">
        <v>1463602935</v>
      </c>
      <c r="J466" s="14">
        <f t="shared" si="42"/>
        <v>42508.848784722228</v>
      </c>
      <c r="K466">
        <v>1461874935</v>
      </c>
      <c r="L466" s="14">
        <f t="shared" si="43"/>
        <v>42488.848784722228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44"/>
        <v>9.9009900990099015E-2</v>
      </c>
      <c r="R466" s="7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30" x14ac:dyDescent="0.2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s="4" t="s">
        <v>8221</v>
      </c>
      <c r="G467" t="s">
        <v>8224</v>
      </c>
      <c r="H467" t="s">
        <v>8246</v>
      </c>
      <c r="I467">
        <v>1403837574</v>
      </c>
      <c r="J467" s="14">
        <f t="shared" si="42"/>
        <v>41817.120069444441</v>
      </c>
      <c r="K467">
        <v>1402455174</v>
      </c>
      <c r="L467" s="14">
        <f t="shared" si="43"/>
        <v>41801.120069444441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44"/>
        <v>26.953125</v>
      </c>
      <c r="R467" s="7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5" x14ac:dyDescent="0.2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s="4" t="s">
        <v>8221</v>
      </c>
      <c r="G468" t="s">
        <v>8224</v>
      </c>
      <c r="H468" t="s">
        <v>8246</v>
      </c>
      <c r="I468">
        <v>1347057464</v>
      </c>
      <c r="J468" s="14">
        <f t="shared" si="42"/>
        <v>41159.942870370374</v>
      </c>
      <c r="K468">
        <v>1344465464</v>
      </c>
      <c r="L468" s="14">
        <f t="shared" si="43"/>
        <v>41129.942870370374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44"/>
        <v>0.76</v>
      </c>
      <c r="R468" s="7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60" x14ac:dyDescent="0.2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s="4" t="s">
        <v>8221</v>
      </c>
      <c r="G469" t="s">
        <v>8224</v>
      </c>
      <c r="H469" t="s">
        <v>8246</v>
      </c>
      <c r="I469">
        <v>1348849134</v>
      </c>
      <c r="J469" s="14">
        <f t="shared" si="42"/>
        <v>41180.679791666669</v>
      </c>
      <c r="K469">
        <v>1344961134</v>
      </c>
      <c r="L469" s="14">
        <f t="shared" si="43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44"/>
        <v>21.574999999999999</v>
      </c>
      <c r="R469" s="7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60" x14ac:dyDescent="0.2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s="4" t="s">
        <v>8221</v>
      </c>
      <c r="G470" t="s">
        <v>8224</v>
      </c>
      <c r="H470" t="s">
        <v>8246</v>
      </c>
      <c r="I470">
        <v>1341978665</v>
      </c>
      <c r="J470" s="14">
        <f t="shared" si="42"/>
        <v>41101.160474537035</v>
      </c>
      <c r="K470">
        <v>1336795283</v>
      </c>
      <c r="L470" s="14">
        <f t="shared" si="43"/>
        <v>41041.167627314811</v>
      </c>
      <c r="M470" t="b">
        <v>0</v>
      </c>
      <c r="N470">
        <v>0</v>
      </c>
      <c r="O470" t="b">
        <v>0</v>
      </c>
      <c r="P470" t="s">
        <v>8270</v>
      </c>
      <c r="Q470" s="6">
        <f t="shared" si="44"/>
        <v>0</v>
      </c>
      <c r="R470" s="7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30" x14ac:dyDescent="0.2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s="4" t="s">
        <v>8221</v>
      </c>
      <c r="G471" t="s">
        <v>8225</v>
      </c>
      <c r="H471" t="s">
        <v>8247</v>
      </c>
      <c r="I471">
        <v>1409960724</v>
      </c>
      <c r="J471" s="14">
        <f t="shared" si="42"/>
        <v>41887.989861111113</v>
      </c>
      <c r="K471">
        <v>1404776724</v>
      </c>
      <c r="L471" s="14">
        <f t="shared" si="43"/>
        <v>41827.989861111113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44"/>
        <v>0</v>
      </c>
      <c r="R471" s="7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60" x14ac:dyDescent="0.2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s="4" t="s">
        <v>8221</v>
      </c>
      <c r="G472" t="s">
        <v>8224</v>
      </c>
      <c r="H472" t="s">
        <v>8246</v>
      </c>
      <c r="I472">
        <v>1389844800</v>
      </c>
      <c r="J472" s="14">
        <f t="shared" si="42"/>
        <v>41655.166666666664</v>
      </c>
      <c r="K472">
        <v>1385524889</v>
      </c>
      <c r="L472" s="14">
        <f t="shared" si="43"/>
        <v>41605.167696759258</v>
      </c>
      <c r="M472" t="b">
        <v>0</v>
      </c>
      <c r="N472">
        <v>2</v>
      </c>
      <c r="O472" t="b">
        <v>0</v>
      </c>
      <c r="P472" t="s">
        <v>8270</v>
      </c>
      <c r="Q472" s="6">
        <f t="shared" si="44"/>
        <v>1.02</v>
      </c>
      <c r="R472" s="7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60" x14ac:dyDescent="0.2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s="4" t="s">
        <v>8221</v>
      </c>
      <c r="G473" t="s">
        <v>8224</v>
      </c>
      <c r="H473" t="s">
        <v>8246</v>
      </c>
      <c r="I473">
        <v>1397924379</v>
      </c>
      <c r="J473" s="14">
        <f t="shared" si="42"/>
        <v>41748.680312500001</v>
      </c>
      <c r="K473">
        <v>1394039979</v>
      </c>
      <c r="L473" s="14">
        <f t="shared" si="43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6">
        <f t="shared" si="44"/>
        <v>11.892727272727273</v>
      </c>
      <c r="R473" s="7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60" x14ac:dyDescent="0.2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s="4" t="s">
        <v>8221</v>
      </c>
      <c r="G474" t="s">
        <v>8224</v>
      </c>
      <c r="H474" t="s">
        <v>8246</v>
      </c>
      <c r="I474">
        <v>1408831718</v>
      </c>
      <c r="J474" s="14">
        <f t="shared" si="42"/>
        <v>41874.922662037039</v>
      </c>
      <c r="K474">
        <v>1406239718</v>
      </c>
      <c r="L474" s="14">
        <f t="shared" si="43"/>
        <v>41844.922662037039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44"/>
        <v>17.625</v>
      </c>
      <c r="R474" s="7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5" x14ac:dyDescent="0.2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s="4" t="s">
        <v>8221</v>
      </c>
      <c r="G475" t="s">
        <v>8224</v>
      </c>
      <c r="H475" t="s">
        <v>8246</v>
      </c>
      <c r="I475">
        <v>1410972319</v>
      </c>
      <c r="J475" s="14">
        <f t="shared" si="42"/>
        <v>41899.698136574072</v>
      </c>
      <c r="K475">
        <v>1408380319</v>
      </c>
      <c r="L475" s="14">
        <f t="shared" si="43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44"/>
        <v>2.87</v>
      </c>
      <c r="R475" s="7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5" x14ac:dyDescent="0.2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s="4" t="s">
        <v>8221</v>
      </c>
      <c r="G476" t="s">
        <v>8224</v>
      </c>
      <c r="H476" t="s">
        <v>8246</v>
      </c>
      <c r="I476">
        <v>1487318029</v>
      </c>
      <c r="J476" s="14">
        <f t="shared" si="42"/>
        <v>42783.329039351855</v>
      </c>
      <c r="K476">
        <v>1484726029</v>
      </c>
      <c r="L476" s="14">
        <f t="shared" si="43"/>
        <v>42753.329039351855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44"/>
        <v>3.0303030303030304E-2</v>
      </c>
      <c r="R476" s="7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60" x14ac:dyDescent="0.2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s="4" t="s">
        <v>8221</v>
      </c>
      <c r="G477" t="s">
        <v>8224</v>
      </c>
      <c r="H477" t="s">
        <v>8246</v>
      </c>
      <c r="I477">
        <v>1430877843</v>
      </c>
      <c r="J477" s="14">
        <f t="shared" si="42"/>
        <v>42130.086145833338</v>
      </c>
      <c r="K477">
        <v>1428285843</v>
      </c>
      <c r="L477" s="14">
        <f t="shared" si="43"/>
        <v>42100.086145833338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44"/>
        <v>0</v>
      </c>
      <c r="R477" s="7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30" x14ac:dyDescent="0.2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s="4" t="s">
        <v>8221</v>
      </c>
      <c r="G478" t="s">
        <v>8224</v>
      </c>
      <c r="H478" t="s">
        <v>8246</v>
      </c>
      <c r="I478">
        <v>1401767940</v>
      </c>
      <c r="J478" s="14">
        <f t="shared" si="42"/>
        <v>41793.165972222225</v>
      </c>
      <c r="K478">
        <v>1398727441</v>
      </c>
      <c r="L478" s="14">
        <f t="shared" si="43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6">
        <f t="shared" si="44"/>
        <v>2.230268181818182</v>
      </c>
      <c r="R478" s="7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60" x14ac:dyDescent="0.2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s="4" t="s">
        <v>8221</v>
      </c>
      <c r="G479" t="s">
        <v>8224</v>
      </c>
      <c r="H479" t="s">
        <v>8246</v>
      </c>
      <c r="I479">
        <v>1337371334</v>
      </c>
      <c r="J479" s="14">
        <f t="shared" si="42"/>
        <v>41047.83488425926</v>
      </c>
      <c r="K479">
        <v>1332187334</v>
      </c>
      <c r="L479" s="14">
        <f t="shared" si="43"/>
        <v>40987.83488425926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44"/>
        <v>0</v>
      </c>
      <c r="R479" s="7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5" x14ac:dyDescent="0.2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s="4" t="s">
        <v>8221</v>
      </c>
      <c r="G480" t="s">
        <v>8224</v>
      </c>
      <c r="H480" t="s">
        <v>8246</v>
      </c>
      <c r="I480">
        <v>1427921509</v>
      </c>
      <c r="J480" s="14">
        <f t="shared" si="42"/>
        <v>42095.869317129633</v>
      </c>
      <c r="K480">
        <v>1425333109</v>
      </c>
      <c r="L480" s="14">
        <f t="shared" si="43"/>
        <v>42065.910983796297</v>
      </c>
      <c r="M480" t="b">
        <v>0</v>
      </c>
      <c r="N480">
        <v>0</v>
      </c>
      <c r="O480" t="b">
        <v>0</v>
      </c>
      <c r="P480" t="s">
        <v>8270</v>
      </c>
      <c r="Q480" s="6">
        <f t="shared" si="44"/>
        <v>0</v>
      </c>
      <c r="R480" s="7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5" x14ac:dyDescent="0.2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s="4" t="s">
        <v>8221</v>
      </c>
      <c r="G481" t="s">
        <v>8224</v>
      </c>
      <c r="H481" t="s">
        <v>8246</v>
      </c>
      <c r="I481">
        <v>1416566835</v>
      </c>
      <c r="J481" s="14">
        <f t="shared" si="42"/>
        <v>41964.449479166666</v>
      </c>
      <c r="K481">
        <v>1411379235</v>
      </c>
      <c r="L481" s="14">
        <f t="shared" si="43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6">
        <f t="shared" si="44"/>
        <v>32.56</v>
      </c>
      <c r="R481" s="7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60" x14ac:dyDescent="0.2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s="4" t="s">
        <v>8221</v>
      </c>
      <c r="G482" t="s">
        <v>8224</v>
      </c>
      <c r="H482" t="s">
        <v>8246</v>
      </c>
      <c r="I482">
        <v>1376049615</v>
      </c>
      <c r="J482" s="14">
        <f t="shared" si="42"/>
        <v>41495.500173611108</v>
      </c>
      <c r="K482">
        <v>1373457615</v>
      </c>
      <c r="L482" s="14">
        <f t="shared" si="43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44"/>
        <v>19.41</v>
      </c>
      <c r="R482" s="7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60" x14ac:dyDescent="0.2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s="4" t="s">
        <v>8221</v>
      </c>
      <c r="G483" t="s">
        <v>8224</v>
      </c>
      <c r="H483" t="s">
        <v>8246</v>
      </c>
      <c r="I483">
        <v>1349885289</v>
      </c>
      <c r="J483" s="14">
        <f t="shared" si="42"/>
        <v>41192.672326388885</v>
      </c>
      <c r="K483">
        <v>1347293289</v>
      </c>
      <c r="L483" s="14">
        <f t="shared" si="43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44"/>
        <v>6.1</v>
      </c>
      <c r="R483" s="7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5" x14ac:dyDescent="0.2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s="4" t="s">
        <v>8221</v>
      </c>
      <c r="G484" t="s">
        <v>8224</v>
      </c>
      <c r="H484" t="s">
        <v>8246</v>
      </c>
      <c r="I484">
        <v>1460644440</v>
      </c>
      <c r="J484" s="14">
        <f t="shared" si="42"/>
        <v>42474.606944444444</v>
      </c>
      <c r="K484">
        <v>1458336690</v>
      </c>
      <c r="L484" s="14">
        <f t="shared" si="43"/>
        <v>42447.896875000006</v>
      </c>
      <c r="M484" t="b">
        <v>0</v>
      </c>
      <c r="N484">
        <v>1</v>
      </c>
      <c r="O484" t="b">
        <v>0</v>
      </c>
      <c r="P484" t="s">
        <v>8270</v>
      </c>
      <c r="Q484" s="6">
        <f t="shared" si="44"/>
        <v>0.1</v>
      </c>
      <c r="R484" s="7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60" x14ac:dyDescent="0.2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s="4" t="s">
        <v>8221</v>
      </c>
      <c r="G485" t="s">
        <v>8225</v>
      </c>
      <c r="H485" t="s">
        <v>8247</v>
      </c>
      <c r="I485">
        <v>1359434672</v>
      </c>
      <c r="J485" s="14">
        <f t="shared" si="42"/>
        <v>41303.197592592594</v>
      </c>
      <c r="K485">
        <v>1354250672</v>
      </c>
      <c r="L485" s="14">
        <f t="shared" si="43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44"/>
        <v>50.2</v>
      </c>
      <c r="R485" s="7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0" x14ac:dyDescent="0.2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s="4" t="s">
        <v>8221</v>
      </c>
      <c r="G486" t="s">
        <v>8225</v>
      </c>
      <c r="H486" t="s">
        <v>8247</v>
      </c>
      <c r="I486">
        <v>1446766372</v>
      </c>
      <c r="J486" s="14">
        <f t="shared" si="42"/>
        <v>42313.981157407412</v>
      </c>
      <c r="K486">
        <v>1443220372</v>
      </c>
      <c r="L486" s="14">
        <f t="shared" si="43"/>
        <v>42272.93949074074</v>
      </c>
      <c r="M486" t="b">
        <v>0</v>
      </c>
      <c r="N486">
        <v>11</v>
      </c>
      <c r="O486" t="b">
        <v>0</v>
      </c>
      <c r="P486" t="s">
        <v>8270</v>
      </c>
      <c r="Q486" s="6">
        <f t="shared" si="44"/>
        <v>0.18625</v>
      </c>
      <c r="R486" s="7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5" x14ac:dyDescent="0.2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s="4" t="s">
        <v>8221</v>
      </c>
      <c r="G487" t="s">
        <v>8225</v>
      </c>
      <c r="H487" t="s">
        <v>8247</v>
      </c>
      <c r="I487">
        <v>1368792499</v>
      </c>
      <c r="J487" s="14">
        <f t="shared" si="42"/>
        <v>41411.50577546296</v>
      </c>
      <c r="K487">
        <v>1366200499</v>
      </c>
      <c r="L487" s="14">
        <f t="shared" si="43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44"/>
        <v>21.906971229845084</v>
      </c>
      <c r="R487" s="7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60" x14ac:dyDescent="0.2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s="4" t="s">
        <v>8221</v>
      </c>
      <c r="G488" t="s">
        <v>8226</v>
      </c>
      <c r="H488" t="s">
        <v>8248</v>
      </c>
      <c r="I488">
        <v>1401662239</v>
      </c>
      <c r="J488" s="14">
        <f t="shared" si="42"/>
        <v>41791.94258101852</v>
      </c>
      <c r="K488">
        <v>1399070239</v>
      </c>
      <c r="L488" s="14">
        <f t="shared" si="43"/>
        <v>41761.94258101852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44"/>
        <v>9.0909090909090905E-3</v>
      </c>
      <c r="R488" s="7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60" x14ac:dyDescent="0.2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s="4" t="s">
        <v>8221</v>
      </c>
      <c r="G489" t="s">
        <v>8229</v>
      </c>
      <c r="H489" t="s">
        <v>8251</v>
      </c>
      <c r="I489">
        <v>1482678994</v>
      </c>
      <c r="J489" s="14">
        <f t="shared" si="42"/>
        <v>42729.636504629627</v>
      </c>
      <c r="K489">
        <v>1477491394</v>
      </c>
      <c r="L489" s="14">
        <f t="shared" si="43"/>
        <v>42669.594837962963</v>
      </c>
      <c r="M489" t="b">
        <v>0</v>
      </c>
      <c r="N489">
        <v>0</v>
      </c>
      <c r="O489" t="b">
        <v>0</v>
      </c>
      <c r="P489" t="s">
        <v>8270</v>
      </c>
      <c r="Q489" s="6">
        <f t="shared" si="44"/>
        <v>0</v>
      </c>
      <c r="R489" s="7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45" x14ac:dyDescent="0.2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s="4" t="s">
        <v>8221</v>
      </c>
      <c r="G490" t="s">
        <v>8224</v>
      </c>
      <c r="H490" t="s">
        <v>8246</v>
      </c>
      <c r="I490">
        <v>1483924700</v>
      </c>
      <c r="J490" s="14">
        <f t="shared" si="42"/>
        <v>42744.054398148146</v>
      </c>
      <c r="K490">
        <v>1481332700</v>
      </c>
      <c r="L490" s="14">
        <f t="shared" si="43"/>
        <v>42714.054398148146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44"/>
        <v>0</v>
      </c>
      <c r="R490" s="7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5" x14ac:dyDescent="0.2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s="4" t="s">
        <v>8221</v>
      </c>
      <c r="G491" t="s">
        <v>8224</v>
      </c>
      <c r="H491" t="s">
        <v>8246</v>
      </c>
      <c r="I491">
        <v>1325763180</v>
      </c>
      <c r="J491" s="14">
        <f t="shared" si="42"/>
        <v>40913.481249999997</v>
      </c>
      <c r="K491">
        <v>1323084816</v>
      </c>
      <c r="L491" s="14">
        <f t="shared" si="43"/>
        <v>40882.481666666667</v>
      </c>
      <c r="M491" t="b">
        <v>0</v>
      </c>
      <c r="N491">
        <v>3</v>
      </c>
      <c r="O491" t="b">
        <v>0</v>
      </c>
      <c r="P491" t="s">
        <v>8270</v>
      </c>
      <c r="Q491" s="6">
        <f t="shared" si="44"/>
        <v>0.28667813379201834</v>
      </c>
      <c r="R491" s="7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2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s="4" t="s">
        <v>8221</v>
      </c>
      <c r="G492" t="s">
        <v>8224</v>
      </c>
      <c r="H492" t="s">
        <v>8246</v>
      </c>
      <c r="I492">
        <v>1345677285</v>
      </c>
      <c r="J492" s="14">
        <f t="shared" si="42"/>
        <v>41143.968576388892</v>
      </c>
      <c r="K492">
        <v>1343085285</v>
      </c>
      <c r="L492" s="14">
        <f t="shared" si="43"/>
        <v>41113.968576388892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44"/>
        <v>0</v>
      </c>
      <c r="R492" s="7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5" x14ac:dyDescent="0.2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s="4" t="s">
        <v>8221</v>
      </c>
      <c r="G493" t="s">
        <v>8224</v>
      </c>
      <c r="H493" t="s">
        <v>8246</v>
      </c>
      <c r="I493">
        <v>1453937699</v>
      </c>
      <c r="J493" s="14">
        <f t="shared" si="42"/>
        <v>42396.982627314821</v>
      </c>
      <c r="K493">
        <v>1451345699</v>
      </c>
      <c r="L493" s="14">
        <f t="shared" si="43"/>
        <v>42366.982627314821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44"/>
        <v>0</v>
      </c>
      <c r="R493" s="7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60" x14ac:dyDescent="0.2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s="4" t="s">
        <v>8221</v>
      </c>
      <c r="G494" t="s">
        <v>8235</v>
      </c>
      <c r="H494" t="s">
        <v>8255</v>
      </c>
      <c r="I494">
        <v>1476319830</v>
      </c>
      <c r="J494" s="14">
        <f t="shared" si="42"/>
        <v>42656.03506944445</v>
      </c>
      <c r="K494">
        <v>1471135830</v>
      </c>
      <c r="L494" s="14">
        <f t="shared" si="43"/>
        <v>42596.03506944445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44"/>
        <v>0</v>
      </c>
      <c r="R494" s="7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5" x14ac:dyDescent="0.2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s="4" t="s">
        <v>8221</v>
      </c>
      <c r="G495" t="s">
        <v>8225</v>
      </c>
      <c r="H495" t="s">
        <v>8247</v>
      </c>
      <c r="I495">
        <v>1432142738</v>
      </c>
      <c r="J495" s="14">
        <f t="shared" si="42"/>
        <v>42144.726134259254</v>
      </c>
      <c r="K495">
        <v>1429550738</v>
      </c>
      <c r="L495" s="14">
        <f t="shared" si="43"/>
        <v>42114.726134259254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44"/>
        <v>0</v>
      </c>
      <c r="R495" s="7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60" x14ac:dyDescent="0.2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s="4" t="s">
        <v>8221</v>
      </c>
      <c r="G496" t="s">
        <v>8224</v>
      </c>
      <c r="H496" t="s">
        <v>8246</v>
      </c>
      <c r="I496">
        <v>1404356400</v>
      </c>
      <c r="J496" s="14">
        <f t="shared" si="42"/>
        <v>41823.125</v>
      </c>
      <c r="K496">
        <v>1402343765</v>
      </c>
      <c r="L496" s="14">
        <f t="shared" si="43"/>
        <v>41799.830613425926</v>
      </c>
      <c r="M496" t="b">
        <v>0</v>
      </c>
      <c r="N496">
        <v>3</v>
      </c>
      <c r="O496" t="b">
        <v>0</v>
      </c>
      <c r="P496" t="s">
        <v>8270</v>
      </c>
      <c r="Q496" s="6">
        <f t="shared" si="44"/>
        <v>0.155</v>
      </c>
      <c r="R496" s="7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5" x14ac:dyDescent="0.2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s="4" t="s">
        <v>8221</v>
      </c>
      <c r="G497" t="s">
        <v>8224</v>
      </c>
      <c r="H497" t="s">
        <v>8246</v>
      </c>
      <c r="I497">
        <v>1437076305</v>
      </c>
      <c r="J497" s="14">
        <f t="shared" si="42"/>
        <v>42201.827604166669</v>
      </c>
      <c r="K497">
        <v>1434484305</v>
      </c>
      <c r="L497" s="14">
        <f t="shared" si="43"/>
        <v>42171.827604166669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44"/>
        <v>0</v>
      </c>
      <c r="R497" s="7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45" x14ac:dyDescent="0.2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s="4" t="s">
        <v>8221</v>
      </c>
      <c r="G498" t="s">
        <v>8224</v>
      </c>
      <c r="H498" t="s">
        <v>8246</v>
      </c>
      <c r="I498">
        <v>1392070874</v>
      </c>
      <c r="J498" s="14">
        <f t="shared" si="42"/>
        <v>41680.93141203704</v>
      </c>
      <c r="K498">
        <v>1386886874</v>
      </c>
      <c r="L498" s="14">
        <f t="shared" si="43"/>
        <v>41620.93141203704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44"/>
        <v>1.6666666666666668E-3</v>
      </c>
      <c r="R498" s="7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2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s="4" t="s">
        <v>8221</v>
      </c>
      <c r="G499" t="s">
        <v>8224</v>
      </c>
      <c r="H499" t="s">
        <v>8246</v>
      </c>
      <c r="I499">
        <v>1419483600</v>
      </c>
      <c r="J499" s="14">
        <f t="shared" si="42"/>
        <v>41998.208333333328</v>
      </c>
      <c r="K499">
        <v>1414889665</v>
      </c>
      <c r="L499" s="14">
        <f t="shared" si="43"/>
        <v>41945.037789351853</v>
      </c>
      <c r="M499" t="b">
        <v>0</v>
      </c>
      <c r="N499">
        <v>3</v>
      </c>
      <c r="O499" t="b">
        <v>0</v>
      </c>
      <c r="P499" t="s">
        <v>8270</v>
      </c>
      <c r="Q499" s="6">
        <f t="shared" si="44"/>
        <v>0.6696428571428571</v>
      </c>
      <c r="R499" s="7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5" x14ac:dyDescent="0.2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s="4" t="s">
        <v>8221</v>
      </c>
      <c r="G500" t="s">
        <v>8224</v>
      </c>
      <c r="H500" t="s">
        <v>8246</v>
      </c>
      <c r="I500">
        <v>1324664249</v>
      </c>
      <c r="J500" s="14">
        <f t="shared" si="42"/>
        <v>40900.762141203704</v>
      </c>
      <c r="K500">
        <v>1321035449</v>
      </c>
      <c r="L500" s="14">
        <f t="shared" si="43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44"/>
        <v>4.5985132395404564</v>
      </c>
      <c r="R500" s="7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0" x14ac:dyDescent="0.2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s="4" t="s">
        <v>8221</v>
      </c>
      <c r="G501" t="s">
        <v>8224</v>
      </c>
      <c r="H501" t="s">
        <v>8246</v>
      </c>
      <c r="I501">
        <v>1255381140</v>
      </c>
      <c r="J501" s="14">
        <f t="shared" si="42"/>
        <v>40098.874305555553</v>
      </c>
      <c r="K501">
        <v>1250630968</v>
      </c>
      <c r="L501" s="14">
        <f t="shared" si="43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6">
        <f t="shared" si="44"/>
        <v>9.5500000000000007</v>
      </c>
      <c r="R501" s="7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60" x14ac:dyDescent="0.2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s="4" t="s">
        <v>8221</v>
      </c>
      <c r="G502" t="s">
        <v>8224</v>
      </c>
      <c r="H502" t="s">
        <v>8246</v>
      </c>
      <c r="I502">
        <v>1273356960</v>
      </c>
      <c r="J502" s="14">
        <f t="shared" si="42"/>
        <v>40306.927777777775</v>
      </c>
      <c r="K502">
        <v>1268255751</v>
      </c>
      <c r="L502" s="14">
        <f t="shared" si="43"/>
        <v>40247.886006944449</v>
      </c>
      <c r="M502" t="b">
        <v>0</v>
      </c>
      <c r="N502">
        <v>4</v>
      </c>
      <c r="O502" t="b">
        <v>0</v>
      </c>
      <c r="P502" t="s">
        <v>8270</v>
      </c>
      <c r="Q502" s="6">
        <f t="shared" si="44"/>
        <v>3.3076923076923079</v>
      </c>
      <c r="R502" s="7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60" x14ac:dyDescent="0.2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s="4" t="s">
        <v>8221</v>
      </c>
      <c r="G503" t="s">
        <v>8224</v>
      </c>
      <c r="H503" t="s">
        <v>8246</v>
      </c>
      <c r="I503">
        <v>1310189851</v>
      </c>
      <c r="J503" s="14">
        <f t="shared" si="42"/>
        <v>40733.234386574077</v>
      </c>
      <c r="K503">
        <v>1307597851</v>
      </c>
      <c r="L503" s="14">
        <f t="shared" si="43"/>
        <v>40703.234386574077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44"/>
        <v>0</v>
      </c>
      <c r="R503" s="7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60" x14ac:dyDescent="0.2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s="4" t="s">
        <v>8221</v>
      </c>
      <c r="G504" t="s">
        <v>8224</v>
      </c>
      <c r="H504" t="s">
        <v>8246</v>
      </c>
      <c r="I504">
        <v>1332073025</v>
      </c>
      <c r="J504" s="14">
        <f t="shared" si="42"/>
        <v>40986.511863425927</v>
      </c>
      <c r="K504">
        <v>1329484625</v>
      </c>
      <c r="L504" s="14">
        <f t="shared" si="43"/>
        <v>40956.553530092591</v>
      </c>
      <c r="M504" t="b">
        <v>0</v>
      </c>
      <c r="N504">
        <v>4</v>
      </c>
      <c r="O504" t="b">
        <v>0</v>
      </c>
      <c r="P504" t="s">
        <v>8270</v>
      </c>
      <c r="Q504" s="6">
        <f t="shared" si="44"/>
        <v>1.1499999999999999</v>
      </c>
      <c r="R504" s="7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60" x14ac:dyDescent="0.2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s="4" t="s">
        <v>8221</v>
      </c>
      <c r="G505" t="s">
        <v>8225</v>
      </c>
      <c r="H505" t="s">
        <v>8247</v>
      </c>
      <c r="I505">
        <v>1421498303</v>
      </c>
      <c r="J505" s="14">
        <f t="shared" si="42"/>
        <v>42021.526655092588</v>
      </c>
      <c r="K505">
        <v>1418906303</v>
      </c>
      <c r="L505" s="14">
        <f t="shared" si="43"/>
        <v>41991.526655092588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44"/>
        <v>1.7538461538461538</v>
      </c>
      <c r="R505" s="7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60" x14ac:dyDescent="0.2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s="4" t="s">
        <v>8221</v>
      </c>
      <c r="G506" t="s">
        <v>8224</v>
      </c>
      <c r="H506" t="s">
        <v>8246</v>
      </c>
      <c r="I506">
        <v>1334097387</v>
      </c>
      <c r="J506" s="14">
        <f t="shared" si="42"/>
        <v>41009.941979166666</v>
      </c>
      <c r="K506">
        <v>1328916987</v>
      </c>
      <c r="L506" s="14">
        <f t="shared" si="43"/>
        <v>40949.98364583333</v>
      </c>
      <c r="M506" t="b">
        <v>0</v>
      </c>
      <c r="N506">
        <v>5</v>
      </c>
      <c r="O506" t="b">
        <v>0</v>
      </c>
      <c r="P506" t="s">
        <v>8270</v>
      </c>
      <c r="Q506" s="6">
        <f t="shared" si="44"/>
        <v>1.3673469387755102</v>
      </c>
      <c r="R506" s="7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5" x14ac:dyDescent="0.2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s="4" t="s">
        <v>8221</v>
      </c>
      <c r="G507" t="s">
        <v>8224</v>
      </c>
      <c r="H507" t="s">
        <v>8246</v>
      </c>
      <c r="I507">
        <v>1451010086</v>
      </c>
      <c r="J507" s="14">
        <f t="shared" si="42"/>
        <v>42363.098217592589</v>
      </c>
      <c r="K507">
        <v>1447122086</v>
      </c>
      <c r="L507" s="14">
        <f t="shared" si="43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44"/>
        <v>0.43333333333333329</v>
      </c>
      <c r="R507" s="7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5" x14ac:dyDescent="0.2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s="4" t="s">
        <v>8221</v>
      </c>
      <c r="G508" t="s">
        <v>8224</v>
      </c>
      <c r="H508" t="s">
        <v>8246</v>
      </c>
      <c r="I508">
        <v>1376140520</v>
      </c>
      <c r="J508" s="14">
        <f t="shared" si="42"/>
        <v>41496.552314814813</v>
      </c>
      <c r="K508">
        <v>1373548520</v>
      </c>
      <c r="L508" s="14">
        <f t="shared" si="43"/>
        <v>41466.552314814813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44"/>
        <v>0.125</v>
      </c>
      <c r="R508" s="7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60" x14ac:dyDescent="0.2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s="4" t="s">
        <v>8221</v>
      </c>
      <c r="G509" t="s">
        <v>8224</v>
      </c>
      <c r="H509" t="s">
        <v>8246</v>
      </c>
      <c r="I509">
        <v>1350687657</v>
      </c>
      <c r="J509" s="14">
        <f t="shared" si="42"/>
        <v>41201.958993055552</v>
      </c>
      <c r="K509">
        <v>1346799657</v>
      </c>
      <c r="L509" s="14">
        <f t="shared" si="43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44"/>
        <v>3.2</v>
      </c>
      <c r="R509" s="7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60" x14ac:dyDescent="0.2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s="4" t="s">
        <v>8221</v>
      </c>
      <c r="G510" t="s">
        <v>8224</v>
      </c>
      <c r="H510" t="s">
        <v>8246</v>
      </c>
      <c r="I510">
        <v>1337955240</v>
      </c>
      <c r="J510" s="14">
        <f t="shared" si="42"/>
        <v>41054.593055555553</v>
      </c>
      <c r="K510">
        <v>1332808501</v>
      </c>
      <c r="L510" s="14">
        <f t="shared" si="43"/>
        <v>40995.024317129632</v>
      </c>
      <c r="M510" t="b">
        <v>0</v>
      </c>
      <c r="N510">
        <v>3</v>
      </c>
      <c r="O510" t="b">
        <v>0</v>
      </c>
      <c r="P510" t="s">
        <v>8270</v>
      </c>
      <c r="Q510" s="6">
        <f t="shared" si="44"/>
        <v>0.8</v>
      </c>
      <c r="R510" s="7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5" x14ac:dyDescent="0.2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s="4" t="s">
        <v>8221</v>
      </c>
      <c r="G511" t="s">
        <v>8225</v>
      </c>
      <c r="H511" t="s">
        <v>8247</v>
      </c>
      <c r="I511">
        <v>1435504170</v>
      </c>
      <c r="J511" s="14">
        <f t="shared" si="42"/>
        <v>42183.631597222222</v>
      </c>
      <c r="K511">
        <v>1432912170</v>
      </c>
      <c r="L511" s="14">
        <f t="shared" si="43"/>
        <v>42153.631597222222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44"/>
        <v>0.2</v>
      </c>
      <c r="R511" s="7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5" x14ac:dyDescent="0.2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s="4" t="s">
        <v>8221</v>
      </c>
      <c r="G512" t="s">
        <v>8224</v>
      </c>
      <c r="H512" t="s">
        <v>8246</v>
      </c>
      <c r="I512">
        <v>1456805639</v>
      </c>
      <c r="J512" s="14">
        <f t="shared" si="42"/>
        <v>42430.176377314812</v>
      </c>
      <c r="K512">
        <v>1454213639</v>
      </c>
      <c r="L512" s="14">
        <f t="shared" si="43"/>
        <v>42400.176377314812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44"/>
        <v>0</v>
      </c>
      <c r="R512" s="7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5" x14ac:dyDescent="0.2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s="4" t="s">
        <v>8221</v>
      </c>
      <c r="G513" t="s">
        <v>8224</v>
      </c>
      <c r="H513" t="s">
        <v>8246</v>
      </c>
      <c r="I513">
        <v>1365228982</v>
      </c>
      <c r="J513" s="14">
        <f t="shared" si="42"/>
        <v>41370.261365740742</v>
      </c>
      <c r="K513">
        <v>1362640582</v>
      </c>
      <c r="L513" s="14">
        <f t="shared" si="43"/>
        <v>41340.303032407406</v>
      </c>
      <c r="M513" t="b">
        <v>0</v>
      </c>
      <c r="N513">
        <v>5</v>
      </c>
      <c r="O513" t="b">
        <v>0</v>
      </c>
      <c r="P513" t="s">
        <v>8270</v>
      </c>
      <c r="Q513" s="6">
        <f t="shared" si="44"/>
        <v>3</v>
      </c>
      <c r="R513" s="7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60" x14ac:dyDescent="0.2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s="4" t="s">
        <v>8221</v>
      </c>
      <c r="G514" t="s">
        <v>8224</v>
      </c>
      <c r="H514" t="s">
        <v>8246</v>
      </c>
      <c r="I514">
        <v>1479667727</v>
      </c>
      <c r="J514" s="14">
        <f t="shared" si="42"/>
        <v>42694.783877314811</v>
      </c>
      <c r="K514">
        <v>1475776127</v>
      </c>
      <c r="L514" s="14">
        <f t="shared" si="43"/>
        <v>42649.742210648154</v>
      </c>
      <c r="M514" t="b">
        <v>0</v>
      </c>
      <c r="N514">
        <v>2</v>
      </c>
      <c r="O514" t="b">
        <v>0</v>
      </c>
      <c r="P514" t="s">
        <v>8270</v>
      </c>
      <c r="Q514" s="6">
        <f t="shared" si="44"/>
        <v>0.13749999999999998</v>
      </c>
      <c r="R514" s="7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45" x14ac:dyDescent="0.2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s="4" t="s">
        <v>8221</v>
      </c>
      <c r="G515" t="s">
        <v>8224</v>
      </c>
      <c r="H515" t="s">
        <v>8246</v>
      </c>
      <c r="I515">
        <v>1471244400</v>
      </c>
      <c r="J515" s="14">
        <f t="shared" ref="J515:J578" si="48">(((I515/60)/60)/24)+DATE(1970,1,1)</f>
        <v>42597.291666666672</v>
      </c>
      <c r="K515">
        <v>1467387705</v>
      </c>
      <c r="L515" s="14">
        <f t="shared" ref="L515:L578" si="49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6">
        <f t="shared" ref="Q515:Q578" si="50">(E515/D515)*100</f>
        <v>13.923999999999999</v>
      </c>
      <c r="R515" s="7">
        <f t="shared" ref="R515:R578" si="51">AVERAGE(E515/N515)</f>
        <v>102.38235294117646</v>
      </c>
      <c r="S515" t="str">
        <f t="shared" ref="S515:S578" si="52">LEFT(P515,FIND("/",P515)-1)</f>
        <v>film &amp; video</v>
      </c>
      <c r="T515" t="str">
        <f t="shared" ref="T515:T578" si="53">RIGHT(P515,LEN(P515)-FIND("/",P515))</f>
        <v>animation</v>
      </c>
    </row>
    <row r="516" spans="1:20" ht="45" x14ac:dyDescent="0.2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s="4" t="s">
        <v>8221</v>
      </c>
      <c r="G516" t="s">
        <v>8229</v>
      </c>
      <c r="H516" t="s">
        <v>8251</v>
      </c>
      <c r="I516">
        <v>1407595447</v>
      </c>
      <c r="J516" s="14">
        <f t="shared" si="48"/>
        <v>41860.613969907405</v>
      </c>
      <c r="K516">
        <v>1405003447</v>
      </c>
      <c r="L516" s="14">
        <f t="shared" si="49"/>
        <v>41830.613969907405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50"/>
        <v>3.3333333333333335</v>
      </c>
      <c r="R516" s="7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5" x14ac:dyDescent="0.2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s="4" t="s">
        <v>8221</v>
      </c>
      <c r="G517" t="s">
        <v>8224</v>
      </c>
      <c r="H517" t="s">
        <v>8246</v>
      </c>
      <c r="I517">
        <v>1451389601</v>
      </c>
      <c r="J517" s="14">
        <f t="shared" si="48"/>
        <v>42367.490752314814</v>
      </c>
      <c r="K517">
        <v>1447933601</v>
      </c>
      <c r="L517" s="14">
        <f t="shared" si="49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50"/>
        <v>25.41340206185567</v>
      </c>
      <c r="R517" s="7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0" x14ac:dyDescent="0.2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s="4" t="s">
        <v>8221</v>
      </c>
      <c r="G518" t="s">
        <v>8225</v>
      </c>
      <c r="H518" t="s">
        <v>8247</v>
      </c>
      <c r="I518">
        <v>1432752080</v>
      </c>
      <c r="J518" s="14">
        <f t="shared" si="48"/>
        <v>42151.778703703705</v>
      </c>
      <c r="K518">
        <v>1427568080</v>
      </c>
      <c r="L518" s="14">
        <f t="shared" si="49"/>
        <v>42091.778703703705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50"/>
        <v>0</v>
      </c>
      <c r="R518" s="7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60" x14ac:dyDescent="0.2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s="4" t="s">
        <v>8221</v>
      </c>
      <c r="G519" t="s">
        <v>8224</v>
      </c>
      <c r="H519" t="s">
        <v>8246</v>
      </c>
      <c r="I519">
        <v>1486046761</v>
      </c>
      <c r="J519" s="14">
        <f t="shared" si="48"/>
        <v>42768.615289351852</v>
      </c>
      <c r="K519">
        <v>1483454761</v>
      </c>
      <c r="L519" s="14">
        <f t="shared" si="49"/>
        <v>42738.615289351852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50"/>
        <v>1.3666666666666667</v>
      </c>
      <c r="R519" s="7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60" x14ac:dyDescent="0.2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s="4" t="s">
        <v>8221</v>
      </c>
      <c r="G520" t="s">
        <v>8224</v>
      </c>
      <c r="H520" t="s">
        <v>8246</v>
      </c>
      <c r="I520">
        <v>1441550760</v>
      </c>
      <c r="J520" s="14">
        <f t="shared" si="48"/>
        <v>42253.615277777775</v>
      </c>
      <c r="K520">
        <v>1438958824</v>
      </c>
      <c r="L520" s="14">
        <f t="shared" si="49"/>
        <v>42223.616018518514</v>
      </c>
      <c r="M520" t="b">
        <v>0</v>
      </c>
      <c r="N520">
        <v>0</v>
      </c>
      <c r="O520" t="b">
        <v>0</v>
      </c>
      <c r="P520" t="s">
        <v>8270</v>
      </c>
      <c r="Q520" s="6">
        <f t="shared" si="50"/>
        <v>0</v>
      </c>
      <c r="R520" s="7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5" x14ac:dyDescent="0.2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s="4" t="s">
        <v>8221</v>
      </c>
      <c r="G521" t="s">
        <v>8224</v>
      </c>
      <c r="H521" t="s">
        <v>8246</v>
      </c>
      <c r="I521">
        <v>1354699421</v>
      </c>
      <c r="J521" s="14">
        <f t="shared" si="48"/>
        <v>41248.391446759262</v>
      </c>
      <c r="K521">
        <v>1352107421</v>
      </c>
      <c r="L521" s="14">
        <f t="shared" si="49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50"/>
        <v>22.881426547787683</v>
      </c>
      <c r="R521" s="7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60" x14ac:dyDescent="0.2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s="4" t="s">
        <v>8219</v>
      </c>
      <c r="G522" t="s">
        <v>8225</v>
      </c>
      <c r="H522" t="s">
        <v>8247</v>
      </c>
      <c r="I522">
        <v>1449766261</v>
      </c>
      <c r="J522" s="14">
        <f t="shared" si="48"/>
        <v>42348.702094907407</v>
      </c>
      <c r="K522">
        <v>1447174261</v>
      </c>
      <c r="L522" s="14">
        <f t="shared" si="49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50"/>
        <v>102.1</v>
      </c>
      <c r="R522" s="7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60" x14ac:dyDescent="0.2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s="4" t="s">
        <v>8219</v>
      </c>
      <c r="G523" t="s">
        <v>8224</v>
      </c>
      <c r="H523" t="s">
        <v>8246</v>
      </c>
      <c r="I523">
        <v>1477976340</v>
      </c>
      <c r="J523" s="14">
        <f t="shared" si="48"/>
        <v>42675.207638888889</v>
      </c>
      <c r="K523">
        <v>1475460819</v>
      </c>
      <c r="L523" s="14">
        <f t="shared" si="49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6">
        <f t="shared" si="50"/>
        <v>104.64</v>
      </c>
      <c r="R523" s="7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5" x14ac:dyDescent="0.2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s="4" t="s">
        <v>8219</v>
      </c>
      <c r="G524" t="s">
        <v>8224</v>
      </c>
      <c r="H524" t="s">
        <v>8246</v>
      </c>
      <c r="I524">
        <v>1458518325</v>
      </c>
      <c r="J524" s="14">
        <f t="shared" si="48"/>
        <v>42449.999131944445</v>
      </c>
      <c r="K524">
        <v>1456793925</v>
      </c>
      <c r="L524" s="14">
        <f t="shared" si="49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6">
        <f t="shared" si="50"/>
        <v>114.66666666666667</v>
      </c>
      <c r="R524" s="7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60" x14ac:dyDescent="0.2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s="4" t="s">
        <v>8219</v>
      </c>
      <c r="G525" t="s">
        <v>8224</v>
      </c>
      <c r="H525" t="s">
        <v>8246</v>
      </c>
      <c r="I525">
        <v>1442805076</v>
      </c>
      <c r="J525" s="14">
        <f t="shared" si="48"/>
        <v>42268.13282407407</v>
      </c>
      <c r="K525">
        <v>1440213076</v>
      </c>
      <c r="L525" s="14">
        <f t="shared" si="49"/>
        <v>42238.13282407407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50"/>
        <v>120.6</v>
      </c>
      <c r="R525" s="7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60" x14ac:dyDescent="0.2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s="4" t="s">
        <v>8219</v>
      </c>
      <c r="G526" t="s">
        <v>8225</v>
      </c>
      <c r="H526" t="s">
        <v>8247</v>
      </c>
      <c r="I526">
        <v>1464801169</v>
      </c>
      <c r="J526" s="14">
        <f t="shared" si="48"/>
        <v>42522.717233796298</v>
      </c>
      <c r="K526">
        <v>1462209169</v>
      </c>
      <c r="L526" s="14">
        <f t="shared" si="49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50"/>
        <v>108.67285714285715</v>
      </c>
      <c r="R526" s="7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60" x14ac:dyDescent="0.2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s="4" t="s">
        <v>8219</v>
      </c>
      <c r="G527" t="s">
        <v>8224</v>
      </c>
      <c r="H527" t="s">
        <v>8246</v>
      </c>
      <c r="I527">
        <v>1410601041</v>
      </c>
      <c r="J527" s="14">
        <f t="shared" si="48"/>
        <v>41895.400937500002</v>
      </c>
      <c r="K527">
        <v>1406713041</v>
      </c>
      <c r="L527" s="14">
        <f t="shared" si="49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50"/>
        <v>100</v>
      </c>
      <c r="R527" s="7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5" x14ac:dyDescent="0.2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s="4" t="s">
        <v>8219</v>
      </c>
      <c r="G528" t="s">
        <v>8225</v>
      </c>
      <c r="H528" t="s">
        <v>8247</v>
      </c>
      <c r="I528">
        <v>1438966800</v>
      </c>
      <c r="J528" s="14">
        <f t="shared" si="48"/>
        <v>42223.708333333328</v>
      </c>
      <c r="K528">
        <v>1436278344</v>
      </c>
      <c r="L528" s="14">
        <f t="shared" si="49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6">
        <f t="shared" si="50"/>
        <v>113.99999999999999</v>
      </c>
      <c r="R528" s="7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60" x14ac:dyDescent="0.2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s="4" t="s">
        <v>8219</v>
      </c>
      <c r="G529" t="s">
        <v>8224</v>
      </c>
      <c r="H529" t="s">
        <v>8246</v>
      </c>
      <c r="I529">
        <v>1487347500</v>
      </c>
      <c r="J529" s="14">
        <f t="shared" si="48"/>
        <v>42783.670138888891</v>
      </c>
      <c r="K529">
        <v>1484715366</v>
      </c>
      <c r="L529" s="14">
        <f t="shared" si="49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6">
        <f t="shared" si="50"/>
        <v>100.85</v>
      </c>
      <c r="R529" s="7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30" x14ac:dyDescent="0.2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s="4" t="s">
        <v>8219</v>
      </c>
      <c r="G530" t="s">
        <v>8224</v>
      </c>
      <c r="H530" t="s">
        <v>8246</v>
      </c>
      <c r="I530">
        <v>1434921600</v>
      </c>
      <c r="J530" s="14">
        <f t="shared" si="48"/>
        <v>42176.888888888891</v>
      </c>
      <c r="K530">
        <v>1433109907</v>
      </c>
      <c r="L530" s="14">
        <f t="shared" si="49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6">
        <f t="shared" si="50"/>
        <v>115.65217391304347</v>
      </c>
      <c r="R530" s="7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60" x14ac:dyDescent="0.2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s="4" t="s">
        <v>8219</v>
      </c>
      <c r="G531" t="s">
        <v>8229</v>
      </c>
      <c r="H531" t="s">
        <v>8251</v>
      </c>
      <c r="I531">
        <v>1484110800</v>
      </c>
      <c r="J531" s="14">
        <f t="shared" si="48"/>
        <v>42746.208333333328</v>
      </c>
      <c r="K531">
        <v>1482281094</v>
      </c>
      <c r="L531" s="14">
        <f t="shared" si="49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6">
        <f t="shared" si="50"/>
        <v>130.41666666666666</v>
      </c>
      <c r="R531" s="7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60" x14ac:dyDescent="0.2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s="4" t="s">
        <v>8219</v>
      </c>
      <c r="G532" t="s">
        <v>8224</v>
      </c>
      <c r="H532" t="s">
        <v>8246</v>
      </c>
      <c r="I532">
        <v>1435111200</v>
      </c>
      <c r="J532" s="14">
        <f t="shared" si="48"/>
        <v>42179.083333333328</v>
      </c>
      <c r="K532">
        <v>1433254268</v>
      </c>
      <c r="L532" s="14">
        <f t="shared" si="49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6">
        <f t="shared" si="50"/>
        <v>107.78267254038178</v>
      </c>
      <c r="R532" s="7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60" x14ac:dyDescent="0.2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s="4" t="s">
        <v>8219</v>
      </c>
      <c r="G533" t="s">
        <v>8224</v>
      </c>
      <c r="H533" t="s">
        <v>8246</v>
      </c>
      <c r="I533">
        <v>1481957940</v>
      </c>
      <c r="J533" s="14">
        <f t="shared" si="48"/>
        <v>42721.290972222225</v>
      </c>
      <c r="K533">
        <v>1478050429</v>
      </c>
      <c r="L533" s="14">
        <f t="shared" si="49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6">
        <f t="shared" si="50"/>
        <v>100</v>
      </c>
      <c r="R533" s="7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60" x14ac:dyDescent="0.2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s="4" t="s">
        <v>8219</v>
      </c>
      <c r="G534" t="s">
        <v>8224</v>
      </c>
      <c r="H534" t="s">
        <v>8246</v>
      </c>
      <c r="I534">
        <v>1463098208</v>
      </c>
      <c r="J534" s="14">
        <f t="shared" si="48"/>
        <v>42503.007037037038</v>
      </c>
      <c r="K534">
        <v>1460506208</v>
      </c>
      <c r="L534" s="14">
        <f t="shared" si="49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50"/>
        <v>123.25</v>
      </c>
      <c r="R534" s="7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60" x14ac:dyDescent="0.2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s="4" t="s">
        <v>8219</v>
      </c>
      <c r="G535" t="s">
        <v>8225</v>
      </c>
      <c r="H535" t="s">
        <v>8247</v>
      </c>
      <c r="I535">
        <v>1463394365</v>
      </c>
      <c r="J535" s="14">
        <f t="shared" si="48"/>
        <v>42506.43478009259</v>
      </c>
      <c r="K535">
        <v>1461320765</v>
      </c>
      <c r="L535" s="14">
        <f t="shared" si="49"/>
        <v>42482.43478009259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50"/>
        <v>100.2</v>
      </c>
      <c r="R535" s="7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60" x14ac:dyDescent="0.2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s="4" t="s">
        <v>8219</v>
      </c>
      <c r="G536" t="s">
        <v>8234</v>
      </c>
      <c r="H536" t="s">
        <v>8254</v>
      </c>
      <c r="I536">
        <v>1446418800</v>
      </c>
      <c r="J536" s="14">
        <f t="shared" si="48"/>
        <v>42309.958333333328</v>
      </c>
      <c r="K536">
        <v>1443036470</v>
      </c>
      <c r="L536" s="14">
        <f t="shared" si="49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6">
        <f t="shared" si="50"/>
        <v>104.66666666666666</v>
      </c>
      <c r="R536" s="7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45" x14ac:dyDescent="0.2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s="4" t="s">
        <v>8219</v>
      </c>
      <c r="G537" t="s">
        <v>8225</v>
      </c>
      <c r="H537" t="s">
        <v>8247</v>
      </c>
      <c r="I537">
        <v>1483707905</v>
      </c>
      <c r="J537" s="14">
        <f t="shared" si="48"/>
        <v>42741.545196759253</v>
      </c>
      <c r="K537">
        <v>1481115905</v>
      </c>
      <c r="L537" s="14">
        <f t="shared" si="49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50"/>
        <v>102.49999999999999</v>
      </c>
      <c r="R537" s="7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60" x14ac:dyDescent="0.2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s="4" t="s">
        <v>8219</v>
      </c>
      <c r="G538" t="s">
        <v>8225</v>
      </c>
      <c r="H538" t="s">
        <v>8247</v>
      </c>
      <c r="I538">
        <v>1438624800</v>
      </c>
      <c r="J538" s="14">
        <f t="shared" si="48"/>
        <v>42219.75</v>
      </c>
      <c r="K538">
        <v>1435133807</v>
      </c>
      <c r="L538" s="14">
        <f t="shared" si="49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6">
        <f t="shared" si="50"/>
        <v>118.25757575757576</v>
      </c>
      <c r="R538" s="7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60" x14ac:dyDescent="0.2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s="4" t="s">
        <v>8219</v>
      </c>
      <c r="G539" t="s">
        <v>8224</v>
      </c>
      <c r="H539" t="s">
        <v>8246</v>
      </c>
      <c r="I539">
        <v>1446665191</v>
      </c>
      <c r="J539" s="14">
        <f t="shared" si="48"/>
        <v>42312.810081018513</v>
      </c>
      <c r="K539">
        <v>1444069591</v>
      </c>
      <c r="L539" s="14">
        <f t="shared" si="49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6">
        <f t="shared" si="50"/>
        <v>120.5</v>
      </c>
      <c r="R539" s="7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60" x14ac:dyDescent="0.2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s="4" t="s">
        <v>8219</v>
      </c>
      <c r="G540" t="s">
        <v>8224</v>
      </c>
      <c r="H540" t="s">
        <v>8246</v>
      </c>
      <c r="I540">
        <v>1463166263</v>
      </c>
      <c r="J540" s="14">
        <f t="shared" si="48"/>
        <v>42503.794710648144</v>
      </c>
      <c r="K540">
        <v>1460574263</v>
      </c>
      <c r="L540" s="14">
        <f t="shared" si="49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50"/>
        <v>302.42</v>
      </c>
      <c r="R540" s="7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5" x14ac:dyDescent="0.2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s="4" t="s">
        <v>8219</v>
      </c>
      <c r="G541" t="s">
        <v>8225</v>
      </c>
      <c r="H541" t="s">
        <v>8247</v>
      </c>
      <c r="I541">
        <v>1467681107</v>
      </c>
      <c r="J541" s="14">
        <f t="shared" si="48"/>
        <v>42556.049849537041</v>
      </c>
      <c r="K541">
        <v>1465866707</v>
      </c>
      <c r="L541" s="14">
        <f t="shared" si="49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50"/>
        <v>100.64400000000001</v>
      </c>
      <c r="R541" s="7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60" x14ac:dyDescent="0.2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s="4" t="s">
        <v>8221</v>
      </c>
      <c r="G542" t="s">
        <v>8224</v>
      </c>
      <c r="H542" t="s">
        <v>8246</v>
      </c>
      <c r="I542">
        <v>1423078606</v>
      </c>
      <c r="J542" s="14">
        <f t="shared" si="48"/>
        <v>42039.817199074074</v>
      </c>
      <c r="K542">
        <v>1420486606</v>
      </c>
      <c r="L542" s="14">
        <f t="shared" si="49"/>
        <v>42009.817199074074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50"/>
        <v>6.6666666666666671E-3</v>
      </c>
      <c r="R542" s="7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5" x14ac:dyDescent="0.2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s="4" t="s">
        <v>8221</v>
      </c>
      <c r="G543" t="s">
        <v>8224</v>
      </c>
      <c r="H543" t="s">
        <v>8246</v>
      </c>
      <c r="I543">
        <v>1446080834</v>
      </c>
      <c r="J543" s="14">
        <f t="shared" si="48"/>
        <v>42306.046689814815</v>
      </c>
      <c r="K543">
        <v>1443488834</v>
      </c>
      <c r="L543" s="14">
        <f t="shared" si="49"/>
        <v>42276.046689814815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50"/>
        <v>0.55555555555555558</v>
      </c>
      <c r="R543" s="7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5" x14ac:dyDescent="0.2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s="4" t="s">
        <v>8221</v>
      </c>
      <c r="G544" t="s">
        <v>8224</v>
      </c>
      <c r="H544" t="s">
        <v>8246</v>
      </c>
      <c r="I544">
        <v>1462293716</v>
      </c>
      <c r="J544" s="14">
        <f t="shared" si="48"/>
        <v>42493.695787037039</v>
      </c>
      <c r="K544">
        <v>1457113316</v>
      </c>
      <c r="L544" s="14">
        <f t="shared" si="49"/>
        <v>42433.737453703703</v>
      </c>
      <c r="M544" t="b">
        <v>0</v>
      </c>
      <c r="N544">
        <v>1</v>
      </c>
      <c r="O544" t="b">
        <v>0</v>
      </c>
      <c r="P544" t="s">
        <v>8272</v>
      </c>
      <c r="Q544" s="6">
        <f t="shared" si="50"/>
        <v>3.9999999999999996E-4</v>
      </c>
      <c r="R544" s="7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60" x14ac:dyDescent="0.2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s="4" t="s">
        <v>8221</v>
      </c>
      <c r="G545" t="s">
        <v>8226</v>
      </c>
      <c r="H545" t="s">
        <v>8248</v>
      </c>
      <c r="I545">
        <v>1414807962</v>
      </c>
      <c r="J545" s="14">
        <f t="shared" si="48"/>
        <v>41944.092152777775</v>
      </c>
      <c r="K545">
        <v>1412215962</v>
      </c>
      <c r="L545" s="14">
        <f t="shared" si="49"/>
        <v>41914.092152777775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50"/>
        <v>0.31818181818181818</v>
      </c>
      <c r="R545" s="7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60" x14ac:dyDescent="0.2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s="4" t="s">
        <v>8221</v>
      </c>
      <c r="G546" t="s">
        <v>8224</v>
      </c>
      <c r="H546" t="s">
        <v>8246</v>
      </c>
      <c r="I546">
        <v>1467647160</v>
      </c>
      <c r="J546" s="14">
        <f t="shared" si="48"/>
        <v>42555.656944444447</v>
      </c>
      <c r="K546">
        <v>1465055160</v>
      </c>
      <c r="L546" s="14">
        <f t="shared" si="49"/>
        <v>42525.656944444447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50"/>
        <v>1.2</v>
      </c>
      <c r="R546" s="7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60" x14ac:dyDescent="0.2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s="4" t="s">
        <v>8221</v>
      </c>
      <c r="G547" t="s">
        <v>8230</v>
      </c>
      <c r="H547" t="s">
        <v>8249</v>
      </c>
      <c r="I547">
        <v>1447600389</v>
      </c>
      <c r="J547" s="14">
        <f t="shared" si="48"/>
        <v>42323.634131944447</v>
      </c>
      <c r="K547">
        <v>1444140789</v>
      </c>
      <c r="L547" s="14">
        <f t="shared" si="49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6">
        <f t="shared" si="50"/>
        <v>27.383999999999997</v>
      </c>
      <c r="R547" s="7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60" x14ac:dyDescent="0.2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s="4" t="s">
        <v>8221</v>
      </c>
      <c r="G548" t="s">
        <v>8224</v>
      </c>
      <c r="H548" t="s">
        <v>8246</v>
      </c>
      <c r="I548">
        <v>1445097715</v>
      </c>
      <c r="J548" s="14">
        <f t="shared" si="48"/>
        <v>42294.667997685188</v>
      </c>
      <c r="K548">
        <v>1441209715</v>
      </c>
      <c r="L548" s="14">
        <f t="shared" si="49"/>
        <v>42249.667997685188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50"/>
        <v>8.666666666666667E-2</v>
      </c>
      <c r="R548" s="7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60" x14ac:dyDescent="0.2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s="4" t="s">
        <v>8221</v>
      </c>
      <c r="G549" t="s">
        <v>8225</v>
      </c>
      <c r="H549" t="s">
        <v>8247</v>
      </c>
      <c r="I549">
        <v>1455122564</v>
      </c>
      <c r="J549" s="14">
        <f t="shared" si="48"/>
        <v>42410.696342592593</v>
      </c>
      <c r="K549">
        <v>1452530564</v>
      </c>
      <c r="L549" s="14">
        <f t="shared" si="49"/>
        <v>42380.696342592593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50"/>
        <v>0</v>
      </c>
      <c r="R549" s="7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5" x14ac:dyDescent="0.2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s="4" t="s">
        <v>8221</v>
      </c>
      <c r="G550" t="s">
        <v>8225</v>
      </c>
      <c r="H550" t="s">
        <v>8247</v>
      </c>
      <c r="I550">
        <v>1446154848</v>
      </c>
      <c r="J550" s="14">
        <f t="shared" si="48"/>
        <v>42306.903333333335</v>
      </c>
      <c r="K550">
        <v>1443562848</v>
      </c>
      <c r="L550" s="14">
        <f t="shared" si="49"/>
        <v>42276.903333333335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50"/>
        <v>0.09</v>
      </c>
      <c r="R550" s="7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60" x14ac:dyDescent="0.2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s="4" t="s">
        <v>8221</v>
      </c>
      <c r="G551" t="s">
        <v>8225</v>
      </c>
      <c r="H551" t="s">
        <v>8247</v>
      </c>
      <c r="I551">
        <v>1436368622</v>
      </c>
      <c r="J551" s="14">
        <f t="shared" si="48"/>
        <v>42193.636828703704</v>
      </c>
      <c r="K551">
        <v>1433776622</v>
      </c>
      <c r="L551" s="14">
        <f t="shared" si="49"/>
        <v>42163.636828703704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50"/>
        <v>2.7199999999999998</v>
      </c>
      <c r="R551" s="7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60" x14ac:dyDescent="0.2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s="4" t="s">
        <v>8221</v>
      </c>
      <c r="G552" t="s">
        <v>8229</v>
      </c>
      <c r="H552" t="s">
        <v>8251</v>
      </c>
      <c r="I552">
        <v>1485838800</v>
      </c>
      <c r="J552" s="14">
        <f t="shared" si="48"/>
        <v>42766.208333333328</v>
      </c>
      <c r="K552">
        <v>1484756245</v>
      </c>
      <c r="L552" s="14">
        <f t="shared" si="49"/>
        <v>42753.678761574076</v>
      </c>
      <c r="M552" t="b">
        <v>0</v>
      </c>
      <c r="N552">
        <v>4</v>
      </c>
      <c r="O552" t="b">
        <v>0</v>
      </c>
      <c r="P552" t="s">
        <v>8272</v>
      </c>
      <c r="Q552" s="6">
        <f t="shared" si="50"/>
        <v>0.70000000000000007</v>
      </c>
      <c r="R552" s="7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60" x14ac:dyDescent="0.2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s="4" t="s">
        <v>8221</v>
      </c>
      <c r="G553" t="s">
        <v>8224</v>
      </c>
      <c r="H553" t="s">
        <v>8246</v>
      </c>
      <c r="I553">
        <v>1438451580</v>
      </c>
      <c r="J553" s="14">
        <f t="shared" si="48"/>
        <v>42217.745138888888</v>
      </c>
      <c r="K553">
        <v>1434609424</v>
      </c>
      <c r="L553" s="14">
        <f t="shared" si="49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6">
        <f t="shared" si="50"/>
        <v>5.0413333333333332</v>
      </c>
      <c r="R553" s="7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5" x14ac:dyDescent="0.2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s="4" t="s">
        <v>8221</v>
      </c>
      <c r="G554" t="s">
        <v>8229</v>
      </c>
      <c r="H554" t="s">
        <v>8251</v>
      </c>
      <c r="I554">
        <v>1452350896</v>
      </c>
      <c r="J554" s="14">
        <f t="shared" si="48"/>
        <v>42378.616851851853</v>
      </c>
      <c r="K554">
        <v>1447166896</v>
      </c>
      <c r="L554" s="14">
        <f t="shared" si="49"/>
        <v>42318.616851851853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50"/>
        <v>0</v>
      </c>
      <c r="R554" s="7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5" x14ac:dyDescent="0.2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s="4" t="s">
        <v>8221</v>
      </c>
      <c r="G555" t="s">
        <v>8224</v>
      </c>
      <c r="H555" t="s">
        <v>8246</v>
      </c>
      <c r="I555">
        <v>1415988991</v>
      </c>
      <c r="J555" s="14">
        <f t="shared" si="48"/>
        <v>41957.761469907404</v>
      </c>
      <c r="K555">
        <v>1413393391</v>
      </c>
      <c r="L555" s="14">
        <f t="shared" si="49"/>
        <v>41927.71980324074</v>
      </c>
      <c r="M555" t="b">
        <v>0</v>
      </c>
      <c r="N555">
        <v>6</v>
      </c>
      <c r="O555" t="b">
        <v>0</v>
      </c>
      <c r="P555" t="s">
        <v>8272</v>
      </c>
      <c r="Q555" s="6">
        <f t="shared" si="50"/>
        <v>0.49199999999999999</v>
      </c>
      <c r="R555" s="7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60" x14ac:dyDescent="0.2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s="4" t="s">
        <v>8221</v>
      </c>
      <c r="G556" t="s">
        <v>8224</v>
      </c>
      <c r="H556" t="s">
        <v>8246</v>
      </c>
      <c r="I556">
        <v>1413735972</v>
      </c>
      <c r="J556" s="14">
        <f t="shared" si="48"/>
        <v>41931.684861111113</v>
      </c>
      <c r="K556">
        <v>1411143972</v>
      </c>
      <c r="L556" s="14">
        <f t="shared" si="49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50"/>
        <v>36.589147286821706</v>
      </c>
      <c r="R556" s="7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60" x14ac:dyDescent="0.2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s="4" t="s">
        <v>8221</v>
      </c>
      <c r="G557" t="s">
        <v>8225</v>
      </c>
      <c r="H557" t="s">
        <v>8247</v>
      </c>
      <c r="I557">
        <v>1465720143</v>
      </c>
      <c r="J557" s="14">
        <f t="shared" si="48"/>
        <v>42533.353506944448</v>
      </c>
      <c r="K557">
        <v>1463128143</v>
      </c>
      <c r="L557" s="14">
        <f t="shared" si="49"/>
        <v>42503.353506944448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50"/>
        <v>0</v>
      </c>
      <c r="R557" s="7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30" x14ac:dyDescent="0.2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s="4" t="s">
        <v>8221</v>
      </c>
      <c r="G558" t="s">
        <v>8224</v>
      </c>
      <c r="H558" t="s">
        <v>8246</v>
      </c>
      <c r="I558">
        <v>1452112717</v>
      </c>
      <c r="J558" s="14">
        <f t="shared" si="48"/>
        <v>42375.860150462962</v>
      </c>
      <c r="K558">
        <v>1449520717</v>
      </c>
      <c r="L558" s="14">
        <f t="shared" si="49"/>
        <v>42345.860150462962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50"/>
        <v>2.5</v>
      </c>
      <c r="R558" s="7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60" x14ac:dyDescent="0.2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s="4" t="s">
        <v>8221</v>
      </c>
      <c r="G559" t="s">
        <v>8236</v>
      </c>
      <c r="H559" t="s">
        <v>8249</v>
      </c>
      <c r="I559">
        <v>1480721803</v>
      </c>
      <c r="J559" s="14">
        <f t="shared" si="48"/>
        <v>42706.983831018515</v>
      </c>
      <c r="K559">
        <v>1478126203</v>
      </c>
      <c r="L559" s="14">
        <f t="shared" si="49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6">
        <f t="shared" si="50"/>
        <v>0.91066666666666674</v>
      </c>
      <c r="R559" s="7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60" x14ac:dyDescent="0.2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s="4" t="s">
        <v>8221</v>
      </c>
      <c r="G560" t="s">
        <v>8224</v>
      </c>
      <c r="H560" t="s">
        <v>8246</v>
      </c>
      <c r="I560">
        <v>1427227905</v>
      </c>
      <c r="J560" s="14">
        <f t="shared" si="48"/>
        <v>42087.841493055559</v>
      </c>
      <c r="K560">
        <v>1424639505</v>
      </c>
      <c r="L560" s="14">
        <f t="shared" si="49"/>
        <v>42057.883159722223</v>
      </c>
      <c r="M560" t="b">
        <v>0</v>
      </c>
      <c r="N560">
        <v>0</v>
      </c>
      <c r="O560" t="b">
        <v>0</v>
      </c>
      <c r="P560" t="s">
        <v>8272</v>
      </c>
      <c r="Q560" s="6">
        <f t="shared" si="50"/>
        <v>0</v>
      </c>
      <c r="R560" s="7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60" x14ac:dyDescent="0.2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s="4" t="s">
        <v>8221</v>
      </c>
      <c r="G561" t="s">
        <v>8224</v>
      </c>
      <c r="H561" t="s">
        <v>8246</v>
      </c>
      <c r="I561">
        <v>1449989260</v>
      </c>
      <c r="J561" s="14">
        <f t="shared" si="48"/>
        <v>42351.283101851848</v>
      </c>
      <c r="K561">
        <v>1447397260</v>
      </c>
      <c r="L561" s="14">
        <f t="shared" si="49"/>
        <v>42321.283101851848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50"/>
        <v>2.0833333333333336E-2</v>
      </c>
      <c r="R561" s="7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5" x14ac:dyDescent="0.2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s="4" t="s">
        <v>8221</v>
      </c>
      <c r="G562" t="s">
        <v>8229</v>
      </c>
      <c r="H562" t="s">
        <v>8251</v>
      </c>
      <c r="I562">
        <v>1418841045</v>
      </c>
      <c r="J562" s="14">
        <f t="shared" si="48"/>
        <v>41990.771354166667</v>
      </c>
      <c r="K562">
        <v>1416249045</v>
      </c>
      <c r="L562" s="14">
        <f t="shared" si="49"/>
        <v>41960.771354166667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50"/>
        <v>1.2E-2</v>
      </c>
      <c r="R562" s="7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60" x14ac:dyDescent="0.2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s="4" t="s">
        <v>8221</v>
      </c>
      <c r="G563" t="s">
        <v>8224</v>
      </c>
      <c r="H563" t="s">
        <v>8246</v>
      </c>
      <c r="I563">
        <v>1445874513</v>
      </c>
      <c r="J563" s="14">
        <f t="shared" si="48"/>
        <v>42303.658715277779</v>
      </c>
      <c r="K563">
        <v>1442850513</v>
      </c>
      <c r="L563" s="14">
        <f t="shared" si="49"/>
        <v>42268.658715277779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50"/>
        <v>0.36666666666666664</v>
      </c>
      <c r="R563" s="7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60" x14ac:dyDescent="0.2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s="4" t="s">
        <v>8221</v>
      </c>
      <c r="G564" t="s">
        <v>8233</v>
      </c>
      <c r="H564" t="s">
        <v>8249</v>
      </c>
      <c r="I564">
        <v>1482052815</v>
      </c>
      <c r="J564" s="14">
        <f t="shared" si="48"/>
        <v>42722.389062500006</v>
      </c>
      <c r="K564">
        <v>1479460815</v>
      </c>
      <c r="L564" s="14">
        <f t="shared" si="49"/>
        <v>42692.389062500006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50"/>
        <v>0</v>
      </c>
      <c r="R564" s="7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60" x14ac:dyDescent="0.2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s="4" t="s">
        <v>8221</v>
      </c>
      <c r="G565" t="s">
        <v>8226</v>
      </c>
      <c r="H565" t="s">
        <v>8248</v>
      </c>
      <c r="I565">
        <v>1424137247</v>
      </c>
      <c r="J565" s="14">
        <f t="shared" si="48"/>
        <v>42052.069988425923</v>
      </c>
      <c r="K565">
        <v>1421545247</v>
      </c>
      <c r="L565" s="14">
        <f t="shared" si="49"/>
        <v>42022.069988425923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50"/>
        <v>9.0666666666666659E-2</v>
      </c>
      <c r="R565" s="7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60" x14ac:dyDescent="0.2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s="4" t="s">
        <v>8221</v>
      </c>
      <c r="G566" t="s">
        <v>8230</v>
      </c>
      <c r="H566" t="s">
        <v>8249</v>
      </c>
      <c r="I566">
        <v>1457822275</v>
      </c>
      <c r="J566" s="14">
        <f t="shared" si="48"/>
        <v>42441.942997685182</v>
      </c>
      <c r="K566">
        <v>1455230275</v>
      </c>
      <c r="L566" s="14">
        <f t="shared" si="49"/>
        <v>42411.942997685182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50"/>
        <v>5.5555555555555558E-3</v>
      </c>
      <c r="R566" s="7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60" x14ac:dyDescent="0.2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s="4" t="s">
        <v>8221</v>
      </c>
      <c r="G567" t="s">
        <v>8225</v>
      </c>
      <c r="H567" t="s">
        <v>8247</v>
      </c>
      <c r="I567">
        <v>1436554249</v>
      </c>
      <c r="J567" s="14">
        <f t="shared" si="48"/>
        <v>42195.785289351858</v>
      </c>
      <c r="K567">
        <v>1433962249</v>
      </c>
      <c r="L567" s="14">
        <f t="shared" si="49"/>
        <v>42165.785289351858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50"/>
        <v>0</v>
      </c>
      <c r="R567" s="7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60" x14ac:dyDescent="0.2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s="4" t="s">
        <v>8221</v>
      </c>
      <c r="G568" t="s">
        <v>8224</v>
      </c>
      <c r="H568" t="s">
        <v>8246</v>
      </c>
      <c r="I568">
        <v>1468513533</v>
      </c>
      <c r="J568" s="14">
        <f t="shared" si="48"/>
        <v>42565.68440972222</v>
      </c>
      <c r="K568">
        <v>1465921533</v>
      </c>
      <c r="L568" s="14">
        <f t="shared" si="49"/>
        <v>42535.68440972222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50"/>
        <v>0.02</v>
      </c>
      <c r="R568" s="7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60" x14ac:dyDescent="0.2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s="4" t="s">
        <v>8221</v>
      </c>
      <c r="G569" t="s">
        <v>8224</v>
      </c>
      <c r="H569" t="s">
        <v>8246</v>
      </c>
      <c r="I569">
        <v>1420143194</v>
      </c>
      <c r="J569" s="14">
        <f t="shared" si="48"/>
        <v>42005.842523148152</v>
      </c>
      <c r="K569">
        <v>1417551194</v>
      </c>
      <c r="L569" s="14">
        <f t="shared" si="49"/>
        <v>41975.842523148152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50"/>
        <v>0</v>
      </c>
      <c r="R569" s="7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75" x14ac:dyDescent="0.2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s="4" t="s">
        <v>8221</v>
      </c>
      <c r="G570" t="s">
        <v>8228</v>
      </c>
      <c r="H570" t="s">
        <v>8250</v>
      </c>
      <c r="I570">
        <v>1452942000</v>
      </c>
      <c r="J570" s="14">
        <f t="shared" si="48"/>
        <v>42385.458333333328</v>
      </c>
      <c r="K570">
        <v>1449785223</v>
      </c>
      <c r="L570" s="14">
        <f t="shared" si="49"/>
        <v>42348.9215625</v>
      </c>
      <c r="M570" t="b">
        <v>0</v>
      </c>
      <c r="N570">
        <v>5</v>
      </c>
      <c r="O570" t="b">
        <v>0</v>
      </c>
      <c r="P570" t="s">
        <v>8272</v>
      </c>
      <c r="Q570" s="6">
        <f t="shared" si="50"/>
        <v>1</v>
      </c>
      <c r="R570" s="7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5" x14ac:dyDescent="0.2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s="4" t="s">
        <v>8221</v>
      </c>
      <c r="G571" t="s">
        <v>8229</v>
      </c>
      <c r="H571" t="s">
        <v>8251</v>
      </c>
      <c r="I571">
        <v>1451679612</v>
      </c>
      <c r="J571" s="14">
        <f t="shared" si="48"/>
        <v>42370.847361111111</v>
      </c>
      <c r="K571">
        <v>1449087612</v>
      </c>
      <c r="L571" s="14">
        <f t="shared" si="49"/>
        <v>42340.847361111111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50"/>
        <v>0.8</v>
      </c>
      <c r="R571" s="7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30" x14ac:dyDescent="0.2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s="4" t="s">
        <v>8221</v>
      </c>
      <c r="G572" t="s">
        <v>8224</v>
      </c>
      <c r="H572" t="s">
        <v>8246</v>
      </c>
      <c r="I572">
        <v>1455822569</v>
      </c>
      <c r="J572" s="14">
        <f t="shared" si="48"/>
        <v>42418.798252314817</v>
      </c>
      <c r="K572">
        <v>1453230569</v>
      </c>
      <c r="L572" s="14">
        <f t="shared" si="49"/>
        <v>42388.798252314817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50"/>
        <v>0.16705882352941176</v>
      </c>
      <c r="R572" s="7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60" x14ac:dyDescent="0.2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s="4" t="s">
        <v>8221</v>
      </c>
      <c r="G573" t="s">
        <v>8224</v>
      </c>
      <c r="H573" t="s">
        <v>8246</v>
      </c>
      <c r="I573">
        <v>1437969540</v>
      </c>
      <c r="J573" s="14">
        <f t="shared" si="48"/>
        <v>42212.165972222225</v>
      </c>
      <c r="K573">
        <v>1436297723</v>
      </c>
      <c r="L573" s="14">
        <f t="shared" si="49"/>
        <v>42192.816238425927</v>
      </c>
      <c r="M573" t="b">
        <v>0</v>
      </c>
      <c r="N573">
        <v>2</v>
      </c>
      <c r="O573" t="b">
        <v>0</v>
      </c>
      <c r="P573" t="s">
        <v>8272</v>
      </c>
      <c r="Q573" s="6">
        <f t="shared" si="50"/>
        <v>0.42399999999999999</v>
      </c>
      <c r="R573" s="7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60" x14ac:dyDescent="0.2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s="4" t="s">
        <v>8221</v>
      </c>
      <c r="G574" t="s">
        <v>8224</v>
      </c>
      <c r="H574" t="s">
        <v>8246</v>
      </c>
      <c r="I574">
        <v>1446660688</v>
      </c>
      <c r="J574" s="14">
        <f t="shared" si="48"/>
        <v>42312.757962962962</v>
      </c>
      <c r="K574">
        <v>1444065088</v>
      </c>
      <c r="L574" s="14">
        <f t="shared" si="49"/>
        <v>42282.71629629629</v>
      </c>
      <c r="M574" t="b">
        <v>0</v>
      </c>
      <c r="N574">
        <v>0</v>
      </c>
      <c r="O574" t="b">
        <v>0</v>
      </c>
      <c r="P574" t="s">
        <v>8272</v>
      </c>
      <c r="Q574" s="6">
        <f t="shared" si="50"/>
        <v>0</v>
      </c>
      <c r="R574" s="7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60" x14ac:dyDescent="0.2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s="4" t="s">
        <v>8221</v>
      </c>
      <c r="G575" t="s">
        <v>8224</v>
      </c>
      <c r="H575" t="s">
        <v>8246</v>
      </c>
      <c r="I575">
        <v>1421543520</v>
      </c>
      <c r="J575" s="14">
        <f t="shared" si="48"/>
        <v>42022.05</v>
      </c>
      <c r="K575">
        <v>1416445931</v>
      </c>
      <c r="L575" s="14">
        <f t="shared" si="49"/>
        <v>41963.050127314811</v>
      </c>
      <c r="M575" t="b">
        <v>0</v>
      </c>
      <c r="N575">
        <v>9</v>
      </c>
      <c r="O575" t="b">
        <v>0</v>
      </c>
      <c r="P575" t="s">
        <v>8272</v>
      </c>
      <c r="Q575" s="6">
        <f t="shared" si="50"/>
        <v>0.38925389253892539</v>
      </c>
      <c r="R575" s="7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60" x14ac:dyDescent="0.2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s="4" t="s">
        <v>8221</v>
      </c>
      <c r="G576" t="s">
        <v>8225</v>
      </c>
      <c r="H576" t="s">
        <v>8247</v>
      </c>
      <c r="I576">
        <v>1476873507</v>
      </c>
      <c r="J576" s="14">
        <f t="shared" si="48"/>
        <v>42662.443368055552</v>
      </c>
      <c r="K576">
        <v>1474281507</v>
      </c>
      <c r="L576" s="14">
        <f t="shared" si="49"/>
        <v>42632.443368055552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50"/>
        <v>0.7155635062611807</v>
      </c>
      <c r="R576" s="7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60" x14ac:dyDescent="0.2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s="4" t="s">
        <v>8221</v>
      </c>
      <c r="G577" t="s">
        <v>8236</v>
      </c>
      <c r="H577" t="s">
        <v>8249</v>
      </c>
      <c r="I577">
        <v>1434213443</v>
      </c>
      <c r="J577" s="14">
        <f t="shared" si="48"/>
        <v>42168.692627314813</v>
      </c>
      <c r="K577">
        <v>1431621443</v>
      </c>
      <c r="L577" s="14">
        <f t="shared" si="49"/>
        <v>42138.692627314813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50"/>
        <v>0.43166666666666664</v>
      </c>
      <c r="R577" s="7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5" x14ac:dyDescent="0.2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s="4" t="s">
        <v>8221</v>
      </c>
      <c r="G578" t="s">
        <v>8224</v>
      </c>
      <c r="H578" t="s">
        <v>8246</v>
      </c>
      <c r="I578">
        <v>1427537952</v>
      </c>
      <c r="J578" s="14">
        <f t="shared" si="48"/>
        <v>42091.43</v>
      </c>
      <c r="K578">
        <v>1422357552</v>
      </c>
      <c r="L578" s="14">
        <f t="shared" si="49"/>
        <v>42031.471666666665</v>
      </c>
      <c r="M578" t="b">
        <v>0</v>
      </c>
      <c r="N578">
        <v>1</v>
      </c>
      <c r="O578" t="b">
        <v>0</v>
      </c>
      <c r="P578" t="s">
        <v>8272</v>
      </c>
      <c r="Q578" s="6">
        <f t="shared" si="50"/>
        <v>1.25E-3</v>
      </c>
      <c r="R578" s="7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60" x14ac:dyDescent="0.2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s="4" t="s">
        <v>8221</v>
      </c>
      <c r="G579" t="s">
        <v>8224</v>
      </c>
      <c r="H579" t="s">
        <v>8246</v>
      </c>
      <c r="I579">
        <v>1463753302</v>
      </c>
      <c r="J579" s="14">
        <f t="shared" ref="J579:J642" si="54">(((I579/60)/60)/24)+DATE(1970,1,1)</f>
        <v>42510.589143518519</v>
      </c>
      <c r="K579">
        <v>1458569302</v>
      </c>
      <c r="L579" s="14">
        <f t="shared" ref="L579:L642" si="55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ref="Q579:Q642" si="56">(E579/D579)*100</f>
        <v>0.2</v>
      </c>
      <c r="R579" s="7">
        <f t="shared" ref="R579:R642" si="57">AVERAGE(E579/N579)</f>
        <v>10</v>
      </c>
      <c r="S579" t="str">
        <f t="shared" ref="S579:S642" si="58">LEFT(P579,FIND("/",P579)-1)</f>
        <v>technology</v>
      </c>
      <c r="T579" t="str">
        <f t="shared" ref="T579:T642" si="59">RIGHT(P579,LEN(P579)-FIND("/",P579))</f>
        <v>web</v>
      </c>
    </row>
    <row r="580" spans="1:20" ht="30" x14ac:dyDescent="0.2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s="4" t="s">
        <v>8221</v>
      </c>
      <c r="G580" t="s">
        <v>8225</v>
      </c>
      <c r="H580" t="s">
        <v>8247</v>
      </c>
      <c r="I580">
        <v>1441633993</v>
      </c>
      <c r="J580" s="14">
        <f t="shared" si="54"/>
        <v>42254.578622685185</v>
      </c>
      <c r="K580">
        <v>1439560393</v>
      </c>
      <c r="L580" s="14">
        <f t="shared" si="55"/>
        <v>42230.578622685185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56"/>
        <v>1.12E-2</v>
      </c>
      <c r="R580" s="7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45" x14ac:dyDescent="0.2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s="4" t="s">
        <v>8221</v>
      </c>
      <c r="G581" t="s">
        <v>8224</v>
      </c>
      <c r="H581" t="s">
        <v>8246</v>
      </c>
      <c r="I581">
        <v>1419539223</v>
      </c>
      <c r="J581" s="14">
        <f t="shared" si="54"/>
        <v>41998.852118055554</v>
      </c>
      <c r="K581">
        <v>1416947223</v>
      </c>
      <c r="L581" s="14">
        <f t="shared" si="55"/>
        <v>41968.852118055554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56"/>
        <v>1.4583333333333333</v>
      </c>
      <c r="R581" s="7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60" x14ac:dyDescent="0.2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s="4" t="s">
        <v>8221</v>
      </c>
      <c r="G582" t="s">
        <v>8224</v>
      </c>
      <c r="H582" t="s">
        <v>8246</v>
      </c>
      <c r="I582">
        <v>1474580867</v>
      </c>
      <c r="J582" s="14">
        <f t="shared" si="54"/>
        <v>42635.908182870371</v>
      </c>
      <c r="K582">
        <v>1471988867</v>
      </c>
      <c r="L582" s="14">
        <f t="shared" si="55"/>
        <v>42605.908182870371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56"/>
        <v>3.3333333333333333E-2</v>
      </c>
      <c r="R582" s="7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60" x14ac:dyDescent="0.2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s="4" t="s">
        <v>8221</v>
      </c>
      <c r="G583" t="s">
        <v>8224</v>
      </c>
      <c r="H583" t="s">
        <v>8246</v>
      </c>
      <c r="I583">
        <v>1438474704</v>
      </c>
      <c r="J583" s="14">
        <f t="shared" si="54"/>
        <v>42218.012777777782</v>
      </c>
      <c r="K583">
        <v>1435882704</v>
      </c>
      <c r="L583" s="14">
        <f t="shared" si="55"/>
        <v>42188.012777777782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56"/>
        <v>0</v>
      </c>
      <c r="R583" s="7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60" x14ac:dyDescent="0.2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s="4" t="s">
        <v>8221</v>
      </c>
      <c r="G584" t="s">
        <v>8224</v>
      </c>
      <c r="H584" t="s">
        <v>8246</v>
      </c>
      <c r="I584">
        <v>1426442400</v>
      </c>
      <c r="J584" s="14">
        <f t="shared" si="54"/>
        <v>42078.75</v>
      </c>
      <c r="K584">
        <v>1424454319</v>
      </c>
      <c r="L584" s="14">
        <f t="shared" si="55"/>
        <v>42055.739803240736</v>
      </c>
      <c r="M584" t="b">
        <v>0</v>
      </c>
      <c r="N584">
        <v>0</v>
      </c>
      <c r="O584" t="b">
        <v>0</v>
      </c>
      <c r="P584" t="s">
        <v>8272</v>
      </c>
      <c r="Q584" s="6">
        <f t="shared" si="56"/>
        <v>0</v>
      </c>
      <c r="R584" s="7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45" x14ac:dyDescent="0.2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s="4" t="s">
        <v>8221</v>
      </c>
      <c r="G585" t="s">
        <v>8224</v>
      </c>
      <c r="H585" t="s">
        <v>8246</v>
      </c>
      <c r="I585">
        <v>1426800687</v>
      </c>
      <c r="J585" s="14">
        <f t="shared" si="54"/>
        <v>42082.896840277783</v>
      </c>
      <c r="K585">
        <v>1424212287</v>
      </c>
      <c r="L585" s="14">
        <f t="shared" si="55"/>
        <v>42052.93850694444</v>
      </c>
      <c r="M585" t="b">
        <v>0</v>
      </c>
      <c r="N585">
        <v>1</v>
      </c>
      <c r="O585" t="b">
        <v>0</v>
      </c>
      <c r="P585" t="s">
        <v>8272</v>
      </c>
      <c r="Q585" s="6">
        <f t="shared" si="56"/>
        <v>1.1111111111111112E-2</v>
      </c>
      <c r="R585" s="7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45" x14ac:dyDescent="0.2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s="4" t="s">
        <v>8221</v>
      </c>
      <c r="G586" t="s">
        <v>8224</v>
      </c>
      <c r="H586" t="s">
        <v>8246</v>
      </c>
      <c r="I586">
        <v>1426522316</v>
      </c>
      <c r="J586" s="14">
        <f t="shared" si="54"/>
        <v>42079.674953703703</v>
      </c>
      <c r="K586">
        <v>1423933916</v>
      </c>
      <c r="L586" s="14">
        <f t="shared" si="55"/>
        <v>42049.716620370367</v>
      </c>
      <c r="M586" t="b">
        <v>0</v>
      </c>
      <c r="N586">
        <v>2</v>
      </c>
      <c r="O586" t="b">
        <v>0</v>
      </c>
      <c r="P586" t="s">
        <v>8272</v>
      </c>
      <c r="Q586" s="6">
        <f t="shared" si="56"/>
        <v>1</v>
      </c>
      <c r="R586" s="7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5" x14ac:dyDescent="0.2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s="4" t="s">
        <v>8221</v>
      </c>
      <c r="G587" t="s">
        <v>8225</v>
      </c>
      <c r="H587" t="s">
        <v>8247</v>
      </c>
      <c r="I587">
        <v>1448928000</v>
      </c>
      <c r="J587" s="14">
        <f t="shared" si="54"/>
        <v>42339</v>
      </c>
      <c r="K587">
        <v>1444123377</v>
      </c>
      <c r="L587" s="14">
        <f t="shared" si="55"/>
        <v>42283.3909375</v>
      </c>
      <c r="M587" t="b">
        <v>0</v>
      </c>
      <c r="N587">
        <v>0</v>
      </c>
      <c r="O587" t="b">
        <v>0</v>
      </c>
      <c r="P587" t="s">
        <v>8272</v>
      </c>
      <c r="Q587" s="6">
        <f t="shared" si="56"/>
        <v>0</v>
      </c>
      <c r="R587" s="7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5" x14ac:dyDescent="0.2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s="4" t="s">
        <v>8221</v>
      </c>
      <c r="G588" t="s">
        <v>8224</v>
      </c>
      <c r="H588" t="s">
        <v>8246</v>
      </c>
      <c r="I588">
        <v>1424032207</v>
      </c>
      <c r="J588" s="14">
        <f t="shared" si="54"/>
        <v>42050.854247685187</v>
      </c>
      <c r="K588">
        <v>1421440207</v>
      </c>
      <c r="L588" s="14">
        <f t="shared" si="55"/>
        <v>42020.854247685187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56"/>
        <v>0.55999999999999994</v>
      </c>
      <c r="R588" s="7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5" x14ac:dyDescent="0.2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s="4" t="s">
        <v>8221</v>
      </c>
      <c r="G589" t="s">
        <v>8229</v>
      </c>
      <c r="H589" t="s">
        <v>8251</v>
      </c>
      <c r="I589">
        <v>1429207833</v>
      </c>
      <c r="J589" s="14">
        <f t="shared" si="54"/>
        <v>42110.757326388892</v>
      </c>
      <c r="K589">
        <v>1426615833</v>
      </c>
      <c r="L589" s="14">
        <f t="shared" si="55"/>
        <v>42080.757326388892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56"/>
        <v>9.0833333333333339</v>
      </c>
      <c r="R589" s="7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60" x14ac:dyDescent="0.2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s="4" t="s">
        <v>8221</v>
      </c>
      <c r="G590" t="s">
        <v>8237</v>
      </c>
      <c r="H590" t="s">
        <v>8249</v>
      </c>
      <c r="I590">
        <v>1479410886</v>
      </c>
      <c r="J590" s="14">
        <f t="shared" si="54"/>
        <v>42691.811180555553</v>
      </c>
      <c r="K590">
        <v>1474223286</v>
      </c>
      <c r="L590" s="14">
        <f t="shared" si="55"/>
        <v>42631.769513888896</v>
      </c>
      <c r="M590" t="b">
        <v>0</v>
      </c>
      <c r="N590">
        <v>2</v>
      </c>
      <c r="O590" t="b">
        <v>0</v>
      </c>
      <c r="P590" t="s">
        <v>8272</v>
      </c>
      <c r="Q590" s="6">
        <f t="shared" si="56"/>
        <v>3.3444444444444441</v>
      </c>
      <c r="R590" s="7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2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s="4" t="s">
        <v>8221</v>
      </c>
      <c r="G591" t="s">
        <v>8224</v>
      </c>
      <c r="H591" t="s">
        <v>8246</v>
      </c>
      <c r="I591">
        <v>1436366699</v>
      </c>
      <c r="J591" s="14">
        <f t="shared" si="54"/>
        <v>42193.614571759259</v>
      </c>
      <c r="K591">
        <v>1435070699</v>
      </c>
      <c r="L591" s="14">
        <f t="shared" si="55"/>
        <v>42178.614571759259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56"/>
        <v>1.3333333333333334E-2</v>
      </c>
      <c r="R591" s="7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60" x14ac:dyDescent="0.2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s="4" t="s">
        <v>8221</v>
      </c>
      <c r="G592" t="s">
        <v>8225</v>
      </c>
      <c r="H592" t="s">
        <v>8247</v>
      </c>
      <c r="I592">
        <v>1454936460</v>
      </c>
      <c r="J592" s="14">
        <f t="shared" si="54"/>
        <v>42408.542361111111</v>
      </c>
      <c r="K592">
        <v>1452259131</v>
      </c>
      <c r="L592" s="14">
        <f t="shared" si="55"/>
        <v>42377.554756944446</v>
      </c>
      <c r="M592" t="b">
        <v>0</v>
      </c>
      <c r="N592">
        <v>9</v>
      </c>
      <c r="O592" t="b">
        <v>0</v>
      </c>
      <c r="P592" t="s">
        <v>8272</v>
      </c>
      <c r="Q592" s="6">
        <f t="shared" si="56"/>
        <v>4.46</v>
      </c>
      <c r="R592" s="7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5" x14ac:dyDescent="0.2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s="4" t="s">
        <v>8221</v>
      </c>
      <c r="G593" t="s">
        <v>8224</v>
      </c>
      <c r="H593" t="s">
        <v>8246</v>
      </c>
      <c r="I593">
        <v>1437570130</v>
      </c>
      <c r="J593" s="14">
        <f t="shared" si="54"/>
        <v>42207.543171296296</v>
      </c>
      <c r="K593">
        <v>1434978130</v>
      </c>
      <c r="L593" s="14">
        <f t="shared" si="55"/>
        <v>42177.543171296296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56"/>
        <v>6.0999999999999999E-2</v>
      </c>
      <c r="R593" s="7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60" x14ac:dyDescent="0.2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s="4" t="s">
        <v>8221</v>
      </c>
      <c r="G594" t="s">
        <v>8224</v>
      </c>
      <c r="H594" t="s">
        <v>8246</v>
      </c>
      <c r="I594">
        <v>1417584860</v>
      </c>
      <c r="J594" s="14">
        <f t="shared" si="54"/>
        <v>41976.232175925921</v>
      </c>
      <c r="K594">
        <v>1414992860</v>
      </c>
      <c r="L594" s="14">
        <f t="shared" si="55"/>
        <v>41946.232175925928</v>
      </c>
      <c r="M594" t="b">
        <v>0</v>
      </c>
      <c r="N594">
        <v>1</v>
      </c>
      <c r="O594" t="b">
        <v>0</v>
      </c>
      <c r="P594" t="s">
        <v>8272</v>
      </c>
      <c r="Q594" s="6">
        <f t="shared" si="56"/>
        <v>3.3333333333333335</v>
      </c>
      <c r="R594" s="7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60" x14ac:dyDescent="0.2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s="4" t="s">
        <v>8221</v>
      </c>
      <c r="G595" t="s">
        <v>8225</v>
      </c>
      <c r="H595" t="s">
        <v>8247</v>
      </c>
      <c r="I595">
        <v>1428333345</v>
      </c>
      <c r="J595" s="14">
        <f t="shared" si="54"/>
        <v>42100.635937500003</v>
      </c>
      <c r="K595">
        <v>1425744945</v>
      </c>
      <c r="L595" s="14">
        <f t="shared" si="55"/>
        <v>42070.677604166667</v>
      </c>
      <c r="M595" t="b">
        <v>0</v>
      </c>
      <c r="N595">
        <v>7</v>
      </c>
      <c r="O595" t="b">
        <v>0</v>
      </c>
      <c r="P595" t="s">
        <v>8272</v>
      </c>
      <c r="Q595" s="6">
        <f t="shared" si="56"/>
        <v>23</v>
      </c>
      <c r="R595" s="7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0" x14ac:dyDescent="0.2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s="4" t="s">
        <v>8221</v>
      </c>
      <c r="G596" t="s">
        <v>8224</v>
      </c>
      <c r="H596" t="s">
        <v>8246</v>
      </c>
      <c r="I596">
        <v>1460832206</v>
      </c>
      <c r="J596" s="14">
        <f t="shared" si="54"/>
        <v>42476.780162037037</v>
      </c>
      <c r="K596">
        <v>1458240206</v>
      </c>
      <c r="L596" s="14">
        <f t="shared" si="55"/>
        <v>42446.780162037037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56"/>
        <v>0.104</v>
      </c>
      <c r="R596" s="7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60" x14ac:dyDescent="0.2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s="4" t="s">
        <v>8221</v>
      </c>
      <c r="G597" t="s">
        <v>8224</v>
      </c>
      <c r="H597" t="s">
        <v>8246</v>
      </c>
      <c r="I597">
        <v>1430703638</v>
      </c>
      <c r="J597" s="14">
        <f t="shared" si="54"/>
        <v>42128.069884259254</v>
      </c>
      <c r="K597">
        <v>1426815638</v>
      </c>
      <c r="L597" s="14">
        <f t="shared" si="55"/>
        <v>42083.069884259254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56"/>
        <v>0.42599999999999999</v>
      </c>
      <c r="R597" s="7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45" x14ac:dyDescent="0.2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s="4" t="s">
        <v>8221</v>
      </c>
      <c r="G598" t="s">
        <v>8224</v>
      </c>
      <c r="H598" t="s">
        <v>8246</v>
      </c>
      <c r="I598">
        <v>1478122292</v>
      </c>
      <c r="J598" s="14">
        <f t="shared" si="54"/>
        <v>42676.896898148145</v>
      </c>
      <c r="K598">
        <v>1475530292</v>
      </c>
      <c r="L598" s="14">
        <f t="shared" si="55"/>
        <v>42646.896898148145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56"/>
        <v>0.03</v>
      </c>
      <c r="R598" s="7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5" x14ac:dyDescent="0.2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s="4" t="s">
        <v>8221</v>
      </c>
      <c r="G599" t="s">
        <v>8224</v>
      </c>
      <c r="H599" t="s">
        <v>8246</v>
      </c>
      <c r="I599">
        <v>1469980800</v>
      </c>
      <c r="J599" s="14">
        <f t="shared" si="54"/>
        <v>42582.666666666672</v>
      </c>
      <c r="K599">
        <v>1466787335</v>
      </c>
      <c r="L599" s="14">
        <f t="shared" si="55"/>
        <v>42545.705266203702</v>
      </c>
      <c r="M599" t="b">
        <v>0</v>
      </c>
      <c r="N599">
        <v>2</v>
      </c>
      <c r="O599" t="b">
        <v>0</v>
      </c>
      <c r="P599" t="s">
        <v>8272</v>
      </c>
      <c r="Q599" s="6">
        <f t="shared" si="56"/>
        <v>0.26666666666666666</v>
      </c>
      <c r="R599" s="7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30" x14ac:dyDescent="0.2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s="4" t="s">
        <v>8221</v>
      </c>
      <c r="G600" t="s">
        <v>8224</v>
      </c>
      <c r="H600" t="s">
        <v>8246</v>
      </c>
      <c r="I600">
        <v>1417737781</v>
      </c>
      <c r="J600" s="14">
        <f t="shared" si="54"/>
        <v>41978.00209490741</v>
      </c>
      <c r="K600">
        <v>1415145781</v>
      </c>
      <c r="L600" s="14">
        <f t="shared" si="55"/>
        <v>41948.00209490741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56"/>
        <v>34</v>
      </c>
      <c r="R600" s="7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60" x14ac:dyDescent="0.2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s="4" t="s">
        <v>8221</v>
      </c>
      <c r="G601" t="s">
        <v>8224</v>
      </c>
      <c r="H601" t="s">
        <v>8246</v>
      </c>
      <c r="I601">
        <v>1425827760</v>
      </c>
      <c r="J601" s="14">
        <f t="shared" si="54"/>
        <v>42071.636111111111</v>
      </c>
      <c r="K601">
        <v>1423769402</v>
      </c>
      <c r="L601" s="14">
        <f t="shared" si="55"/>
        <v>42047.812523148154</v>
      </c>
      <c r="M601" t="b">
        <v>0</v>
      </c>
      <c r="N601">
        <v>2</v>
      </c>
      <c r="O601" t="b">
        <v>0</v>
      </c>
      <c r="P601" t="s">
        <v>8272</v>
      </c>
      <c r="Q601" s="6">
        <f t="shared" si="56"/>
        <v>6.2E-2</v>
      </c>
      <c r="R601" s="7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30" x14ac:dyDescent="0.2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s="4" t="s">
        <v>8220</v>
      </c>
      <c r="G602" t="s">
        <v>8224</v>
      </c>
      <c r="H602" t="s">
        <v>8246</v>
      </c>
      <c r="I602">
        <v>1431198562</v>
      </c>
      <c r="J602" s="14">
        <f t="shared" si="54"/>
        <v>42133.798171296294</v>
      </c>
      <c r="K602">
        <v>1426014562</v>
      </c>
      <c r="L602" s="14">
        <f t="shared" si="55"/>
        <v>42073.798171296294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56"/>
        <v>2</v>
      </c>
      <c r="R602" s="7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60" x14ac:dyDescent="0.2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s="4" t="s">
        <v>8220</v>
      </c>
      <c r="G603" t="s">
        <v>8229</v>
      </c>
      <c r="H603" t="s">
        <v>8251</v>
      </c>
      <c r="I603">
        <v>1419626139</v>
      </c>
      <c r="J603" s="14">
        <f t="shared" si="54"/>
        <v>41999.858090277776</v>
      </c>
      <c r="K603">
        <v>1417034139</v>
      </c>
      <c r="L603" s="14">
        <f t="shared" si="55"/>
        <v>41969.858090277776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56"/>
        <v>1.4000000000000001</v>
      </c>
      <c r="R603" s="7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5" x14ac:dyDescent="0.2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s="4" t="s">
        <v>8220</v>
      </c>
      <c r="G604" t="s">
        <v>8224</v>
      </c>
      <c r="H604" t="s">
        <v>8246</v>
      </c>
      <c r="I604">
        <v>1434654215</v>
      </c>
      <c r="J604" s="14">
        <f t="shared" si="54"/>
        <v>42173.79415509259</v>
      </c>
      <c r="K604">
        <v>1432062215</v>
      </c>
      <c r="L604" s="14">
        <f t="shared" si="55"/>
        <v>42143.79415509259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56"/>
        <v>0</v>
      </c>
      <c r="R604" s="7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5" x14ac:dyDescent="0.2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s="4" t="s">
        <v>8220</v>
      </c>
      <c r="G605" t="s">
        <v>8224</v>
      </c>
      <c r="H605" t="s">
        <v>8246</v>
      </c>
      <c r="I605">
        <v>1408029623</v>
      </c>
      <c r="J605" s="14">
        <f t="shared" si="54"/>
        <v>41865.639155092591</v>
      </c>
      <c r="K605">
        <v>1405437623</v>
      </c>
      <c r="L605" s="14">
        <f t="shared" si="55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56"/>
        <v>3.9334666666666664</v>
      </c>
      <c r="R605" s="7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60" x14ac:dyDescent="0.2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s="4" t="s">
        <v>8220</v>
      </c>
      <c r="G606" t="s">
        <v>8224</v>
      </c>
      <c r="H606" t="s">
        <v>8246</v>
      </c>
      <c r="I606">
        <v>1409187056</v>
      </c>
      <c r="J606" s="14">
        <f t="shared" si="54"/>
        <v>41879.035370370373</v>
      </c>
      <c r="K606">
        <v>1406595056</v>
      </c>
      <c r="L606" s="14">
        <f t="shared" si="55"/>
        <v>41849.035370370373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56"/>
        <v>0</v>
      </c>
      <c r="R606" s="7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30" x14ac:dyDescent="0.2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s="4" t="s">
        <v>8220</v>
      </c>
      <c r="G607" t="s">
        <v>8224</v>
      </c>
      <c r="H607" t="s">
        <v>8246</v>
      </c>
      <c r="I607">
        <v>1440318908</v>
      </c>
      <c r="J607" s="14">
        <f t="shared" si="54"/>
        <v>42239.357731481476</v>
      </c>
      <c r="K607">
        <v>1436430908</v>
      </c>
      <c r="L607" s="14">
        <f t="shared" si="55"/>
        <v>42194.357731481476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56"/>
        <v>2.62</v>
      </c>
      <c r="R607" s="7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60" x14ac:dyDescent="0.2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s="4" t="s">
        <v>8220</v>
      </c>
      <c r="G608" t="s">
        <v>8233</v>
      </c>
      <c r="H608" t="s">
        <v>8249</v>
      </c>
      <c r="I608">
        <v>1432479600</v>
      </c>
      <c r="J608" s="14">
        <f t="shared" si="54"/>
        <v>42148.625</v>
      </c>
      <c r="K608">
        <v>1428507409</v>
      </c>
      <c r="L608" s="14">
        <f t="shared" si="55"/>
        <v>42102.650567129633</v>
      </c>
      <c r="M608" t="b">
        <v>0</v>
      </c>
      <c r="N608">
        <v>1</v>
      </c>
      <c r="O608" t="b">
        <v>0</v>
      </c>
      <c r="P608" t="s">
        <v>8272</v>
      </c>
      <c r="Q608" s="6">
        <f t="shared" si="56"/>
        <v>0.2</v>
      </c>
      <c r="R608" s="7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60" x14ac:dyDescent="0.2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s="4" t="s">
        <v>8220</v>
      </c>
      <c r="G609" t="s">
        <v>8224</v>
      </c>
      <c r="H609" t="s">
        <v>8246</v>
      </c>
      <c r="I609">
        <v>1448225336</v>
      </c>
      <c r="J609" s="14">
        <f t="shared" si="54"/>
        <v>42330.867314814815</v>
      </c>
      <c r="K609">
        <v>1445629736</v>
      </c>
      <c r="L609" s="14">
        <f t="shared" si="55"/>
        <v>42300.825648148151</v>
      </c>
      <c r="M609" t="b">
        <v>0</v>
      </c>
      <c r="N609">
        <v>0</v>
      </c>
      <c r="O609" t="b">
        <v>0</v>
      </c>
      <c r="P609" t="s">
        <v>8272</v>
      </c>
      <c r="Q609" s="6">
        <f t="shared" si="56"/>
        <v>0</v>
      </c>
      <c r="R609" s="7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60" x14ac:dyDescent="0.2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s="4" t="s">
        <v>8220</v>
      </c>
      <c r="G610" t="s">
        <v>8224</v>
      </c>
      <c r="H610" t="s">
        <v>8246</v>
      </c>
      <c r="I610">
        <v>1434405980</v>
      </c>
      <c r="J610" s="14">
        <f t="shared" si="54"/>
        <v>42170.921064814815</v>
      </c>
      <c r="K610">
        <v>1431813980</v>
      </c>
      <c r="L610" s="14">
        <f t="shared" si="55"/>
        <v>42140.921064814815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56"/>
        <v>0.97400000000000009</v>
      </c>
      <c r="R610" s="7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60" x14ac:dyDescent="0.2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s="4" t="s">
        <v>8220</v>
      </c>
      <c r="G611" t="s">
        <v>8225</v>
      </c>
      <c r="H611" t="s">
        <v>8247</v>
      </c>
      <c r="I611">
        <v>1448761744</v>
      </c>
      <c r="J611" s="14">
        <f t="shared" si="54"/>
        <v>42337.075740740736</v>
      </c>
      <c r="K611">
        <v>1446166144</v>
      </c>
      <c r="L611" s="14">
        <f t="shared" si="55"/>
        <v>42307.034074074079</v>
      </c>
      <c r="M611" t="b">
        <v>0</v>
      </c>
      <c r="N611">
        <v>1</v>
      </c>
      <c r="O611" t="b">
        <v>0</v>
      </c>
      <c r="P611" t="s">
        <v>8272</v>
      </c>
      <c r="Q611" s="6">
        <f t="shared" si="56"/>
        <v>0.64102564102564097</v>
      </c>
      <c r="R611" s="7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5" x14ac:dyDescent="0.2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s="4" t="s">
        <v>8220</v>
      </c>
      <c r="G612" t="s">
        <v>8224</v>
      </c>
      <c r="H612" t="s">
        <v>8246</v>
      </c>
      <c r="I612">
        <v>1429732586</v>
      </c>
      <c r="J612" s="14">
        <f t="shared" si="54"/>
        <v>42116.83085648148</v>
      </c>
      <c r="K612">
        <v>1427140586</v>
      </c>
      <c r="L612" s="14">
        <f t="shared" si="55"/>
        <v>42086.83085648148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56"/>
        <v>0</v>
      </c>
      <c r="R612" s="7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60" x14ac:dyDescent="0.2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s="4" t="s">
        <v>8220</v>
      </c>
      <c r="G613" t="s">
        <v>8230</v>
      </c>
      <c r="H613" t="s">
        <v>8249</v>
      </c>
      <c r="I613">
        <v>1453210037</v>
      </c>
      <c r="J613" s="14">
        <f t="shared" si="54"/>
        <v>42388.560613425929</v>
      </c>
      <c r="K613">
        <v>1448026037</v>
      </c>
      <c r="L613" s="14">
        <f t="shared" si="55"/>
        <v>42328.560613425929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56"/>
        <v>0</v>
      </c>
      <c r="R613" s="7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30" x14ac:dyDescent="0.2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s="4" t="s">
        <v>8220</v>
      </c>
      <c r="G614" t="s">
        <v>8237</v>
      </c>
      <c r="H614" t="s">
        <v>8249</v>
      </c>
      <c r="I614">
        <v>1472777146</v>
      </c>
      <c r="J614" s="14">
        <f t="shared" si="54"/>
        <v>42615.031782407401</v>
      </c>
      <c r="K614">
        <v>1470185146</v>
      </c>
      <c r="L614" s="14">
        <f t="shared" si="55"/>
        <v>42585.031782407401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56"/>
        <v>0</v>
      </c>
      <c r="R614" s="7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60" x14ac:dyDescent="0.2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s="4" t="s">
        <v>8220</v>
      </c>
      <c r="G615" t="s">
        <v>8224</v>
      </c>
      <c r="H615" t="s">
        <v>8246</v>
      </c>
      <c r="I615">
        <v>1443675540</v>
      </c>
      <c r="J615" s="14">
        <f t="shared" si="54"/>
        <v>42278.207638888889</v>
      </c>
      <c r="K615">
        <v>1441022120</v>
      </c>
      <c r="L615" s="14">
        <f t="shared" si="55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6">
        <f t="shared" si="56"/>
        <v>21.363333333333333</v>
      </c>
      <c r="R615" s="7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5" x14ac:dyDescent="0.2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s="4" t="s">
        <v>8220</v>
      </c>
      <c r="G616" t="s">
        <v>8224</v>
      </c>
      <c r="H616" t="s">
        <v>8246</v>
      </c>
      <c r="I616">
        <v>1466731740</v>
      </c>
      <c r="J616" s="14">
        <f t="shared" si="54"/>
        <v>42545.061805555553</v>
      </c>
      <c r="K616">
        <v>1464139740</v>
      </c>
      <c r="L616" s="14">
        <f t="shared" si="55"/>
        <v>42515.061805555553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56"/>
        <v>0</v>
      </c>
      <c r="R616" s="7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5" x14ac:dyDescent="0.2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s="4" t="s">
        <v>8220</v>
      </c>
      <c r="G617" t="s">
        <v>8228</v>
      </c>
      <c r="H617" t="s">
        <v>8250</v>
      </c>
      <c r="I617">
        <v>1443149759</v>
      </c>
      <c r="J617" s="14">
        <f t="shared" si="54"/>
        <v>42272.122210648144</v>
      </c>
      <c r="K617">
        <v>1440557759</v>
      </c>
      <c r="L617" s="14">
        <f t="shared" si="55"/>
        <v>42242.122210648144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56"/>
        <v>0</v>
      </c>
      <c r="R617" s="7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60" x14ac:dyDescent="0.2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s="4" t="s">
        <v>8220</v>
      </c>
      <c r="G618" t="s">
        <v>8230</v>
      </c>
      <c r="H618" t="s">
        <v>8249</v>
      </c>
      <c r="I618">
        <v>1488013307</v>
      </c>
      <c r="J618" s="14">
        <f t="shared" si="54"/>
        <v>42791.376238425932</v>
      </c>
      <c r="K618">
        <v>1485421307</v>
      </c>
      <c r="L618" s="14">
        <f t="shared" si="55"/>
        <v>42761.376238425932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56"/>
        <v>0</v>
      </c>
      <c r="R618" s="7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60" x14ac:dyDescent="0.2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s="4" t="s">
        <v>8220</v>
      </c>
      <c r="G619" t="s">
        <v>8225</v>
      </c>
      <c r="H619" t="s">
        <v>8247</v>
      </c>
      <c r="I619">
        <v>1431072843</v>
      </c>
      <c r="J619" s="14">
        <f t="shared" si="54"/>
        <v>42132.343090277776</v>
      </c>
      <c r="K619">
        <v>1427184843</v>
      </c>
      <c r="L619" s="14">
        <f t="shared" si="55"/>
        <v>42087.343090277776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56"/>
        <v>3</v>
      </c>
      <c r="R619" s="7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60" x14ac:dyDescent="0.2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s="4" t="s">
        <v>8220</v>
      </c>
      <c r="G620" t="s">
        <v>8224</v>
      </c>
      <c r="H620" t="s">
        <v>8246</v>
      </c>
      <c r="I620">
        <v>1449689203</v>
      </c>
      <c r="J620" s="14">
        <f t="shared" si="54"/>
        <v>42347.810219907406</v>
      </c>
      <c r="K620">
        <v>1447097203</v>
      </c>
      <c r="L620" s="14">
        <f t="shared" si="55"/>
        <v>42317.810219907406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56"/>
        <v>0</v>
      </c>
      <c r="R620" s="7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30" x14ac:dyDescent="0.2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s="4" t="s">
        <v>8220</v>
      </c>
      <c r="G621" t="s">
        <v>8224</v>
      </c>
      <c r="H621" t="s">
        <v>8246</v>
      </c>
      <c r="I621">
        <v>1416933390</v>
      </c>
      <c r="J621" s="14">
        <f t="shared" si="54"/>
        <v>41968.692013888889</v>
      </c>
      <c r="K621">
        <v>1411745790</v>
      </c>
      <c r="L621" s="14">
        <f t="shared" si="55"/>
        <v>41908.650347222225</v>
      </c>
      <c r="M621" t="b">
        <v>0</v>
      </c>
      <c r="N621">
        <v>1</v>
      </c>
      <c r="O621" t="b">
        <v>0</v>
      </c>
      <c r="P621" t="s">
        <v>8272</v>
      </c>
      <c r="Q621" s="6">
        <f t="shared" si="56"/>
        <v>3.9999999999999996E-5</v>
      </c>
      <c r="R621" s="7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5" x14ac:dyDescent="0.2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s="4" t="s">
        <v>8220</v>
      </c>
      <c r="G622" t="s">
        <v>8229</v>
      </c>
      <c r="H622" t="s">
        <v>8251</v>
      </c>
      <c r="I622">
        <v>1408986738</v>
      </c>
      <c r="J622" s="14">
        <f t="shared" si="54"/>
        <v>41876.716874999998</v>
      </c>
      <c r="K622">
        <v>1405098738</v>
      </c>
      <c r="L622" s="14">
        <f t="shared" si="55"/>
        <v>41831.716874999998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56"/>
        <v>1</v>
      </c>
      <c r="R622" s="7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60" x14ac:dyDescent="0.2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s="4" t="s">
        <v>8220</v>
      </c>
      <c r="G623" t="s">
        <v>8224</v>
      </c>
      <c r="H623" t="s">
        <v>8246</v>
      </c>
      <c r="I623">
        <v>1467934937</v>
      </c>
      <c r="J623" s="14">
        <f t="shared" si="54"/>
        <v>42558.987696759257</v>
      </c>
      <c r="K623">
        <v>1465342937</v>
      </c>
      <c r="L623" s="14">
        <f t="shared" si="55"/>
        <v>42528.987696759257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56"/>
        <v>1.044</v>
      </c>
      <c r="R623" s="7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60" x14ac:dyDescent="0.2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s="4" t="s">
        <v>8220</v>
      </c>
      <c r="G624" t="s">
        <v>8224</v>
      </c>
      <c r="H624" t="s">
        <v>8246</v>
      </c>
      <c r="I624">
        <v>1467398138</v>
      </c>
      <c r="J624" s="14">
        <f t="shared" si="54"/>
        <v>42552.774745370371</v>
      </c>
      <c r="K624">
        <v>1465670138</v>
      </c>
      <c r="L624" s="14">
        <f t="shared" si="55"/>
        <v>42532.774745370371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56"/>
        <v>5.6833333333333336</v>
      </c>
      <c r="R624" s="7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60" x14ac:dyDescent="0.2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s="4" t="s">
        <v>8220</v>
      </c>
      <c r="G625" t="s">
        <v>8226</v>
      </c>
      <c r="H625" t="s">
        <v>8248</v>
      </c>
      <c r="I625">
        <v>1432771997</v>
      </c>
      <c r="J625" s="14">
        <f t="shared" si="54"/>
        <v>42152.009224537032</v>
      </c>
      <c r="K625">
        <v>1430179997</v>
      </c>
      <c r="L625" s="14">
        <f t="shared" si="55"/>
        <v>42122.009224537032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56"/>
        <v>0</v>
      </c>
      <c r="R625" s="7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5" x14ac:dyDescent="0.2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s="4" t="s">
        <v>8220</v>
      </c>
      <c r="G626" t="s">
        <v>8224</v>
      </c>
      <c r="H626" t="s">
        <v>8246</v>
      </c>
      <c r="I626">
        <v>1431647041</v>
      </c>
      <c r="J626" s="14">
        <f t="shared" si="54"/>
        <v>42138.988900462966</v>
      </c>
      <c r="K626">
        <v>1429055041</v>
      </c>
      <c r="L626" s="14">
        <f t="shared" si="55"/>
        <v>42108.988900462966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56"/>
        <v>0</v>
      </c>
      <c r="R626" s="7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60" x14ac:dyDescent="0.2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s="4" t="s">
        <v>8220</v>
      </c>
      <c r="G627" t="s">
        <v>8229</v>
      </c>
      <c r="H627" t="s">
        <v>8251</v>
      </c>
      <c r="I627">
        <v>1490560177</v>
      </c>
      <c r="J627" s="14">
        <f t="shared" si="54"/>
        <v>42820.853900462964</v>
      </c>
      <c r="K627">
        <v>1487971777</v>
      </c>
      <c r="L627" s="14">
        <f t="shared" si="55"/>
        <v>42790.895567129628</v>
      </c>
      <c r="M627" t="b">
        <v>0</v>
      </c>
      <c r="N627">
        <v>0</v>
      </c>
      <c r="O627" t="b">
        <v>0</v>
      </c>
      <c r="P627" t="s">
        <v>8272</v>
      </c>
      <c r="Q627" s="6">
        <f t="shared" si="56"/>
        <v>0</v>
      </c>
      <c r="R627" s="7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60" x14ac:dyDescent="0.2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s="4" t="s">
        <v>8220</v>
      </c>
      <c r="G628" t="s">
        <v>8224</v>
      </c>
      <c r="H628" t="s">
        <v>8246</v>
      </c>
      <c r="I628">
        <v>1439644920</v>
      </c>
      <c r="J628" s="14">
        <f t="shared" si="54"/>
        <v>42231.556944444441</v>
      </c>
      <c r="K628">
        <v>1436793939</v>
      </c>
      <c r="L628" s="14">
        <f t="shared" si="55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6">
        <f t="shared" si="56"/>
        <v>17.380000000000003</v>
      </c>
      <c r="R628" s="7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60" x14ac:dyDescent="0.2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s="4" t="s">
        <v>8220</v>
      </c>
      <c r="G629" t="s">
        <v>8235</v>
      </c>
      <c r="H629" t="s">
        <v>8255</v>
      </c>
      <c r="I629">
        <v>1457996400</v>
      </c>
      <c r="J629" s="14">
        <f t="shared" si="54"/>
        <v>42443.958333333328</v>
      </c>
      <c r="K629">
        <v>1452842511</v>
      </c>
      <c r="L629" s="14">
        <f t="shared" si="55"/>
        <v>42384.306840277779</v>
      </c>
      <c r="M629" t="b">
        <v>0</v>
      </c>
      <c r="N629">
        <v>1</v>
      </c>
      <c r="O629" t="b">
        <v>0</v>
      </c>
      <c r="P629" t="s">
        <v>8272</v>
      </c>
      <c r="Q629" s="6">
        <f t="shared" si="56"/>
        <v>0.02</v>
      </c>
      <c r="R629" s="7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5" x14ac:dyDescent="0.2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s="4" t="s">
        <v>8220</v>
      </c>
      <c r="G630" t="s">
        <v>8224</v>
      </c>
      <c r="H630" t="s">
        <v>8246</v>
      </c>
      <c r="I630">
        <v>1405269457</v>
      </c>
      <c r="J630" s="14">
        <f t="shared" si="54"/>
        <v>41833.692789351851</v>
      </c>
      <c r="K630">
        <v>1402677457</v>
      </c>
      <c r="L630" s="14">
        <f t="shared" si="55"/>
        <v>41803.692789351851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56"/>
        <v>0</v>
      </c>
      <c r="R630" s="7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60" x14ac:dyDescent="0.2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s="4" t="s">
        <v>8220</v>
      </c>
      <c r="G631" t="s">
        <v>8226</v>
      </c>
      <c r="H631" t="s">
        <v>8248</v>
      </c>
      <c r="I631">
        <v>1463239108</v>
      </c>
      <c r="J631" s="14">
        <f t="shared" si="54"/>
        <v>42504.637824074074</v>
      </c>
      <c r="K631">
        <v>1460647108</v>
      </c>
      <c r="L631" s="14">
        <f t="shared" si="55"/>
        <v>42474.637824074074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56"/>
        <v>0.17500000000000002</v>
      </c>
      <c r="R631" s="7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60" x14ac:dyDescent="0.2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s="4" t="s">
        <v>8220</v>
      </c>
      <c r="G632" t="s">
        <v>8224</v>
      </c>
      <c r="H632" t="s">
        <v>8246</v>
      </c>
      <c r="I632">
        <v>1441516200</v>
      </c>
      <c r="J632" s="14">
        <f t="shared" si="54"/>
        <v>42253.215277777781</v>
      </c>
      <c r="K632">
        <v>1438959121</v>
      </c>
      <c r="L632" s="14">
        <f t="shared" si="55"/>
        <v>42223.619456018518</v>
      </c>
      <c r="M632" t="b">
        <v>0</v>
      </c>
      <c r="N632">
        <v>1</v>
      </c>
      <c r="O632" t="b">
        <v>0</v>
      </c>
      <c r="P632" t="s">
        <v>8272</v>
      </c>
      <c r="Q632" s="6">
        <f t="shared" si="56"/>
        <v>8.3340278356529712E-2</v>
      </c>
      <c r="R632" s="7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45" x14ac:dyDescent="0.2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s="4" t="s">
        <v>8220</v>
      </c>
      <c r="G633" t="s">
        <v>8229</v>
      </c>
      <c r="H633" t="s">
        <v>8251</v>
      </c>
      <c r="I633">
        <v>1464460329</v>
      </c>
      <c r="J633" s="14">
        <f t="shared" si="54"/>
        <v>42518.772326388891</v>
      </c>
      <c r="K633">
        <v>1461954729</v>
      </c>
      <c r="L633" s="14">
        <f t="shared" si="55"/>
        <v>42489.772326388891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56"/>
        <v>1.38</v>
      </c>
      <c r="R633" s="7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45" x14ac:dyDescent="0.2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s="4" t="s">
        <v>8220</v>
      </c>
      <c r="G634" t="s">
        <v>8233</v>
      </c>
      <c r="H634" t="s">
        <v>8249</v>
      </c>
      <c r="I634">
        <v>1448470165</v>
      </c>
      <c r="J634" s="14">
        <f t="shared" si="54"/>
        <v>42333.700983796298</v>
      </c>
      <c r="K634">
        <v>1445874565</v>
      </c>
      <c r="L634" s="14">
        <f t="shared" si="55"/>
        <v>42303.659317129626</v>
      </c>
      <c r="M634" t="b">
        <v>0</v>
      </c>
      <c r="N634">
        <v>0</v>
      </c>
      <c r="O634" t="b">
        <v>0</v>
      </c>
      <c r="P634" t="s">
        <v>8272</v>
      </c>
      <c r="Q634" s="6">
        <f t="shared" si="56"/>
        <v>0</v>
      </c>
      <c r="R634" s="7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5" x14ac:dyDescent="0.2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s="4" t="s">
        <v>8220</v>
      </c>
      <c r="G635" t="s">
        <v>8224</v>
      </c>
      <c r="H635" t="s">
        <v>8246</v>
      </c>
      <c r="I635">
        <v>1466204400</v>
      </c>
      <c r="J635" s="14">
        <f t="shared" si="54"/>
        <v>42538.958333333328</v>
      </c>
      <c r="K635">
        <v>1463469062</v>
      </c>
      <c r="L635" s="14">
        <f t="shared" si="55"/>
        <v>42507.29932870371</v>
      </c>
      <c r="M635" t="b">
        <v>0</v>
      </c>
      <c r="N635">
        <v>25</v>
      </c>
      <c r="O635" t="b">
        <v>0</v>
      </c>
      <c r="P635" t="s">
        <v>8272</v>
      </c>
      <c r="Q635" s="6">
        <f t="shared" si="56"/>
        <v>12.45</v>
      </c>
      <c r="R635" s="7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45" x14ac:dyDescent="0.2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s="4" t="s">
        <v>8220</v>
      </c>
      <c r="G636" t="s">
        <v>8224</v>
      </c>
      <c r="H636" t="s">
        <v>8246</v>
      </c>
      <c r="I636">
        <v>1424989029</v>
      </c>
      <c r="J636" s="14">
        <f t="shared" si="54"/>
        <v>42061.928576388891</v>
      </c>
      <c r="K636">
        <v>1422397029</v>
      </c>
      <c r="L636" s="14">
        <f t="shared" si="55"/>
        <v>42031.928576388891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56"/>
        <v>0.02</v>
      </c>
      <c r="R636" s="7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30" x14ac:dyDescent="0.2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s="4" t="s">
        <v>8220</v>
      </c>
      <c r="G637" t="s">
        <v>8224</v>
      </c>
      <c r="H637" t="s">
        <v>8246</v>
      </c>
      <c r="I637">
        <v>1428804762</v>
      </c>
      <c r="J637" s="14">
        <f t="shared" si="54"/>
        <v>42106.092152777783</v>
      </c>
      <c r="K637">
        <v>1426212762</v>
      </c>
      <c r="L637" s="14">
        <f t="shared" si="55"/>
        <v>42076.092152777783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56"/>
        <v>8.0000000000000002E-3</v>
      </c>
      <c r="R637" s="7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5" x14ac:dyDescent="0.2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s="4" t="s">
        <v>8220</v>
      </c>
      <c r="G638" t="s">
        <v>8225</v>
      </c>
      <c r="H638" t="s">
        <v>8247</v>
      </c>
      <c r="I638">
        <v>1433587620</v>
      </c>
      <c r="J638" s="14">
        <f t="shared" si="54"/>
        <v>42161.44930555555</v>
      </c>
      <c r="K638">
        <v>1430996150</v>
      </c>
      <c r="L638" s="14">
        <f t="shared" si="55"/>
        <v>42131.455439814818</v>
      </c>
      <c r="M638" t="b">
        <v>0</v>
      </c>
      <c r="N638">
        <v>1</v>
      </c>
      <c r="O638" t="b">
        <v>0</v>
      </c>
      <c r="P638" t="s">
        <v>8272</v>
      </c>
      <c r="Q638" s="6">
        <f t="shared" si="56"/>
        <v>0.2</v>
      </c>
      <c r="R638" s="7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60" x14ac:dyDescent="0.2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s="4" t="s">
        <v>8220</v>
      </c>
      <c r="G639" t="s">
        <v>8225</v>
      </c>
      <c r="H639" t="s">
        <v>8247</v>
      </c>
      <c r="I639">
        <v>1488063840</v>
      </c>
      <c r="J639" s="14">
        <f t="shared" si="54"/>
        <v>42791.961111111115</v>
      </c>
      <c r="K639">
        <v>1485558318</v>
      </c>
      <c r="L639" s="14">
        <f t="shared" si="55"/>
        <v>42762.962013888886</v>
      </c>
      <c r="M639" t="b">
        <v>0</v>
      </c>
      <c r="N639">
        <v>0</v>
      </c>
      <c r="O639" t="b">
        <v>0</v>
      </c>
      <c r="P639" t="s">
        <v>8272</v>
      </c>
      <c r="Q639" s="6">
        <f t="shared" si="56"/>
        <v>0</v>
      </c>
      <c r="R639" s="7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x14ac:dyDescent="0.2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s="4" t="s">
        <v>8220</v>
      </c>
      <c r="G640" t="s">
        <v>8236</v>
      </c>
      <c r="H640" t="s">
        <v>8249</v>
      </c>
      <c r="I640">
        <v>1490447662</v>
      </c>
      <c r="J640" s="14">
        <f t="shared" si="54"/>
        <v>42819.55164351852</v>
      </c>
      <c r="K640">
        <v>1485267262</v>
      </c>
      <c r="L640" s="14">
        <f t="shared" si="55"/>
        <v>42759.593310185184</v>
      </c>
      <c r="M640" t="b">
        <v>0</v>
      </c>
      <c r="N640">
        <v>6</v>
      </c>
      <c r="O640" t="b">
        <v>0</v>
      </c>
      <c r="P640" t="s">
        <v>8272</v>
      </c>
      <c r="Q640" s="6">
        <f t="shared" si="56"/>
        <v>9.0000000000000011E-3</v>
      </c>
      <c r="R640" s="7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30" x14ac:dyDescent="0.2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s="4" t="s">
        <v>8220</v>
      </c>
      <c r="G641" t="s">
        <v>8224</v>
      </c>
      <c r="H641" t="s">
        <v>8246</v>
      </c>
      <c r="I641">
        <v>1413208795</v>
      </c>
      <c r="J641" s="14">
        <f t="shared" si="54"/>
        <v>41925.583275462966</v>
      </c>
      <c r="K641">
        <v>1408024795</v>
      </c>
      <c r="L641" s="14">
        <f t="shared" si="55"/>
        <v>41865.583275462966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56"/>
        <v>9.9999999999999991E-5</v>
      </c>
      <c r="R641" s="7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60" x14ac:dyDescent="0.2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s="4" t="s">
        <v>8219</v>
      </c>
      <c r="G642" t="s">
        <v>8230</v>
      </c>
      <c r="H642" t="s">
        <v>8249</v>
      </c>
      <c r="I642">
        <v>1480028400</v>
      </c>
      <c r="J642" s="14">
        <f t="shared" si="54"/>
        <v>42698.958333333328</v>
      </c>
      <c r="K642">
        <v>1478685915</v>
      </c>
      <c r="L642" s="14">
        <f t="shared" si="55"/>
        <v>42683.420312500006</v>
      </c>
      <c r="M642" t="b">
        <v>0</v>
      </c>
      <c r="N642">
        <v>2</v>
      </c>
      <c r="O642" t="b">
        <v>1</v>
      </c>
      <c r="P642" t="s">
        <v>8273</v>
      </c>
      <c r="Q642" s="6">
        <f t="shared" si="56"/>
        <v>144.28571428571428</v>
      </c>
      <c r="R642" s="7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60" x14ac:dyDescent="0.2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s="4" t="s">
        <v>8219</v>
      </c>
      <c r="G643" t="s">
        <v>8224</v>
      </c>
      <c r="H643" t="s">
        <v>8246</v>
      </c>
      <c r="I643">
        <v>1439473248</v>
      </c>
      <c r="J643" s="14">
        <f t="shared" ref="J643:J706" si="60">(((I643/60)/60)/24)+DATE(1970,1,1)</f>
        <v>42229.57</v>
      </c>
      <c r="K643">
        <v>1436881248</v>
      </c>
      <c r="L643" s="14">
        <f t="shared" ref="L643:L706" si="6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6">
        <f t="shared" ref="Q643:Q706" si="62">(E643/D643)*100</f>
        <v>119.16249999999999</v>
      </c>
      <c r="R643" s="7">
        <f t="shared" ref="R643:R706" si="63">AVERAGE(E643/N643)</f>
        <v>151.31746031746033</v>
      </c>
      <c r="S643" t="str">
        <f t="shared" ref="S643:S706" si="64">LEFT(P643,FIND("/",P643)-1)</f>
        <v>technology</v>
      </c>
      <c r="T643" t="str">
        <f t="shared" ref="T643:T706" si="65">RIGHT(P643,LEN(P643)-FIND("/",P643))</f>
        <v>wearables</v>
      </c>
    </row>
    <row r="644" spans="1:20" ht="60" x14ac:dyDescent="0.2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s="4" t="s">
        <v>8219</v>
      </c>
      <c r="G644" t="s">
        <v>8236</v>
      </c>
      <c r="H644" t="s">
        <v>8249</v>
      </c>
      <c r="I644">
        <v>1439998674</v>
      </c>
      <c r="J644" s="14">
        <f t="shared" si="60"/>
        <v>42235.651319444441</v>
      </c>
      <c r="K644">
        <v>1436888274</v>
      </c>
      <c r="L644" s="14">
        <f t="shared" si="6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62"/>
        <v>1460.4850000000001</v>
      </c>
      <c r="R644" s="7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5" x14ac:dyDescent="0.2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s="4" t="s">
        <v>8219</v>
      </c>
      <c r="G645" t="s">
        <v>8224</v>
      </c>
      <c r="H645" t="s">
        <v>8246</v>
      </c>
      <c r="I645">
        <v>1433085875</v>
      </c>
      <c r="J645" s="14">
        <f t="shared" si="60"/>
        <v>42155.642071759255</v>
      </c>
      <c r="K645">
        <v>1428333875</v>
      </c>
      <c r="L645" s="14">
        <f t="shared" si="6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62"/>
        <v>105.80799999999999</v>
      </c>
      <c r="R645" s="7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60" x14ac:dyDescent="0.2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s="4" t="s">
        <v>8219</v>
      </c>
      <c r="G646" t="s">
        <v>8224</v>
      </c>
      <c r="H646" t="s">
        <v>8246</v>
      </c>
      <c r="I646">
        <v>1414544400</v>
      </c>
      <c r="J646" s="14">
        <f t="shared" si="60"/>
        <v>41941.041666666664</v>
      </c>
      <c r="K646">
        <v>1410883139</v>
      </c>
      <c r="L646" s="14">
        <f t="shared" si="6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6">
        <f t="shared" si="62"/>
        <v>300.11791999999997</v>
      </c>
      <c r="R646" s="7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0" x14ac:dyDescent="0.2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s="4" t="s">
        <v>8219</v>
      </c>
      <c r="G647" t="s">
        <v>8224</v>
      </c>
      <c r="H647" t="s">
        <v>8246</v>
      </c>
      <c r="I647">
        <v>1470962274</v>
      </c>
      <c r="J647" s="14">
        <f t="shared" si="60"/>
        <v>42594.026319444441</v>
      </c>
      <c r="K647">
        <v>1468370274</v>
      </c>
      <c r="L647" s="14">
        <f t="shared" si="6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62"/>
        <v>278.7</v>
      </c>
      <c r="R647" s="7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60" x14ac:dyDescent="0.2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s="4" t="s">
        <v>8219</v>
      </c>
      <c r="G648" t="s">
        <v>8224</v>
      </c>
      <c r="H648" t="s">
        <v>8246</v>
      </c>
      <c r="I648">
        <v>1407788867</v>
      </c>
      <c r="J648" s="14">
        <f t="shared" si="60"/>
        <v>41862.852627314816</v>
      </c>
      <c r="K648">
        <v>1405196867</v>
      </c>
      <c r="L648" s="14">
        <f t="shared" si="6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62"/>
        <v>131.87625</v>
      </c>
      <c r="R648" s="7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60" x14ac:dyDescent="0.2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s="4" t="s">
        <v>8219</v>
      </c>
      <c r="G649" t="s">
        <v>8229</v>
      </c>
      <c r="H649" t="s">
        <v>8251</v>
      </c>
      <c r="I649">
        <v>1458235549</v>
      </c>
      <c r="J649" s="14">
        <f t="shared" si="60"/>
        <v>42446.726261574076</v>
      </c>
      <c r="K649">
        <v>1455647149</v>
      </c>
      <c r="L649" s="14">
        <f t="shared" si="6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6">
        <f t="shared" si="62"/>
        <v>107.05</v>
      </c>
      <c r="R649" s="7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0" x14ac:dyDescent="0.2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s="4" t="s">
        <v>8219</v>
      </c>
      <c r="G650" t="s">
        <v>8224</v>
      </c>
      <c r="H650" t="s">
        <v>8246</v>
      </c>
      <c r="I650">
        <v>1413304708</v>
      </c>
      <c r="J650" s="14">
        <f t="shared" si="60"/>
        <v>41926.693379629629</v>
      </c>
      <c r="K650">
        <v>1410280708</v>
      </c>
      <c r="L650" s="14">
        <f t="shared" si="6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62"/>
        <v>126.82285714285715</v>
      </c>
      <c r="R650" s="7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60" x14ac:dyDescent="0.2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s="4" t="s">
        <v>8219</v>
      </c>
      <c r="G651" t="s">
        <v>8224</v>
      </c>
      <c r="H651" t="s">
        <v>8246</v>
      </c>
      <c r="I651">
        <v>1410904413</v>
      </c>
      <c r="J651" s="14">
        <f t="shared" si="60"/>
        <v>41898.912187499998</v>
      </c>
      <c r="K651">
        <v>1409090013</v>
      </c>
      <c r="L651" s="14">
        <f t="shared" si="6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62"/>
        <v>139.96</v>
      </c>
      <c r="R651" s="7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60" x14ac:dyDescent="0.2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s="4" t="s">
        <v>8219</v>
      </c>
      <c r="G652" t="s">
        <v>8224</v>
      </c>
      <c r="H652" t="s">
        <v>8246</v>
      </c>
      <c r="I652">
        <v>1418953984</v>
      </c>
      <c r="J652" s="14">
        <f t="shared" si="60"/>
        <v>41992.078518518523</v>
      </c>
      <c r="K652">
        <v>1413766384</v>
      </c>
      <c r="L652" s="14">
        <f t="shared" si="6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6">
        <f t="shared" si="62"/>
        <v>112.4</v>
      </c>
      <c r="R652" s="7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60" x14ac:dyDescent="0.2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s="4" t="s">
        <v>8219</v>
      </c>
      <c r="G653" t="s">
        <v>8224</v>
      </c>
      <c r="H653" t="s">
        <v>8246</v>
      </c>
      <c r="I653">
        <v>1418430311</v>
      </c>
      <c r="J653" s="14">
        <f t="shared" si="60"/>
        <v>41986.017488425925</v>
      </c>
      <c r="K653">
        <v>1415838311</v>
      </c>
      <c r="L653" s="14">
        <f t="shared" si="6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62"/>
        <v>100.52799999999999</v>
      </c>
      <c r="R653" s="7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60" x14ac:dyDescent="0.2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s="4" t="s">
        <v>8219</v>
      </c>
      <c r="G654" t="s">
        <v>8224</v>
      </c>
      <c r="H654" t="s">
        <v>8246</v>
      </c>
      <c r="I654">
        <v>1480613650</v>
      </c>
      <c r="J654" s="14">
        <f t="shared" si="60"/>
        <v>42705.732060185182</v>
      </c>
      <c r="K654">
        <v>1478018050</v>
      </c>
      <c r="L654" s="14">
        <f t="shared" si="6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6">
        <f t="shared" si="62"/>
        <v>100.46666666666665</v>
      </c>
      <c r="R654" s="7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60" x14ac:dyDescent="0.2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s="4" t="s">
        <v>8219</v>
      </c>
      <c r="G655" t="s">
        <v>8224</v>
      </c>
      <c r="H655" t="s">
        <v>8246</v>
      </c>
      <c r="I655">
        <v>1440082240</v>
      </c>
      <c r="J655" s="14">
        <f t="shared" si="60"/>
        <v>42236.618518518517</v>
      </c>
      <c r="K655">
        <v>1436885440</v>
      </c>
      <c r="L655" s="14">
        <f t="shared" si="6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62"/>
        <v>141.446</v>
      </c>
      <c r="R655" s="7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60" x14ac:dyDescent="0.2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s="4" t="s">
        <v>8219</v>
      </c>
      <c r="G656" t="s">
        <v>8224</v>
      </c>
      <c r="H656" t="s">
        <v>8246</v>
      </c>
      <c r="I656">
        <v>1436396313</v>
      </c>
      <c r="J656" s="14">
        <f t="shared" si="60"/>
        <v>42193.957326388889</v>
      </c>
      <c r="K656">
        <v>1433804313</v>
      </c>
      <c r="L656" s="14">
        <f t="shared" si="6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62"/>
        <v>267.29166666666669</v>
      </c>
      <c r="R656" s="7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5" x14ac:dyDescent="0.2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s="4" t="s">
        <v>8219</v>
      </c>
      <c r="G657" t="s">
        <v>8224</v>
      </c>
      <c r="H657" t="s">
        <v>8246</v>
      </c>
      <c r="I657">
        <v>1426197512</v>
      </c>
      <c r="J657" s="14">
        <f t="shared" si="60"/>
        <v>42075.915648148148</v>
      </c>
      <c r="K657">
        <v>1423609112</v>
      </c>
      <c r="L657" s="14">
        <f t="shared" si="6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6">
        <f t="shared" si="62"/>
        <v>146.88749999999999</v>
      </c>
      <c r="R657" s="7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60" x14ac:dyDescent="0.2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s="4" t="s">
        <v>8219</v>
      </c>
      <c r="G658" t="s">
        <v>8224</v>
      </c>
      <c r="H658" t="s">
        <v>8246</v>
      </c>
      <c r="I658">
        <v>1460917119</v>
      </c>
      <c r="J658" s="14">
        <f t="shared" si="60"/>
        <v>42477.762951388882</v>
      </c>
      <c r="K658">
        <v>1455736719</v>
      </c>
      <c r="L658" s="14">
        <f t="shared" si="6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6">
        <f t="shared" si="62"/>
        <v>213.56</v>
      </c>
      <c r="R658" s="7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60" x14ac:dyDescent="0.2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s="4" t="s">
        <v>8219</v>
      </c>
      <c r="G659" t="s">
        <v>8224</v>
      </c>
      <c r="H659" t="s">
        <v>8246</v>
      </c>
      <c r="I659">
        <v>1450901872</v>
      </c>
      <c r="J659" s="14">
        <f t="shared" si="60"/>
        <v>42361.84574074074</v>
      </c>
      <c r="K659">
        <v>1448309872</v>
      </c>
      <c r="L659" s="14">
        <f t="shared" si="6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62"/>
        <v>125.69999999999999</v>
      </c>
      <c r="R659" s="7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60" x14ac:dyDescent="0.2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s="4" t="s">
        <v>8219</v>
      </c>
      <c r="G660" t="s">
        <v>8224</v>
      </c>
      <c r="H660" t="s">
        <v>8246</v>
      </c>
      <c r="I660">
        <v>1437933600</v>
      </c>
      <c r="J660" s="14">
        <f t="shared" si="60"/>
        <v>42211.75</v>
      </c>
      <c r="K660">
        <v>1435117889</v>
      </c>
      <c r="L660" s="14">
        <f t="shared" si="6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6">
        <f t="shared" si="62"/>
        <v>104.46206037108834</v>
      </c>
      <c r="R660" s="7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2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s="4" t="s">
        <v>8219</v>
      </c>
      <c r="G661" t="s">
        <v>8224</v>
      </c>
      <c r="H661" t="s">
        <v>8246</v>
      </c>
      <c r="I661">
        <v>1440339295</v>
      </c>
      <c r="J661" s="14">
        <f t="shared" si="60"/>
        <v>42239.593692129631</v>
      </c>
      <c r="K661">
        <v>1437747295</v>
      </c>
      <c r="L661" s="14">
        <f t="shared" si="6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62"/>
        <v>100.56666666666668</v>
      </c>
      <c r="R661" s="7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60" x14ac:dyDescent="0.2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s="4" t="s">
        <v>8221</v>
      </c>
      <c r="G662" t="s">
        <v>8224</v>
      </c>
      <c r="H662" t="s">
        <v>8246</v>
      </c>
      <c r="I662">
        <v>1415558879</v>
      </c>
      <c r="J662" s="14">
        <f t="shared" si="60"/>
        <v>41952.783321759263</v>
      </c>
      <c r="K662">
        <v>1412963279</v>
      </c>
      <c r="L662" s="14">
        <f t="shared" si="6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6">
        <f t="shared" si="62"/>
        <v>3.0579999999999998</v>
      </c>
      <c r="R662" s="7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5" x14ac:dyDescent="0.2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s="4" t="s">
        <v>8221</v>
      </c>
      <c r="G663" t="s">
        <v>8224</v>
      </c>
      <c r="H663" t="s">
        <v>8246</v>
      </c>
      <c r="I663">
        <v>1477236559</v>
      </c>
      <c r="J663" s="14">
        <f t="shared" si="60"/>
        <v>42666.645358796297</v>
      </c>
      <c r="K663">
        <v>1474644559</v>
      </c>
      <c r="L663" s="14">
        <f t="shared" si="6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62"/>
        <v>0.95</v>
      </c>
      <c r="R663" s="7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5" x14ac:dyDescent="0.2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s="4" t="s">
        <v>8221</v>
      </c>
      <c r="G664" t="s">
        <v>8224</v>
      </c>
      <c r="H664" t="s">
        <v>8246</v>
      </c>
      <c r="I664">
        <v>1421404247</v>
      </c>
      <c r="J664" s="14">
        <f t="shared" si="60"/>
        <v>42020.438043981485</v>
      </c>
      <c r="K664">
        <v>1418812247</v>
      </c>
      <c r="L664" s="14">
        <f t="shared" si="6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62"/>
        <v>0.4</v>
      </c>
      <c r="R664" s="7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60" x14ac:dyDescent="0.2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s="4" t="s">
        <v>8221</v>
      </c>
      <c r="G665" t="s">
        <v>8232</v>
      </c>
      <c r="H665" t="s">
        <v>8253</v>
      </c>
      <c r="I665">
        <v>1437250456</v>
      </c>
      <c r="J665" s="14">
        <f t="shared" si="60"/>
        <v>42203.843240740738</v>
      </c>
      <c r="K665">
        <v>1434658456</v>
      </c>
      <c r="L665" s="14">
        <f t="shared" si="6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62"/>
        <v>0.35000000000000003</v>
      </c>
      <c r="R665" s="7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60" x14ac:dyDescent="0.2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s="4" t="s">
        <v>8221</v>
      </c>
      <c r="G666" t="s">
        <v>8224</v>
      </c>
      <c r="H666" t="s">
        <v>8246</v>
      </c>
      <c r="I666">
        <v>1428940775</v>
      </c>
      <c r="J666" s="14">
        <f t="shared" si="60"/>
        <v>42107.666377314818</v>
      </c>
      <c r="K666">
        <v>1426348775</v>
      </c>
      <c r="L666" s="14">
        <f t="shared" si="6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62"/>
        <v>7.5333333333333332</v>
      </c>
      <c r="R666" s="7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60" x14ac:dyDescent="0.2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s="4" t="s">
        <v>8221</v>
      </c>
      <c r="G667" t="s">
        <v>8224</v>
      </c>
      <c r="H667" t="s">
        <v>8246</v>
      </c>
      <c r="I667">
        <v>1484327061</v>
      </c>
      <c r="J667" s="14">
        <f t="shared" si="60"/>
        <v>42748.711354166662</v>
      </c>
      <c r="K667">
        <v>1479143061</v>
      </c>
      <c r="L667" s="14">
        <f t="shared" si="6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62"/>
        <v>18.64</v>
      </c>
      <c r="R667" s="7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60" x14ac:dyDescent="0.2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s="4" t="s">
        <v>8221</v>
      </c>
      <c r="G668" t="s">
        <v>8224</v>
      </c>
      <c r="H668" t="s">
        <v>8246</v>
      </c>
      <c r="I668">
        <v>1408305498</v>
      </c>
      <c r="J668" s="14">
        <f t="shared" si="60"/>
        <v>41868.832152777781</v>
      </c>
      <c r="K668">
        <v>1405713498</v>
      </c>
      <c r="L668" s="14">
        <f t="shared" si="6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62"/>
        <v>4.0000000000000001E-3</v>
      </c>
      <c r="R668" s="7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60" x14ac:dyDescent="0.2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s="4" t="s">
        <v>8221</v>
      </c>
      <c r="G669" t="s">
        <v>8237</v>
      </c>
      <c r="H669" t="s">
        <v>8249</v>
      </c>
      <c r="I669">
        <v>1477731463</v>
      </c>
      <c r="J669" s="14">
        <f t="shared" si="60"/>
        <v>42672.373414351852</v>
      </c>
      <c r="K669">
        <v>1474275463</v>
      </c>
      <c r="L669" s="14">
        <f t="shared" si="6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62"/>
        <v>10.02</v>
      </c>
      <c r="R669" s="7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5" x14ac:dyDescent="0.2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s="4" t="s">
        <v>8221</v>
      </c>
      <c r="G670" t="s">
        <v>8224</v>
      </c>
      <c r="H670" t="s">
        <v>8246</v>
      </c>
      <c r="I670">
        <v>1431374222</v>
      </c>
      <c r="J670" s="14">
        <f t="shared" si="60"/>
        <v>42135.831273148149</v>
      </c>
      <c r="K670">
        <v>1427486222</v>
      </c>
      <c r="L670" s="14">
        <f t="shared" si="6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62"/>
        <v>4.5600000000000005</v>
      </c>
      <c r="R670" s="7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60" x14ac:dyDescent="0.2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s="4" t="s">
        <v>8221</v>
      </c>
      <c r="G671" t="s">
        <v>8235</v>
      </c>
      <c r="H671" t="s">
        <v>8255</v>
      </c>
      <c r="I671">
        <v>1467817258</v>
      </c>
      <c r="J671" s="14">
        <f t="shared" si="60"/>
        <v>42557.625671296293</v>
      </c>
      <c r="K671">
        <v>1465225258</v>
      </c>
      <c r="L671" s="14">
        <f t="shared" si="6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62"/>
        <v>21.5075</v>
      </c>
      <c r="R671" s="7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60" x14ac:dyDescent="0.2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s="4" t="s">
        <v>8221</v>
      </c>
      <c r="G672" t="s">
        <v>8237</v>
      </c>
      <c r="H672" t="s">
        <v>8249</v>
      </c>
      <c r="I672">
        <v>1466323800</v>
      </c>
      <c r="J672" s="14">
        <f t="shared" si="60"/>
        <v>42540.340277777781</v>
      </c>
      <c r="K672">
        <v>1463418120</v>
      </c>
      <c r="L672" s="14">
        <f t="shared" si="6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6">
        <f t="shared" si="62"/>
        <v>29.276666666666667</v>
      </c>
      <c r="R672" s="7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60" x14ac:dyDescent="0.2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s="4" t="s">
        <v>8221</v>
      </c>
      <c r="G673" t="s">
        <v>8224</v>
      </c>
      <c r="H673" t="s">
        <v>8246</v>
      </c>
      <c r="I673">
        <v>1421208000</v>
      </c>
      <c r="J673" s="14">
        <f t="shared" si="60"/>
        <v>42018.166666666672</v>
      </c>
      <c r="K673">
        <v>1418315852</v>
      </c>
      <c r="L673" s="14">
        <f t="shared" si="6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6">
        <f t="shared" si="62"/>
        <v>39.426666666666662</v>
      </c>
      <c r="R673" s="7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60" x14ac:dyDescent="0.2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s="4" t="s">
        <v>8221</v>
      </c>
      <c r="G674" t="s">
        <v>8224</v>
      </c>
      <c r="H674" t="s">
        <v>8246</v>
      </c>
      <c r="I674">
        <v>1420088340</v>
      </c>
      <c r="J674" s="14">
        <f t="shared" si="60"/>
        <v>42005.207638888889</v>
      </c>
      <c r="K674">
        <v>1417410964</v>
      </c>
      <c r="L674" s="14">
        <f t="shared" si="6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6">
        <f t="shared" si="62"/>
        <v>21.628</v>
      </c>
      <c r="R674" s="7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60" x14ac:dyDescent="0.2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s="4" t="s">
        <v>8221</v>
      </c>
      <c r="G675" t="s">
        <v>8224</v>
      </c>
      <c r="H675" t="s">
        <v>8246</v>
      </c>
      <c r="I675">
        <v>1409602217</v>
      </c>
      <c r="J675" s="14">
        <f t="shared" si="60"/>
        <v>41883.840474537035</v>
      </c>
      <c r="K675">
        <v>1405714217</v>
      </c>
      <c r="L675" s="14">
        <f t="shared" si="6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62"/>
        <v>0.20500000000000002</v>
      </c>
      <c r="R675" s="7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0" x14ac:dyDescent="0.2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s="4" t="s">
        <v>8221</v>
      </c>
      <c r="G676" t="s">
        <v>8224</v>
      </c>
      <c r="H676" t="s">
        <v>8246</v>
      </c>
      <c r="I676">
        <v>1407811627</v>
      </c>
      <c r="J676" s="14">
        <f t="shared" si="60"/>
        <v>41863.116053240738</v>
      </c>
      <c r="K676">
        <v>1402627627</v>
      </c>
      <c r="L676" s="14">
        <f t="shared" si="6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62"/>
        <v>0.03</v>
      </c>
      <c r="R676" s="7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60" x14ac:dyDescent="0.2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s="4" t="s">
        <v>8221</v>
      </c>
      <c r="G677" t="s">
        <v>8224</v>
      </c>
      <c r="H677" t="s">
        <v>8246</v>
      </c>
      <c r="I677">
        <v>1420095540</v>
      </c>
      <c r="J677" s="14">
        <f t="shared" si="60"/>
        <v>42005.290972222225</v>
      </c>
      <c r="K677">
        <v>1417558804</v>
      </c>
      <c r="L677" s="14">
        <f t="shared" si="6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6">
        <f t="shared" si="62"/>
        <v>14.85</v>
      </c>
      <c r="R677" s="7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0" x14ac:dyDescent="0.2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s="4" t="s">
        <v>8221</v>
      </c>
      <c r="G678" t="s">
        <v>8229</v>
      </c>
      <c r="H678" t="s">
        <v>8251</v>
      </c>
      <c r="I678">
        <v>1423333581</v>
      </c>
      <c r="J678" s="14">
        <f t="shared" si="60"/>
        <v>42042.768298611118</v>
      </c>
      <c r="K678">
        <v>1420741581</v>
      </c>
      <c r="L678" s="14">
        <f t="shared" si="6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62"/>
        <v>1.4710000000000001</v>
      </c>
      <c r="R678" s="7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75" x14ac:dyDescent="0.2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s="4" t="s">
        <v>8221</v>
      </c>
      <c r="G679" t="s">
        <v>8237</v>
      </c>
      <c r="H679" t="s">
        <v>8249</v>
      </c>
      <c r="I679">
        <v>1467106895</v>
      </c>
      <c r="J679" s="14">
        <f t="shared" si="60"/>
        <v>42549.403877314813</v>
      </c>
      <c r="K679">
        <v>1463218895</v>
      </c>
      <c r="L679" s="14">
        <f t="shared" si="6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62"/>
        <v>25.584</v>
      </c>
      <c r="R679" s="7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60" x14ac:dyDescent="0.2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s="4" t="s">
        <v>8221</v>
      </c>
      <c r="G680" t="s">
        <v>8224</v>
      </c>
      <c r="H680" t="s">
        <v>8246</v>
      </c>
      <c r="I680">
        <v>1463821338</v>
      </c>
      <c r="J680" s="14">
        <f t="shared" si="60"/>
        <v>42511.376597222217</v>
      </c>
      <c r="K680">
        <v>1461229338</v>
      </c>
      <c r="L680" s="14">
        <f t="shared" si="6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62"/>
        <v>3.8206896551724134</v>
      </c>
      <c r="R680" s="7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60" x14ac:dyDescent="0.2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s="4" t="s">
        <v>8221</v>
      </c>
      <c r="G681" t="s">
        <v>8224</v>
      </c>
      <c r="H681" t="s">
        <v>8246</v>
      </c>
      <c r="I681">
        <v>1472920909</v>
      </c>
      <c r="J681" s="14">
        <f t="shared" si="60"/>
        <v>42616.695706018523</v>
      </c>
      <c r="K681">
        <v>1467736909</v>
      </c>
      <c r="L681" s="14">
        <f t="shared" si="6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62"/>
        <v>15.485964912280703</v>
      </c>
      <c r="R681" s="7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60" x14ac:dyDescent="0.2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s="4" t="s">
        <v>8221</v>
      </c>
      <c r="G682" t="s">
        <v>8224</v>
      </c>
      <c r="H682" t="s">
        <v>8246</v>
      </c>
      <c r="I682">
        <v>1410955331</v>
      </c>
      <c r="J682" s="14">
        <f t="shared" si="60"/>
        <v>41899.501516203702</v>
      </c>
      <c r="K682">
        <v>1407931331</v>
      </c>
      <c r="L682" s="14">
        <f t="shared" si="6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62"/>
        <v>25.912000000000003</v>
      </c>
      <c r="R682" s="7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60" x14ac:dyDescent="0.2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s="4" t="s">
        <v>8221</v>
      </c>
      <c r="G683" t="s">
        <v>8224</v>
      </c>
      <c r="H683" t="s">
        <v>8246</v>
      </c>
      <c r="I683">
        <v>1477509604</v>
      </c>
      <c r="J683" s="14">
        <f t="shared" si="60"/>
        <v>42669.805601851855</v>
      </c>
      <c r="K683">
        <v>1474917604</v>
      </c>
      <c r="L683" s="14">
        <f t="shared" si="6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62"/>
        <v>0.04</v>
      </c>
      <c r="R683" s="7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5" x14ac:dyDescent="0.2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s="4" t="s">
        <v>8221</v>
      </c>
      <c r="G684" t="s">
        <v>8224</v>
      </c>
      <c r="H684" t="s">
        <v>8246</v>
      </c>
      <c r="I684">
        <v>1489512122</v>
      </c>
      <c r="J684" s="14">
        <f t="shared" si="60"/>
        <v>42808.723634259266</v>
      </c>
      <c r="K684">
        <v>1486923722</v>
      </c>
      <c r="L684" s="14">
        <f t="shared" si="6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6">
        <f t="shared" si="62"/>
        <v>0.106</v>
      </c>
      <c r="R684" s="7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60" x14ac:dyDescent="0.2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s="4" t="s">
        <v>8221</v>
      </c>
      <c r="G685" t="s">
        <v>8224</v>
      </c>
      <c r="H685" t="s">
        <v>8246</v>
      </c>
      <c r="I685">
        <v>1477949764</v>
      </c>
      <c r="J685" s="14">
        <f t="shared" si="60"/>
        <v>42674.900046296301</v>
      </c>
      <c r="K685">
        <v>1474493764</v>
      </c>
      <c r="L685" s="14">
        <f t="shared" si="6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62"/>
        <v>0.85142857142857142</v>
      </c>
      <c r="R685" s="7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30" x14ac:dyDescent="0.2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s="4" t="s">
        <v>8221</v>
      </c>
      <c r="G686" t="s">
        <v>8224</v>
      </c>
      <c r="H686" t="s">
        <v>8246</v>
      </c>
      <c r="I686">
        <v>1406257200</v>
      </c>
      <c r="J686" s="14">
        <f t="shared" si="60"/>
        <v>41845.125</v>
      </c>
      <c r="K686">
        <v>1403176891</v>
      </c>
      <c r="L686" s="14">
        <f t="shared" si="6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6">
        <f t="shared" si="62"/>
        <v>7.4837500000000006</v>
      </c>
      <c r="R686" s="7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60" x14ac:dyDescent="0.2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s="4" t="s">
        <v>8221</v>
      </c>
      <c r="G687" t="s">
        <v>8224</v>
      </c>
      <c r="H687" t="s">
        <v>8246</v>
      </c>
      <c r="I687">
        <v>1421095672</v>
      </c>
      <c r="J687" s="14">
        <f t="shared" si="60"/>
        <v>42016.866574074069</v>
      </c>
      <c r="K687">
        <v>1417207672</v>
      </c>
      <c r="L687" s="14">
        <f t="shared" si="6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62"/>
        <v>27.650000000000002</v>
      </c>
      <c r="R687" s="7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60" x14ac:dyDescent="0.2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s="4" t="s">
        <v>8221</v>
      </c>
      <c r="G688" t="s">
        <v>8237</v>
      </c>
      <c r="H688" t="s">
        <v>8249</v>
      </c>
      <c r="I688">
        <v>1438618170</v>
      </c>
      <c r="J688" s="14">
        <f t="shared" si="60"/>
        <v>42219.673263888893</v>
      </c>
      <c r="K688">
        <v>1436026170</v>
      </c>
      <c r="L688" s="14">
        <f t="shared" si="6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62"/>
        <v>0</v>
      </c>
      <c r="R688" s="7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60" x14ac:dyDescent="0.2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s="4" t="s">
        <v>8221</v>
      </c>
      <c r="G689" t="s">
        <v>8238</v>
      </c>
      <c r="H689" t="s">
        <v>8256</v>
      </c>
      <c r="I689">
        <v>1486317653</v>
      </c>
      <c r="J689" s="14">
        <f t="shared" si="60"/>
        <v>42771.750613425931</v>
      </c>
      <c r="K689">
        <v>1481133653</v>
      </c>
      <c r="L689" s="14">
        <f t="shared" si="6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62"/>
        <v>3.55</v>
      </c>
      <c r="R689" s="7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60" x14ac:dyDescent="0.2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s="4" t="s">
        <v>8221</v>
      </c>
      <c r="G690" t="s">
        <v>8224</v>
      </c>
      <c r="H690" t="s">
        <v>8246</v>
      </c>
      <c r="I690">
        <v>1444876253</v>
      </c>
      <c r="J690" s="14">
        <f t="shared" si="60"/>
        <v>42292.104780092588</v>
      </c>
      <c r="K690">
        <v>1442284253</v>
      </c>
      <c r="L690" s="14">
        <f t="shared" si="6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62"/>
        <v>72.989999999999995</v>
      </c>
      <c r="R690" s="7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60" x14ac:dyDescent="0.2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s="4" t="s">
        <v>8221</v>
      </c>
      <c r="G691" t="s">
        <v>8224</v>
      </c>
      <c r="H691" t="s">
        <v>8246</v>
      </c>
      <c r="I691">
        <v>1481173140</v>
      </c>
      <c r="J691" s="14">
        <f t="shared" si="60"/>
        <v>42712.207638888889</v>
      </c>
      <c r="K691">
        <v>1478016097</v>
      </c>
      <c r="L691" s="14">
        <f t="shared" si="6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6">
        <f t="shared" si="62"/>
        <v>57.648750000000007</v>
      </c>
      <c r="R691" s="7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0" x14ac:dyDescent="0.2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s="4" t="s">
        <v>8221</v>
      </c>
      <c r="G692" t="s">
        <v>8224</v>
      </c>
      <c r="H692" t="s">
        <v>8246</v>
      </c>
      <c r="I692">
        <v>1473400800</v>
      </c>
      <c r="J692" s="14">
        <f t="shared" si="60"/>
        <v>42622.25</v>
      </c>
      <c r="K692">
        <v>1469718841</v>
      </c>
      <c r="L692" s="14">
        <f t="shared" si="6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6">
        <f t="shared" si="62"/>
        <v>12.34</v>
      </c>
      <c r="R692" s="7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5" x14ac:dyDescent="0.2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s="4" t="s">
        <v>8221</v>
      </c>
      <c r="G693" t="s">
        <v>8224</v>
      </c>
      <c r="H693" t="s">
        <v>8246</v>
      </c>
      <c r="I693">
        <v>1435711246</v>
      </c>
      <c r="J693" s="14">
        <f t="shared" si="60"/>
        <v>42186.028310185182</v>
      </c>
      <c r="K693">
        <v>1433292046</v>
      </c>
      <c r="L693" s="14">
        <f t="shared" si="6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62"/>
        <v>0.52</v>
      </c>
      <c r="R693" s="7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60" x14ac:dyDescent="0.2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s="4" t="s">
        <v>8221</v>
      </c>
      <c r="G694" t="s">
        <v>8225</v>
      </c>
      <c r="H694" t="s">
        <v>8247</v>
      </c>
      <c r="I694">
        <v>1482397263</v>
      </c>
      <c r="J694" s="14">
        <f t="shared" si="60"/>
        <v>42726.37572916667</v>
      </c>
      <c r="K694">
        <v>1479805263</v>
      </c>
      <c r="L694" s="14">
        <f t="shared" si="6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62"/>
        <v>6.5299999999999994</v>
      </c>
      <c r="R694" s="7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5" x14ac:dyDescent="0.2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s="4" t="s">
        <v>8221</v>
      </c>
      <c r="G695" t="s">
        <v>8224</v>
      </c>
      <c r="H695" t="s">
        <v>8246</v>
      </c>
      <c r="I695">
        <v>1430421827</v>
      </c>
      <c r="J695" s="14">
        <f t="shared" si="60"/>
        <v>42124.808182870373</v>
      </c>
      <c r="K695">
        <v>1427829827</v>
      </c>
      <c r="L695" s="14">
        <f t="shared" si="6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62"/>
        <v>35.338000000000001</v>
      </c>
      <c r="R695" s="7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60" x14ac:dyDescent="0.2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s="4" t="s">
        <v>8221</v>
      </c>
      <c r="G696" t="s">
        <v>8224</v>
      </c>
      <c r="H696" t="s">
        <v>8246</v>
      </c>
      <c r="I696">
        <v>1485964559</v>
      </c>
      <c r="J696" s="14">
        <f t="shared" si="60"/>
        <v>42767.663877314815</v>
      </c>
      <c r="K696">
        <v>1483372559</v>
      </c>
      <c r="L696" s="14">
        <f t="shared" si="6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62"/>
        <v>0.39333333333333331</v>
      </c>
      <c r="R696" s="7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60" x14ac:dyDescent="0.2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s="4" t="s">
        <v>8221</v>
      </c>
      <c r="G697" t="s">
        <v>8224</v>
      </c>
      <c r="H697" t="s">
        <v>8246</v>
      </c>
      <c r="I697">
        <v>1414758620</v>
      </c>
      <c r="J697" s="14">
        <f t="shared" si="60"/>
        <v>41943.521064814813</v>
      </c>
      <c r="K697">
        <v>1412166620</v>
      </c>
      <c r="L697" s="14">
        <f t="shared" si="6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62"/>
        <v>1.06</v>
      </c>
      <c r="R697" s="7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0" x14ac:dyDescent="0.2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s="4" t="s">
        <v>8221</v>
      </c>
      <c r="G698" t="s">
        <v>8233</v>
      </c>
      <c r="H698" t="s">
        <v>8249</v>
      </c>
      <c r="I698">
        <v>1406326502</v>
      </c>
      <c r="J698" s="14">
        <f t="shared" si="60"/>
        <v>41845.927106481482</v>
      </c>
      <c r="K698">
        <v>1403734502</v>
      </c>
      <c r="L698" s="14">
        <f t="shared" si="6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62"/>
        <v>5.7142857142857147E-4</v>
      </c>
      <c r="R698" s="7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60" x14ac:dyDescent="0.2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s="4" t="s">
        <v>8221</v>
      </c>
      <c r="G699" t="s">
        <v>8236</v>
      </c>
      <c r="H699" t="s">
        <v>8249</v>
      </c>
      <c r="I699">
        <v>1454502789</v>
      </c>
      <c r="J699" s="14">
        <f t="shared" si="60"/>
        <v>42403.523020833338</v>
      </c>
      <c r="K699">
        <v>1453206789</v>
      </c>
      <c r="L699" s="14">
        <f t="shared" si="6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62"/>
        <v>46.379999999999995</v>
      </c>
      <c r="R699" s="7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60" x14ac:dyDescent="0.2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s="4" t="s">
        <v>8221</v>
      </c>
      <c r="G700" t="s">
        <v>8224</v>
      </c>
      <c r="H700" t="s">
        <v>8246</v>
      </c>
      <c r="I700">
        <v>1411005600</v>
      </c>
      <c r="J700" s="14">
        <f t="shared" si="60"/>
        <v>41900.083333333336</v>
      </c>
      <c r="K700">
        <v>1408141245</v>
      </c>
      <c r="L700" s="14">
        <f t="shared" si="6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6">
        <f t="shared" si="62"/>
        <v>15.39</v>
      </c>
      <c r="R700" s="7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60" x14ac:dyDescent="0.2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s="4" t="s">
        <v>8221</v>
      </c>
      <c r="G701" t="s">
        <v>8224</v>
      </c>
      <c r="H701" t="s">
        <v>8246</v>
      </c>
      <c r="I701">
        <v>1385136000</v>
      </c>
      <c r="J701" s="14">
        <f t="shared" si="60"/>
        <v>41600.666666666664</v>
      </c>
      <c r="K701">
        <v>1381923548</v>
      </c>
      <c r="L701" s="14">
        <f t="shared" si="6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6">
        <f t="shared" si="62"/>
        <v>82.422107692307705</v>
      </c>
      <c r="R701" s="7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60" x14ac:dyDescent="0.2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s="4" t="s">
        <v>8221</v>
      </c>
      <c r="G702" t="s">
        <v>8227</v>
      </c>
      <c r="H702" t="s">
        <v>8249</v>
      </c>
      <c r="I702">
        <v>1484065881</v>
      </c>
      <c r="J702" s="14">
        <f t="shared" si="60"/>
        <v>42745.688437500001</v>
      </c>
      <c r="K702">
        <v>1481473881</v>
      </c>
      <c r="L702" s="14">
        <f t="shared" si="6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62"/>
        <v>2.6866666666666665</v>
      </c>
      <c r="R702" s="7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60" x14ac:dyDescent="0.2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s="4" t="s">
        <v>8221</v>
      </c>
      <c r="G703" t="s">
        <v>8225</v>
      </c>
      <c r="H703" t="s">
        <v>8247</v>
      </c>
      <c r="I703">
        <v>1406130880</v>
      </c>
      <c r="J703" s="14">
        <f t="shared" si="60"/>
        <v>41843.662962962961</v>
      </c>
      <c r="K703">
        <v>1403538880</v>
      </c>
      <c r="L703" s="14">
        <f t="shared" si="6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62"/>
        <v>26.6</v>
      </c>
      <c r="R703" s="7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60" x14ac:dyDescent="0.2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s="4" t="s">
        <v>8221</v>
      </c>
      <c r="G704" t="s">
        <v>8224</v>
      </c>
      <c r="H704" t="s">
        <v>8246</v>
      </c>
      <c r="I704">
        <v>1480011987</v>
      </c>
      <c r="J704" s="14">
        <f t="shared" si="60"/>
        <v>42698.768368055549</v>
      </c>
      <c r="K704">
        <v>1477416387</v>
      </c>
      <c r="L704" s="14">
        <f t="shared" si="6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6">
        <f t="shared" si="62"/>
        <v>30.813400000000001</v>
      </c>
      <c r="R704" s="7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5" x14ac:dyDescent="0.2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s="4" t="s">
        <v>8221</v>
      </c>
      <c r="G705" t="s">
        <v>8224</v>
      </c>
      <c r="H705" t="s">
        <v>8246</v>
      </c>
      <c r="I705">
        <v>1485905520</v>
      </c>
      <c r="J705" s="14">
        <f t="shared" si="60"/>
        <v>42766.98055555555</v>
      </c>
      <c r="K705">
        <v>1481150949</v>
      </c>
      <c r="L705" s="14">
        <f t="shared" si="6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6">
        <f t="shared" si="62"/>
        <v>5.58</v>
      </c>
      <c r="R705" s="7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5" x14ac:dyDescent="0.2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s="4" t="s">
        <v>8221</v>
      </c>
      <c r="G706" t="s">
        <v>8229</v>
      </c>
      <c r="H706" t="s">
        <v>8251</v>
      </c>
      <c r="I706">
        <v>1487565468</v>
      </c>
      <c r="J706" s="14">
        <f t="shared" si="60"/>
        <v>42786.192916666667</v>
      </c>
      <c r="K706">
        <v>1482381468</v>
      </c>
      <c r="L706" s="14">
        <f t="shared" si="6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si="62"/>
        <v>0.87454545454545463</v>
      </c>
      <c r="R706" s="7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30" x14ac:dyDescent="0.2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s="4" t="s">
        <v>8221</v>
      </c>
      <c r="G707" t="s">
        <v>8233</v>
      </c>
      <c r="H707" t="s">
        <v>8249</v>
      </c>
      <c r="I707">
        <v>1484999278</v>
      </c>
      <c r="J707" s="14">
        <f t="shared" ref="J707:J770" si="66">(((I707/60)/60)/24)+DATE(1970,1,1)</f>
        <v>42756.491643518515</v>
      </c>
      <c r="K707">
        <v>1482407278</v>
      </c>
      <c r="L707" s="14">
        <f t="shared" ref="L707:L770" si="6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ref="Q707:Q770" si="68">(E707/D707)*100</f>
        <v>0.97699999999999987</v>
      </c>
      <c r="R707" s="7">
        <f t="shared" ref="R707:R770" si="69">AVERAGE(E707/N707)</f>
        <v>195.4</v>
      </c>
      <c r="S707" t="str">
        <f t="shared" ref="S707:S770" si="70">LEFT(P707,FIND("/",P707)-1)</f>
        <v>technology</v>
      </c>
      <c r="T707" t="str">
        <f t="shared" ref="T707:T770" si="71">RIGHT(P707,LEN(P707)-FIND("/",P707))</f>
        <v>wearables</v>
      </c>
    </row>
    <row r="708" spans="1:20" ht="60" x14ac:dyDescent="0.2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s="4" t="s">
        <v>8221</v>
      </c>
      <c r="G708" t="s">
        <v>8227</v>
      </c>
      <c r="H708" t="s">
        <v>8249</v>
      </c>
      <c r="I708">
        <v>1481740740</v>
      </c>
      <c r="J708" s="14">
        <f t="shared" si="66"/>
        <v>42718.777083333334</v>
      </c>
      <c r="K708">
        <v>1478130783</v>
      </c>
      <c r="L708" s="14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6">
        <f t="shared" si="68"/>
        <v>0</v>
      </c>
      <c r="R708" s="7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60" x14ac:dyDescent="0.2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s="4" t="s">
        <v>8221</v>
      </c>
      <c r="G709" t="s">
        <v>8225</v>
      </c>
      <c r="H709" t="s">
        <v>8247</v>
      </c>
      <c r="I709">
        <v>1483286127</v>
      </c>
      <c r="J709" s="14">
        <f t="shared" si="66"/>
        <v>42736.663506944446</v>
      </c>
      <c r="K709">
        <v>1479830127</v>
      </c>
      <c r="L709" s="14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68"/>
        <v>78.927352941176466</v>
      </c>
      <c r="R709" s="7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60" x14ac:dyDescent="0.2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s="4" t="s">
        <v>8221</v>
      </c>
      <c r="G710" t="s">
        <v>8225</v>
      </c>
      <c r="H710" t="s">
        <v>8247</v>
      </c>
      <c r="I710">
        <v>1410616600</v>
      </c>
      <c r="J710" s="14">
        <f t="shared" si="66"/>
        <v>41895.581018518518</v>
      </c>
      <c r="K710">
        <v>1405432600</v>
      </c>
      <c r="L710" s="14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68"/>
        <v>22.092500000000001</v>
      </c>
      <c r="R710" s="7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0" x14ac:dyDescent="0.2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s="4" t="s">
        <v>8221</v>
      </c>
      <c r="G711" t="s">
        <v>8224</v>
      </c>
      <c r="H711" t="s">
        <v>8246</v>
      </c>
      <c r="I711">
        <v>1417741159</v>
      </c>
      <c r="J711" s="14">
        <f t="shared" si="66"/>
        <v>41978.041192129633</v>
      </c>
      <c r="K711">
        <v>1415149159</v>
      </c>
      <c r="L711" s="14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68"/>
        <v>0.40666666666666662</v>
      </c>
      <c r="R711" s="7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45" x14ac:dyDescent="0.2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s="4" t="s">
        <v>8221</v>
      </c>
      <c r="G712" t="s">
        <v>8229</v>
      </c>
      <c r="H712" t="s">
        <v>8251</v>
      </c>
      <c r="I712">
        <v>1408495440</v>
      </c>
      <c r="J712" s="14">
        <f t="shared" si="66"/>
        <v>41871.030555555553</v>
      </c>
      <c r="K712">
        <v>1405640302</v>
      </c>
      <c r="L712" s="14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6">
        <f t="shared" si="68"/>
        <v>0</v>
      </c>
      <c r="R712" s="7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60" x14ac:dyDescent="0.2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s="4" t="s">
        <v>8221</v>
      </c>
      <c r="G713" t="s">
        <v>8233</v>
      </c>
      <c r="H713" t="s">
        <v>8249</v>
      </c>
      <c r="I713">
        <v>1481716868</v>
      </c>
      <c r="J713" s="14">
        <f t="shared" si="66"/>
        <v>42718.500787037032</v>
      </c>
      <c r="K713">
        <v>1478257268</v>
      </c>
      <c r="L713" s="14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6">
        <f t="shared" si="68"/>
        <v>33.790999999999997</v>
      </c>
      <c r="R713" s="7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60" x14ac:dyDescent="0.2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s="4" t="s">
        <v>8221</v>
      </c>
      <c r="G714" t="s">
        <v>8224</v>
      </c>
      <c r="H714" t="s">
        <v>8246</v>
      </c>
      <c r="I714">
        <v>1455466832</v>
      </c>
      <c r="J714" s="14">
        <f t="shared" si="66"/>
        <v>42414.680925925932</v>
      </c>
      <c r="K714">
        <v>1452874832</v>
      </c>
      <c r="L714" s="14">
        <f t="shared" si="6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68"/>
        <v>0.21649484536082475</v>
      </c>
      <c r="R714" s="7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60" x14ac:dyDescent="0.2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s="4" t="s">
        <v>8221</v>
      </c>
      <c r="G715" t="s">
        <v>8237</v>
      </c>
      <c r="H715" t="s">
        <v>8249</v>
      </c>
      <c r="I715">
        <v>1465130532</v>
      </c>
      <c r="J715" s="14">
        <f t="shared" si="66"/>
        <v>42526.529305555552</v>
      </c>
      <c r="K715">
        <v>1462538532</v>
      </c>
      <c r="L715" s="14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68"/>
        <v>0.79600000000000004</v>
      </c>
      <c r="R715" s="7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5" x14ac:dyDescent="0.2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s="4" t="s">
        <v>8221</v>
      </c>
      <c r="G716" t="s">
        <v>8224</v>
      </c>
      <c r="H716" t="s">
        <v>8246</v>
      </c>
      <c r="I716">
        <v>1488308082</v>
      </c>
      <c r="J716" s="14">
        <f t="shared" si="66"/>
        <v>42794.787986111114</v>
      </c>
      <c r="K716">
        <v>1483124082</v>
      </c>
      <c r="L716" s="14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68"/>
        <v>14.993333333333334</v>
      </c>
      <c r="R716" s="7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60" x14ac:dyDescent="0.2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s="4" t="s">
        <v>8221</v>
      </c>
      <c r="G717" t="s">
        <v>8224</v>
      </c>
      <c r="H717" t="s">
        <v>8246</v>
      </c>
      <c r="I717">
        <v>1446693040</v>
      </c>
      <c r="J717" s="14">
        <f t="shared" si="66"/>
        <v>42313.132407407407</v>
      </c>
      <c r="K717">
        <v>1443233440</v>
      </c>
      <c r="L717" s="14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6">
        <f t="shared" si="68"/>
        <v>5.0509090909090908</v>
      </c>
      <c r="R717" s="7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5" x14ac:dyDescent="0.2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s="4" t="s">
        <v>8221</v>
      </c>
      <c r="G718" t="s">
        <v>8224</v>
      </c>
      <c r="H718" t="s">
        <v>8246</v>
      </c>
      <c r="I718">
        <v>1417392000</v>
      </c>
      <c r="J718" s="14">
        <f t="shared" si="66"/>
        <v>41974</v>
      </c>
      <c r="K718">
        <v>1414511307</v>
      </c>
      <c r="L718" s="14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6">
        <f t="shared" si="68"/>
        <v>10.214285714285715</v>
      </c>
      <c r="R718" s="7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ht="30" x14ac:dyDescent="0.2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s="4" t="s">
        <v>8221</v>
      </c>
      <c r="G719" t="s">
        <v>8224</v>
      </c>
      <c r="H719" t="s">
        <v>8246</v>
      </c>
      <c r="I719">
        <v>1409949002</v>
      </c>
      <c r="J719" s="14">
        <f t="shared" si="66"/>
        <v>41887.854189814818</v>
      </c>
      <c r="K719">
        <v>1407357002</v>
      </c>
      <c r="L719" s="14">
        <f t="shared" si="6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68"/>
        <v>0.30499999999999999</v>
      </c>
      <c r="R719" s="7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60" x14ac:dyDescent="0.2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s="4" t="s">
        <v>8221</v>
      </c>
      <c r="G720" t="s">
        <v>8224</v>
      </c>
      <c r="H720" t="s">
        <v>8246</v>
      </c>
      <c r="I720">
        <v>1487397540</v>
      </c>
      <c r="J720" s="14">
        <f t="shared" si="66"/>
        <v>42784.249305555553</v>
      </c>
      <c r="K720">
        <v>1484684247</v>
      </c>
      <c r="L720" s="14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6">
        <f t="shared" si="68"/>
        <v>0.75</v>
      </c>
      <c r="R720" s="7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60" x14ac:dyDescent="0.2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s="4" t="s">
        <v>8221</v>
      </c>
      <c r="G721" t="s">
        <v>8224</v>
      </c>
      <c r="H721" t="s">
        <v>8246</v>
      </c>
      <c r="I721">
        <v>1456189076</v>
      </c>
      <c r="J721" s="14">
        <f t="shared" si="66"/>
        <v>42423.040231481486</v>
      </c>
      <c r="K721">
        <v>1454979476</v>
      </c>
      <c r="L721" s="14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68"/>
        <v>1.2933333333333332</v>
      </c>
      <c r="R721" s="7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5" x14ac:dyDescent="0.2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s="4" t="s">
        <v>8219</v>
      </c>
      <c r="G722" t="s">
        <v>8224</v>
      </c>
      <c r="H722" t="s">
        <v>8246</v>
      </c>
      <c r="I722">
        <v>1327851291</v>
      </c>
      <c r="J722" s="14">
        <f t="shared" si="66"/>
        <v>40937.649201388893</v>
      </c>
      <c r="K722">
        <v>1325432091</v>
      </c>
      <c r="L722" s="14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68"/>
        <v>143.94736842105263</v>
      </c>
      <c r="R722" s="7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60" x14ac:dyDescent="0.2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s="4" t="s">
        <v>8219</v>
      </c>
      <c r="G723" t="s">
        <v>8224</v>
      </c>
      <c r="H723" t="s">
        <v>8246</v>
      </c>
      <c r="I723">
        <v>1406900607</v>
      </c>
      <c r="J723" s="14">
        <f t="shared" si="66"/>
        <v>41852.571840277778</v>
      </c>
      <c r="K723">
        <v>1403012607</v>
      </c>
      <c r="L723" s="14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68"/>
        <v>122.10975609756099</v>
      </c>
      <c r="R723" s="7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60" x14ac:dyDescent="0.2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s="4" t="s">
        <v>8219</v>
      </c>
      <c r="G724" t="s">
        <v>8224</v>
      </c>
      <c r="H724" t="s">
        <v>8246</v>
      </c>
      <c r="I724">
        <v>1333909178</v>
      </c>
      <c r="J724" s="14">
        <f t="shared" si="66"/>
        <v>41007.76363425926</v>
      </c>
      <c r="K724">
        <v>1331320778</v>
      </c>
      <c r="L724" s="14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6">
        <f t="shared" si="68"/>
        <v>132.024</v>
      </c>
      <c r="R724" s="7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45" x14ac:dyDescent="0.2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s="4" t="s">
        <v>8219</v>
      </c>
      <c r="G725" t="s">
        <v>8224</v>
      </c>
      <c r="H725" t="s">
        <v>8246</v>
      </c>
      <c r="I725">
        <v>1438228740</v>
      </c>
      <c r="J725" s="14">
        <f t="shared" si="66"/>
        <v>42215.165972222225</v>
      </c>
      <c r="K725">
        <v>1435606549</v>
      </c>
      <c r="L725" s="14">
        <f t="shared" si="6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6">
        <f t="shared" si="68"/>
        <v>109.38000000000001</v>
      </c>
      <c r="R725" s="7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60" x14ac:dyDescent="0.2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s="4" t="s">
        <v>8219</v>
      </c>
      <c r="G726" t="s">
        <v>8224</v>
      </c>
      <c r="H726" t="s">
        <v>8246</v>
      </c>
      <c r="I726">
        <v>1309447163</v>
      </c>
      <c r="J726" s="14">
        <f t="shared" si="66"/>
        <v>40724.638460648144</v>
      </c>
      <c r="K726">
        <v>1306855163</v>
      </c>
      <c r="L726" s="14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68"/>
        <v>105.47157142857144</v>
      </c>
      <c r="R726" s="7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5" x14ac:dyDescent="0.2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s="4" t="s">
        <v>8219</v>
      </c>
      <c r="G727" t="s">
        <v>8224</v>
      </c>
      <c r="H727" t="s">
        <v>8246</v>
      </c>
      <c r="I727">
        <v>1450018912</v>
      </c>
      <c r="J727" s="14">
        <f t="shared" si="66"/>
        <v>42351.626296296294</v>
      </c>
      <c r="K727">
        <v>1447426912</v>
      </c>
      <c r="L727" s="14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68"/>
        <v>100.35000000000001</v>
      </c>
      <c r="R727" s="7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60" x14ac:dyDescent="0.2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s="4" t="s">
        <v>8219</v>
      </c>
      <c r="G728" t="s">
        <v>8224</v>
      </c>
      <c r="H728" t="s">
        <v>8246</v>
      </c>
      <c r="I728">
        <v>1365728487</v>
      </c>
      <c r="J728" s="14">
        <f t="shared" si="66"/>
        <v>41376.042673611111</v>
      </c>
      <c r="K728">
        <v>1363136487</v>
      </c>
      <c r="L728" s="14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68"/>
        <v>101.4</v>
      </c>
      <c r="R728" s="7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60" x14ac:dyDescent="0.2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s="4" t="s">
        <v>8219</v>
      </c>
      <c r="G729" t="s">
        <v>8224</v>
      </c>
      <c r="H729" t="s">
        <v>8246</v>
      </c>
      <c r="I729">
        <v>1358198400</v>
      </c>
      <c r="J729" s="14">
        <f t="shared" si="66"/>
        <v>41288.888888888891</v>
      </c>
      <c r="K729">
        <v>1354580949</v>
      </c>
      <c r="L729" s="14">
        <f t="shared" si="6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6">
        <f t="shared" si="68"/>
        <v>155.51428571428571</v>
      </c>
      <c r="R729" s="7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5" x14ac:dyDescent="0.2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s="4" t="s">
        <v>8219</v>
      </c>
      <c r="G730" t="s">
        <v>8224</v>
      </c>
      <c r="H730" t="s">
        <v>8246</v>
      </c>
      <c r="I730">
        <v>1313957157</v>
      </c>
      <c r="J730" s="14">
        <f t="shared" si="66"/>
        <v>40776.837465277778</v>
      </c>
      <c r="K730">
        <v>1310069157</v>
      </c>
      <c r="L730" s="14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68"/>
        <v>105.566</v>
      </c>
      <c r="R730" s="7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60" x14ac:dyDescent="0.2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s="4" t="s">
        <v>8219</v>
      </c>
      <c r="G731" t="s">
        <v>8224</v>
      </c>
      <c r="H731" t="s">
        <v>8246</v>
      </c>
      <c r="I731">
        <v>1348028861</v>
      </c>
      <c r="J731" s="14">
        <f t="shared" si="66"/>
        <v>41171.185891203706</v>
      </c>
      <c r="K731">
        <v>1342844861</v>
      </c>
      <c r="L731" s="14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68"/>
        <v>130.65</v>
      </c>
      <c r="R731" s="7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30" x14ac:dyDescent="0.2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s="4" t="s">
        <v>8219</v>
      </c>
      <c r="G732" t="s">
        <v>8224</v>
      </c>
      <c r="H732" t="s">
        <v>8246</v>
      </c>
      <c r="I732">
        <v>1323280391</v>
      </c>
      <c r="J732" s="14">
        <f t="shared" si="66"/>
        <v>40884.745266203703</v>
      </c>
      <c r="K732">
        <v>1320688391</v>
      </c>
      <c r="L732" s="14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68"/>
        <v>132.19</v>
      </c>
      <c r="R732" s="7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5" x14ac:dyDescent="0.2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s="4" t="s">
        <v>8219</v>
      </c>
      <c r="G733" t="s">
        <v>8224</v>
      </c>
      <c r="H733" t="s">
        <v>8246</v>
      </c>
      <c r="I733">
        <v>1327212000</v>
      </c>
      <c r="J733" s="14">
        <f t="shared" si="66"/>
        <v>40930.25</v>
      </c>
      <c r="K733">
        <v>1322852747</v>
      </c>
      <c r="L733" s="14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6">
        <f t="shared" si="68"/>
        <v>126</v>
      </c>
      <c r="R733" s="7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60" x14ac:dyDescent="0.2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s="4" t="s">
        <v>8219</v>
      </c>
      <c r="G734" t="s">
        <v>8225</v>
      </c>
      <c r="H734" t="s">
        <v>8247</v>
      </c>
      <c r="I734">
        <v>1380449461</v>
      </c>
      <c r="J734" s="14">
        <f t="shared" si="66"/>
        <v>41546.424317129626</v>
      </c>
      <c r="K734">
        <v>1375265461</v>
      </c>
      <c r="L734" s="14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68"/>
        <v>160</v>
      </c>
      <c r="R734" s="7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60" x14ac:dyDescent="0.2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s="4" t="s">
        <v>8219</v>
      </c>
      <c r="G735" t="s">
        <v>8225</v>
      </c>
      <c r="H735" t="s">
        <v>8247</v>
      </c>
      <c r="I735">
        <v>1387533892</v>
      </c>
      <c r="J735" s="14">
        <f t="shared" si="66"/>
        <v>41628.420046296298</v>
      </c>
      <c r="K735">
        <v>1384941892</v>
      </c>
      <c r="L735" s="14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68"/>
        <v>120.48</v>
      </c>
      <c r="R735" s="7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5" x14ac:dyDescent="0.2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s="4" t="s">
        <v>8219</v>
      </c>
      <c r="G736" t="s">
        <v>8229</v>
      </c>
      <c r="H736" t="s">
        <v>8251</v>
      </c>
      <c r="I736">
        <v>1431147600</v>
      </c>
      <c r="J736" s="14">
        <f t="shared" si="66"/>
        <v>42133.208333333328</v>
      </c>
      <c r="K736">
        <v>1428465420</v>
      </c>
      <c r="L736" s="14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6">
        <f t="shared" si="68"/>
        <v>125.52941176470588</v>
      </c>
      <c r="R736" s="7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5" x14ac:dyDescent="0.2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s="4" t="s">
        <v>8219</v>
      </c>
      <c r="G737" t="s">
        <v>8224</v>
      </c>
      <c r="H737" t="s">
        <v>8246</v>
      </c>
      <c r="I737">
        <v>1417653540</v>
      </c>
      <c r="J737" s="14">
        <f t="shared" si="66"/>
        <v>41977.027083333334</v>
      </c>
      <c r="K737">
        <v>1414975346</v>
      </c>
      <c r="L737" s="14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6">
        <f t="shared" si="68"/>
        <v>114.40638297872341</v>
      </c>
      <c r="R737" s="7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60" x14ac:dyDescent="0.2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s="4" t="s">
        <v>8219</v>
      </c>
      <c r="G738" t="s">
        <v>8224</v>
      </c>
      <c r="H738" t="s">
        <v>8246</v>
      </c>
      <c r="I738">
        <v>1385009940</v>
      </c>
      <c r="J738" s="14">
        <f t="shared" si="66"/>
        <v>41599.207638888889</v>
      </c>
      <c r="K738">
        <v>1383327440</v>
      </c>
      <c r="L738" s="14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6">
        <f t="shared" si="68"/>
        <v>315.13888888888891</v>
      </c>
      <c r="R738" s="7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60" x14ac:dyDescent="0.2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s="4" t="s">
        <v>8219</v>
      </c>
      <c r="G739" t="s">
        <v>8224</v>
      </c>
      <c r="H739" t="s">
        <v>8246</v>
      </c>
      <c r="I739">
        <v>1392408000</v>
      </c>
      <c r="J739" s="14">
        <f t="shared" si="66"/>
        <v>41684.833333333336</v>
      </c>
      <c r="K739">
        <v>1390890987</v>
      </c>
      <c r="L739" s="14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6">
        <f t="shared" si="68"/>
        <v>122.39999999999999</v>
      </c>
      <c r="R739" s="7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0" x14ac:dyDescent="0.2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s="4" t="s">
        <v>8219</v>
      </c>
      <c r="G740" t="s">
        <v>8224</v>
      </c>
      <c r="H740" t="s">
        <v>8246</v>
      </c>
      <c r="I740">
        <v>1417409940</v>
      </c>
      <c r="J740" s="14">
        <f t="shared" si="66"/>
        <v>41974.207638888889</v>
      </c>
      <c r="K740">
        <v>1414765794</v>
      </c>
      <c r="L740" s="14">
        <f t="shared" si="6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6">
        <f t="shared" si="68"/>
        <v>106.73333333333332</v>
      </c>
      <c r="R740" s="7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60" x14ac:dyDescent="0.2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s="4" t="s">
        <v>8219</v>
      </c>
      <c r="G741" t="s">
        <v>8224</v>
      </c>
      <c r="H741" t="s">
        <v>8246</v>
      </c>
      <c r="I741">
        <v>1407758629</v>
      </c>
      <c r="J741" s="14">
        <f t="shared" si="66"/>
        <v>41862.502650462964</v>
      </c>
      <c r="K741">
        <v>1404907429</v>
      </c>
      <c r="L741" s="14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68"/>
        <v>158.33333333333331</v>
      </c>
      <c r="R741" s="7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60" x14ac:dyDescent="0.2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s="4" t="s">
        <v>8219</v>
      </c>
      <c r="G742" t="s">
        <v>8224</v>
      </c>
      <c r="H742" t="s">
        <v>8246</v>
      </c>
      <c r="I742">
        <v>1434857482</v>
      </c>
      <c r="J742" s="14">
        <f t="shared" si="66"/>
        <v>42176.146782407406</v>
      </c>
      <c r="K742">
        <v>1433647882</v>
      </c>
      <c r="L742" s="14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68"/>
        <v>107.4</v>
      </c>
      <c r="R742" s="7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0" x14ac:dyDescent="0.2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s="4" t="s">
        <v>8219</v>
      </c>
      <c r="G743" t="s">
        <v>8224</v>
      </c>
      <c r="H743" t="s">
        <v>8246</v>
      </c>
      <c r="I743">
        <v>1370964806</v>
      </c>
      <c r="J743" s="14">
        <f t="shared" si="66"/>
        <v>41436.648217592592</v>
      </c>
      <c r="K743">
        <v>1367940806</v>
      </c>
      <c r="L743" s="14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68"/>
        <v>102.25999999999999</v>
      </c>
      <c r="R743" s="7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60" x14ac:dyDescent="0.2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s="4" t="s">
        <v>8219</v>
      </c>
      <c r="G744" t="s">
        <v>8224</v>
      </c>
      <c r="H744" t="s">
        <v>8246</v>
      </c>
      <c r="I744">
        <v>1395435712</v>
      </c>
      <c r="J744" s="14">
        <f t="shared" si="66"/>
        <v>41719.876296296294</v>
      </c>
      <c r="K744">
        <v>1392847312</v>
      </c>
      <c r="L744" s="14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6">
        <f t="shared" si="68"/>
        <v>110.71428571428572</v>
      </c>
      <c r="R744" s="7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60" x14ac:dyDescent="0.2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s="4" t="s">
        <v>8219</v>
      </c>
      <c r="G745" t="s">
        <v>8224</v>
      </c>
      <c r="H745" t="s">
        <v>8246</v>
      </c>
      <c r="I745">
        <v>1334610000</v>
      </c>
      <c r="J745" s="14">
        <f t="shared" si="66"/>
        <v>41015.875</v>
      </c>
      <c r="K745">
        <v>1332435685</v>
      </c>
      <c r="L745" s="14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6">
        <f t="shared" si="68"/>
        <v>148</v>
      </c>
      <c r="R745" s="7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5" x14ac:dyDescent="0.2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s="4" t="s">
        <v>8219</v>
      </c>
      <c r="G746" t="s">
        <v>8224</v>
      </c>
      <c r="H746" t="s">
        <v>8246</v>
      </c>
      <c r="I746">
        <v>1355439503</v>
      </c>
      <c r="J746" s="14">
        <f t="shared" si="66"/>
        <v>41256.95721064815</v>
      </c>
      <c r="K746">
        <v>1352847503</v>
      </c>
      <c r="L746" s="14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68"/>
        <v>102.32000000000001</v>
      </c>
      <c r="R746" s="7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60" x14ac:dyDescent="0.2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s="4" t="s">
        <v>8219</v>
      </c>
      <c r="G747" t="s">
        <v>8224</v>
      </c>
      <c r="H747" t="s">
        <v>8246</v>
      </c>
      <c r="I747">
        <v>1367588645</v>
      </c>
      <c r="J747" s="14">
        <f t="shared" si="66"/>
        <v>41397.572280092594</v>
      </c>
      <c r="K747">
        <v>1364996645</v>
      </c>
      <c r="L747" s="14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68"/>
        <v>179.09909909909908</v>
      </c>
      <c r="R747" s="7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30" x14ac:dyDescent="0.2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s="4" t="s">
        <v>8219</v>
      </c>
      <c r="G748" t="s">
        <v>8224</v>
      </c>
      <c r="H748" t="s">
        <v>8246</v>
      </c>
      <c r="I748">
        <v>1348372740</v>
      </c>
      <c r="J748" s="14">
        <f t="shared" si="66"/>
        <v>41175.165972222225</v>
      </c>
      <c r="K748">
        <v>1346806909</v>
      </c>
      <c r="L748" s="14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6">
        <f t="shared" si="68"/>
        <v>111.08135252761969</v>
      </c>
      <c r="R748" s="7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60" x14ac:dyDescent="0.2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s="4" t="s">
        <v>8219</v>
      </c>
      <c r="G749" t="s">
        <v>8233</v>
      </c>
      <c r="H749" t="s">
        <v>8249</v>
      </c>
      <c r="I749">
        <v>1421319240</v>
      </c>
      <c r="J749" s="14">
        <f t="shared" si="66"/>
        <v>42019.454166666663</v>
      </c>
      <c r="K749">
        <v>1418649019</v>
      </c>
      <c r="L749" s="14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6">
        <f t="shared" si="68"/>
        <v>100.04285714285714</v>
      </c>
      <c r="R749" s="7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5" x14ac:dyDescent="0.2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s="4" t="s">
        <v>8219</v>
      </c>
      <c r="G750" t="s">
        <v>8224</v>
      </c>
      <c r="H750" t="s">
        <v>8246</v>
      </c>
      <c r="I750">
        <v>1407701966</v>
      </c>
      <c r="J750" s="14">
        <f t="shared" si="66"/>
        <v>41861.846828703703</v>
      </c>
      <c r="K750">
        <v>1405109966</v>
      </c>
      <c r="L750" s="14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68"/>
        <v>100.25</v>
      </c>
      <c r="R750" s="7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60" x14ac:dyDescent="0.2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s="4" t="s">
        <v>8219</v>
      </c>
      <c r="G751" t="s">
        <v>8224</v>
      </c>
      <c r="H751" t="s">
        <v>8246</v>
      </c>
      <c r="I751">
        <v>1485642930</v>
      </c>
      <c r="J751" s="14">
        <f t="shared" si="66"/>
        <v>42763.94131944445</v>
      </c>
      <c r="K751">
        <v>1483050930</v>
      </c>
      <c r="L751" s="14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68"/>
        <v>105.56</v>
      </c>
      <c r="R751" s="7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60" x14ac:dyDescent="0.2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s="4" t="s">
        <v>8219</v>
      </c>
      <c r="G752" t="s">
        <v>8224</v>
      </c>
      <c r="H752" t="s">
        <v>8246</v>
      </c>
      <c r="I752">
        <v>1361739872</v>
      </c>
      <c r="J752" s="14">
        <f t="shared" si="66"/>
        <v>41329.878148148149</v>
      </c>
      <c r="K752">
        <v>1359147872</v>
      </c>
      <c r="L752" s="14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68"/>
        <v>102.58775877587757</v>
      </c>
      <c r="R752" s="7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5" x14ac:dyDescent="0.2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s="4" t="s">
        <v>8219</v>
      </c>
      <c r="G753" t="s">
        <v>8224</v>
      </c>
      <c r="H753" t="s">
        <v>8246</v>
      </c>
      <c r="I753">
        <v>1312470475</v>
      </c>
      <c r="J753" s="14">
        <f t="shared" si="66"/>
        <v>40759.630497685182</v>
      </c>
      <c r="K753">
        <v>1308496075</v>
      </c>
      <c r="L753" s="14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68"/>
        <v>118.5</v>
      </c>
      <c r="R753" s="7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60" x14ac:dyDescent="0.2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s="4" t="s">
        <v>8219</v>
      </c>
      <c r="G754" t="s">
        <v>8226</v>
      </c>
      <c r="H754" t="s">
        <v>8248</v>
      </c>
      <c r="I754">
        <v>1476615600</v>
      </c>
      <c r="J754" s="14">
        <f t="shared" si="66"/>
        <v>42659.458333333328</v>
      </c>
      <c r="K754">
        <v>1474884417</v>
      </c>
      <c r="L754" s="14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6">
        <f t="shared" si="68"/>
        <v>111.7</v>
      </c>
      <c r="R754" s="7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60" x14ac:dyDescent="0.2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s="4" t="s">
        <v>8219</v>
      </c>
      <c r="G755" t="s">
        <v>8224</v>
      </c>
      <c r="H755" t="s">
        <v>8246</v>
      </c>
      <c r="I755">
        <v>1423922991</v>
      </c>
      <c r="J755" s="14">
        <f t="shared" si="66"/>
        <v>42049.590173611112</v>
      </c>
      <c r="K755">
        <v>1421330991</v>
      </c>
      <c r="L755" s="14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68"/>
        <v>128</v>
      </c>
      <c r="R755" s="7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60" x14ac:dyDescent="0.2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s="4" t="s">
        <v>8219</v>
      </c>
      <c r="G756" t="s">
        <v>8224</v>
      </c>
      <c r="H756" t="s">
        <v>8246</v>
      </c>
      <c r="I756">
        <v>1357408721</v>
      </c>
      <c r="J756" s="14">
        <f t="shared" si="66"/>
        <v>41279.749085648145</v>
      </c>
      <c r="K756">
        <v>1354816721</v>
      </c>
      <c r="L756" s="14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68"/>
        <v>103.75000000000001</v>
      </c>
      <c r="R756" s="7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5" x14ac:dyDescent="0.2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s="4" t="s">
        <v>8219</v>
      </c>
      <c r="G757" t="s">
        <v>8224</v>
      </c>
      <c r="H757" t="s">
        <v>8246</v>
      </c>
      <c r="I757">
        <v>1369010460</v>
      </c>
      <c r="J757" s="14">
        <f t="shared" si="66"/>
        <v>41414.02847222222</v>
      </c>
      <c r="K757">
        <v>1366381877</v>
      </c>
      <c r="L757" s="14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6">
        <f t="shared" si="68"/>
        <v>101.9076</v>
      </c>
      <c r="R757" s="7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5" x14ac:dyDescent="0.2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s="4" t="s">
        <v>8219</v>
      </c>
      <c r="G758" t="s">
        <v>8224</v>
      </c>
      <c r="H758" t="s">
        <v>8246</v>
      </c>
      <c r="I758">
        <v>1303147459</v>
      </c>
      <c r="J758" s="14">
        <f t="shared" si="66"/>
        <v>40651.725219907406</v>
      </c>
      <c r="K758">
        <v>1297880659</v>
      </c>
      <c r="L758" s="14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6">
        <f t="shared" si="68"/>
        <v>117.71428571428571</v>
      </c>
      <c r="R758" s="7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60" x14ac:dyDescent="0.2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s="4" t="s">
        <v>8219</v>
      </c>
      <c r="G759" t="s">
        <v>8224</v>
      </c>
      <c r="H759" t="s">
        <v>8246</v>
      </c>
      <c r="I759">
        <v>1354756714</v>
      </c>
      <c r="J759" s="14">
        <f t="shared" si="66"/>
        <v>41249.054560185185</v>
      </c>
      <c r="K759">
        <v>1353547114</v>
      </c>
      <c r="L759" s="14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68"/>
        <v>238</v>
      </c>
      <c r="R759" s="7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45" x14ac:dyDescent="0.2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s="4" t="s">
        <v>8219</v>
      </c>
      <c r="G760" t="s">
        <v>8224</v>
      </c>
      <c r="H760" t="s">
        <v>8246</v>
      </c>
      <c r="I760">
        <v>1286568268</v>
      </c>
      <c r="J760" s="14">
        <f t="shared" si="66"/>
        <v>40459.836435185185</v>
      </c>
      <c r="K760">
        <v>1283976268</v>
      </c>
      <c r="L760" s="14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68"/>
        <v>102</v>
      </c>
      <c r="R760" s="7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5" x14ac:dyDescent="0.2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s="4" t="s">
        <v>8219</v>
      </c>
      <c r="G761" t="s">
        <v>8225</v>
      </c>
      <c r="H761" t="s">
        <v>8247</v>
      </c>
      <c r="I761">
        <v>1404892539</v>
      </c>
      <c r="J761" s="14">
        <f t="shared" si="66"/>
        <v>41829.330312500002</v>
      </c>
      <c r="K761">
        <v>1401436539</v>
      </c>
      <c r="L761" s="14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68"/>
        <v>101.92000000000002</v>
      </c>
      <c r="R761" s="7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60" x14ac:dyDescent="0.2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s="4" t="s">
        <v>8221</v>
      </c>
      <c r="G762" t="s">
        <v>8224</v>
      </c>
      <c r="H762" t="s">
        <v>8246</v>
      </c>
      <c r="I762">
        <v>1480188013</v>
      </c>
      <c r="J762" s="14">
        <f t="shared" si="66"/>
        <v>42700.805706018517</v>
      </c>
      <c r="K762">
        <v>1477592413</v>
      </c>
      <c r="L762" s="14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6">
        <f t="shared" si="68"/>
        <v>0</v>
      </c>
      <c r="R762" s="7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5" x14ac:dyDescent="0.2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s="4" t="s">
        <v>8221</v>
      </c>
      <c r="G763" t="s">
        <v>8224</v>
      </c>
      <c r="H763" t="s">
        <v>8246</v>
      </c>
      <c r="I763">
        <v>1391364126</v>
      </c>
      <c r="J763" s="14">
        <f t="shared" si="66"/>
        <v>41672.751458333332</v>
      </c>
      <c r="K763">
        <v>1388772126</v>
      </c>
      <c r="L763" s="14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68"/>
        <v>4.7</v>
      </c>
      <c r="R763" s="7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5" x14ac:dyDescent="0.2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s="4" t="s">
        <v>8221</v>
      </c>
      <c r="G764" t="s">
        <v>8238</v>
      </c>
      <c r="H764" t="s">
        <v>8256</v>
      </c>
      <c r="I764">
        <v>1480831200</v>
      </c>
      <c r="J764" s="14">
        <f t="shared" si="66"/>
        <v>42708.25</v>
      </c>
      <c r="K764">
        <v>1479328570</v>
      </c>
      <c r="L764" s="14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6">
        <f t="shared" si="68"/>
        <v>0</v>
      </c>
      <c r="R764" s="7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5" x14ac:dyDescent="0.2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s="4" t="s">
        <v>8221</v>
      </c>
      <c r="G765" t="s">
        <v>8225</v>
      </c>
      <c r="H765" t="s">
        <v>8247</v>
      </c>
      <c r="I765">
        <v>1376563408</v>
      </c>
      <c r="J765" s="14">
        <f t="shared" si="66"/>
        <v>41501.446851851848</v>
      </c>
      <c r="K765">
        <v>1373971408</v>
      </c>
      <c r="L765" s="14">
        <f t="shared" si="6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68"/>
        <v>0.11655011655011654</v>
      </c>
      <c r="R765" s="7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5" x14ac:dyDescent="0.2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s="4" t="s">
        <v>8221</v>
      </c>
      <c r="G766" t="s">
        <v>8224</v>
      </c>
      <c r="H766" t="s">
        <v>8246</v>
      </c>
      <c r="I766">
        <v>1441858161</v>
      </c>
      <c r="J766" s="14">
        <f t="shared" si="66"/>
        <v>42257.173159722224</v>
      </c>
      <c r="K766">
        <v>1439266161</v>
      </c>
      <c r="L766" s="14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68"/>
        <v>0</v>
      </c>
      <c r="R766" s="7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60" x14ac:dyDescent="0.2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s="4" t="s">
        <v>8221</v>
      </c>
      <c r="G767" t="s">
        <v>8224</v>
      </c>
      <c r="H767" t="s">
        <v>8246</v>
      </c>
      <c r="I767">
        <v>1413723684</v>
      </c>
      <c r="J767" s="14">
        <f t="shared" si="66"/>
        <v>41931.542638888888</v>
      </c>
      <c r="K767">
        <v>1411131684</v>
      </c>
      <c r="L767" s="14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68"/>
        <v>36.014285714285712</v>
      </c>
      <c r="R767" s="7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60" x14ac:dyDescent="0.2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s="4" t="s">
        <v>8221</v>
      </c>
      <c r="G768" t="s">
        <v>8229</v>
      </c>
      <c r="H768" t="s">
        <v>8251</v>
      </c>
      <c r="I768">
        <v>1424112483</v>
      </c>
      <c r="J768" s="14">
        <f t="shared" si="66"/>
        <v>42051.783368055556</v>
      </c>
      <c r="K768">
        <v>1421520483</v>
      </c>
      <c r="L768" s="14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68"/>
        <v>0</v>
      </c>
      <c r="R768" s="7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75" x14ac:dyDescent="0.2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s="4" t="s">
        <v>8221</v>
      </c>
      <c r="G769" t="s">
        <v>8224</v>
      </c>
      <c r="H769" t="s">
        <v>8246</v>
      </c>
      <c r="I769">
        <v>1432178810</v>
      </c>
      <c r="J769" s="14">
        <f t="shared" si="66"/>
        <v>42145.143634259264</v>
      </c>
      <c r="K769">
        <v>1429586810</v>
      </c>
      <c r="L769" s="14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68"/>
        <v>3.54</v>
      </c>
      <c r="R769" s="7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60" x14ac:dyDescent="0.2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s="4" t="s">
        <v>8221</v>
      </c>
      <c r="G770" t="s">
        <v>8224</v>
      </c>
      <c r="H770" t="s">
        <v>8246</v>
      </c>
      <c r="I770">
        <v>1387169890</v>
      </c>
      <c r="J770" s="14">
        <f t="shared" si="66"/>
        <v>41624.207060185188</v>
      </c>
      <c r="K770">
        <v>1384577890</v>
      </c>
      <c r="L770" s="14">
        <f t="shared" si="6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si="68"/>
        <v>0</v>
      </c>
      <c r="R770" s="7" t="e">
        <f t="shared" si="69"/>
        <v>#DIV/0!</v>
      </c>
      <c r="S770" t="str">
        <f t="shared" si="70"/>
        <v>publishing</v>
      </c>
      <c r="T770" t="str">
        <f t="shared" si="71"/>
        <v>fiction</v>
      </c>
    </row>
    <row r="771" spans="1:20" ht="60" x14ac:dyDescent="0.2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s="4" t="s">
        <v>8221</v>
      </c>
      <c r="G771" t="s">
        <v>8224</v>
      </c>
      <c r="H771" t="s">
        <v>8246</v>
      </c>
      <c r="I771">
        <v>1388102094</v>
      </c>
      <c r="J771" s="14">
        <f t="shared" ref="J771:J834" si="72">(((I771/60)/60)/24)+DATE(1970,1,1)</f>
        <v>41634.996458333335</v>
      </c>
      <c r="K771">
        <v>1385510094</v>
      </c>
      <c r="L771" s="14">
        <f t="shared" ref="L771:L834" si="73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ref="Q771:Q834" si="74">(E771/D771)*100</f>
        <v>41.4</v>
      </c>
      <c r="R771" s="7">
        <f t="shared" ref="R771:R834" si="75">AVERAGE(E771/N771)</f>
        <v>31.846153846153847</v>
      </c>
      <c r="S771" t="str">
        <f t="shared" ref="S771:S834" si="76">LEFT(P771,FIND("/",P771)-1)</f>
        <v>publishing</v>
      </c>
      <c r="T771" t="str">
        <f t="shared" ref="T771:T834" si="77">RIGHT(P771,LEN(P771)-FIND("/",P771))</f>
        <v>fiction</v>
      </c>
    </row>
    <row r="772" spans="1:20" ht="60" x14ac:dyDescent="0.2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s="4" t="s">
        <v>8221</v>
      </c>
      <c r="G772" t="s">
        <v>8224</v>
      </c>
      <c r="H772" t="s">
        <v>8246</v>
      </c>
      <c r="I772">
        <v>1361750369</v>
      </c>
      <c r="J772" s="14">
        <f t="shared" si="72"/>
        <v>41329.999641203707</v>
      </c>
      <c r="K772">
        <v>1358294369</v>
      </c>
      <c r="L772" s="14">
        <f t="shared" si="73"/>
        <v>41289.999641203707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74"/>
        <v>0</v>
      </c>
      <c r="R772" s="7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5" x14ac:dyDescent="0.2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s="4" t="s">
        <v>8221</v>
      </c>
      <c r="G773" t="s">
        <v>8224</v>
      </c>
      <c r="H773" t="s">
        <v>8246</v>
      </c>
      <c r="I773">
        <v>1454183202</v>
      </c>
      <c r="J773" s="14">
        <f t="shared" si="72"/>
        <v>42399.824097222227</v>
      </c>
      <c r="K773">
        <v>1449863202</v>
      </c>
      <c r="L773" s="14">
        <f t="shared" si="73"/>
        <v>42349.824097222227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74"/>
        <v>2.6315789473684209E-2</v>
      </c>
      <c r="R773" s="7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60" x14ac:dyDescent="0.2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s="4" t="s">
        <v>8221</v>
      </c>
      <c r="G774" t="s">
        <v>8224</v>
      </c>
      <c r="H774" t="s">
        <v>8246</v>
      </c>
      <c r="I774">
        <v>1257047940</v>
      </c>
      <c r="J774" s="14">
        <f t="shared" si="72"/>
        <v>40118.165972222225</v>
      </c>
      <c r="K774">
        <v>1252718519</v>
      </c>
      <c r="L774" s="14">
        <f t="shared" si="73"/>
        <v>40068.056932870371</v>
      </c>
      <c r="M774" t="b">
        <v>0</v>
      </c>
      <c r="N774">
        <v>1</v>
      </c>
      <c r="O774" t="b">
        <v>0</v>
      </c>
      <c r="P774" t="s">
        <v>8275</v>
      </c>
      <c r="Q774" s="6">
        <f t="shared" si="74"/>
        <v>3.3333333333333335</v>
      </c>
      <c r="R774" s="7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60" x14ac:dyDescent="0.2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s="4" t="s">
        <v>8221</v>
      </c>
      <c r="G775" t="s">
        <v>8225</v>
      </c>
      <c r="H775" t="s">
        <v>8247</v>
      </c>
      <c r="I775">
        <v>1431298860</v>
      </c>
      <c r="J775" s="14">
        <f t="shared" si="72"/>
        <v>42134.959027777775</v>
      </c>
      <c r="K775">
        <v>1428341985</v>
      </c>
      <c r="L775" s="14">
        <f t="shared" si="73"/>
        <v>42100.735937499994</v>
      </c>
      <c r="M775" t="b">
        <v>0</v>
      </c>
      <c r="N775">
        <v>2</v>
      </c>
      <c r="O775" t="b">
        <v>0</v>
      </c>
      <c r="P775" t="s">
        <v>8275</v>
      </c>
      <c r="Q775" s="6">
        <f t="shared" si="74"/>
        <v>0.85129023676509719</v>
      </c>
      <c r="R775" s="7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60" x14ac:dyDescent="0.2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s="4" t="s">
        <v>8221</v>
      </c>
      <c r="G776" t="s">
        <v>8224</v>
      </c>
      <c r="H776" t="s">
        <v>8246</v>
      </c>
      <c r="I776">
        <v>1393181018</v>
      </c>
      <c r="J776" s="14">
        <f t="shared" si="72"/>
        <v>41693.780300925922</v>
      </c>
      <c r="K776">
        <v>1390589018</v>
      </c>
      <c r="L776" s="14">
        <f t="shared" si="73"/>
        <v>41663.780300925922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74"/>
        <v>70.199999999999989</v>
      </c>
      <c r="R776" s="7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5" x14ac:dyDescent="0.2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s="4" t="s">
        <v>8221</v>
      </c>
      <c r="G777" t="s">
        <v>8224</v>
      </c>
      <c r="H777" t="s">
        <v>8246</v>
      </c>
      <c r="I777">
        <v>1323998795</v>
      </c>
      <c r="J777" s="14">
        <f t="shared" si="72"/>
        <v>40893.060127314813</v>
      </c>
      <c r="K777">
        <v>1321406795</v>
      </c>
      <c r="L777" s="14">
        <f t="shared" si="73"/>
        <v>40863.060127314813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74"/>
        <v>1.7000000000000002</v>
      </c>
      <c r="R777" s="7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60" x14ac:dyDescent="0.2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s="4" t="s">
        <v>8221</v>
      </c>
      <c r="G778" t="s">
        <v>8224</v>
      </c>
      <c r="H778" t="s">
        <v>8246</v>
      </c>
      <c r="I778">
        <v>1444539600</v>
      </c>
      <c r="J778" s="14">
        <f t="shared" si="72"/>
        <v>42288.208333333328</v>
      </c>
      <c r="K778">
        <v>1441297645</v>
      </c>
      <c r="L778" s="14">
        <f t="shared" si="73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6">
        <f t="shared" si="74"/>
        <v>51.4</v>
      </c>
      <c r="R778" s="7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60" x14ac:dyDescent="0.2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s="4" t="s">
        <v>8221</v>
      </c>
      <c r="G779" t="s">
        <v>8224</v>
      </c>
      <c r="H779" t="s">
        <v>8246</v>
      </c>
      <c r="I779">
        <v>1375313577</v>
      </c>
      <c r="J779" s="14">
        <f t="shared" si="72"/>
        <v>41486.981215277774</v>
      </c>
      <c r="K779">
        <v>1372721577</v>
      </c>
      <c r="L779" s="14">
        <f t="shared" si="73"/>
        <v>41456.981215277774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74"/>
        <v>0.70000000000000007</v>
      </c>
      <c r="R779" s="7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5" x14ac:dyDescent="0.2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s="4" t="s">
        <v>8221</v>
      </c>
      <c r="G780" t="s">
        <v>8224</v>
      </c>
      <c r="H780" t="s">
        <v>8246</v>
      </c>
      <c r="I780">
        <v>1398876680</v>
      </c>
      <c r="J780" s="14">
        <f t="shared" si="72"/>
        <v>41759.702314814815</v>
      </c>
      <c r="K780">
        <v>1396284680</v>
      </c>
      <c r="L780" s="14">
        <f t="shared" si="73"/>
        <v>41729.702314814815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74"/>
        <v>0.4</v>
      </c>
      <c r="R780" s="7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60" x14ac:dyDescent="0.2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s="4" t="s">
        <v>8221</v>
      </c>
      <c r="G781" t="s">
        <v>8224</v>
      </c>
      <c r="H781" t="s">
        <v>8246</v>
      </c>
      <c r="I781">
        <v>1287115200</v>
      </c>
      <c r="J781" s="14">
        <f t="shared" si="72"/>
        <v>40466.166666666664</v>
      </c>
      <c r="K781">
        <v>1284567905</v>
      </c>
      <c r="L781" s="14">
        <f t="shared" si="73"/>
        <v>40436.68408564815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74"/>
        <v>2.666666666666667</v>
      </c>
      <c r="R781" s="7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5" x14ac:dyDescent="0.2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s="4" t="s">
        <v>8219</v>
      </c>
      <c r="G782" t="s">
        <v>8224</v>
      </c>
      <c r="H782" t="s">
        <v>8246</v>
      </c>
      <c r="I782">
        <v>1304439025</v>
      </c>
      <c r="J782" s="14">
        <f t="shared" si="72"/>
        <v>40666.673900462964</v>
      </c>
      <c r="K782">
        <v>1301847025</v>
      </c>
      <c r="L782" s="14">
        <f t="shared" si="73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74"/>
        <v>104</v>
      </c>
      <c r="R782" s="7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5" x14ac:dyDescent="0.2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s="4" t="s">
        <v>8219</v>
      </c>
      <c r="G783" t="s">
        <v>8224</v>
      </c>
      <c r="H783" t="s">
        <v>8246</v>
      </c>
      <c r="I783">
        <v>1370649674</v>
      </c>
      <c r="J783" s="14">
        <f t="shared" si="72"/>
        <v>41433.000856481485</v>
      </c>
      <c r="K783">
        <v>1368057674</v>
      </c>
      <c r="L783" s="14">
        <f t="shared" si="73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74"/>
        <v>133.15375</v>
      </c>
      <c r="R783" s="7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5" x14ac:dyDescent="0.2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s="4" t="s">
        <v>8219</v>
      </c>
      <c r="G784" t="s">
        <v>8224</v>
      </c>
      <c r="H784" t="s">
        <v>8246</v>
      </c>
      <c r="I784">
        <v>1345918302</v>
      </c>
      <c r="J784" s="14">
        <f t="shared" si="72"/>
        <v>41146.758125</v>
      </c>
      <c r="K784">
        <v>1343326302</v>
      </c>
      <c r="L784" s="14">
        <f t="shared" si="73"/>
        <v>41116.758125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74"/>
        <v>100</v>
      </c>
      <c r="R784" s="7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60" x14ac:dyDescent="0.2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s="4" t="s">
        <v>8219</v>
      </c>
      <c r="G785" t="s">
        <v>8224</v>
      </c>
      <c r="H785" t="s">
        <v>8246</v>
      </c>
      <c r="I785">
        <v>1335564000</v>
      </c>
      <c r="J785" s="14">
        <f t="shared" si="72"/>
        <v>41026.916666666664</v>
      </c>
      <c r="K785">
        <v>1332182049</v>
      </c>
      <c r="L785" s="14">
        <f t="shared" si="73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6">
        <f t="shared" si="74"/>
        <v>148.13333333333333</v>
      </c>
      <c r="R785" s="7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60" x14ac:dyDescent="0.2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s="4" t="s">
        <v>8219</v>
      </c>
      <c r="G786" t="s">
        <v>8224</v>
      </c>
      <c r="H786" t="s">
        <v>8246</v>
      </c>
      <c r="I786">
        <v>1395023719</v>
      </c>
      <c r="J786" s="14">
        <f t="shared" si="72"/>
        <v>41715.107858796298</v>
      </c>
      <c r="K786">
        <v>1391571319</v>
      </c>
      <c r="L786" s="14">
        <f t="shared" si="73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6">
        <f t="shared" si="74"/>
        <v>102.49999999999999</v>
      </c>
      <c r="R786" s="7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60" x14ac:dyDescent="0.2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s="4" t="s">
        <v>8219</v>
      </c>
      <c r="G787" t="s">
        <v>8224</v>
      </c>
      <c r="H787" t="s">
        <v>8246</v>
      </c>
      <c r="I787">
        <v>1362060915</v>
      </c>
      <c r="J787" s="14">
        <f t="shared" si="72"/>
        <v>41333.593923611108</v>
      </c>
      <c r="K787">
        <v>1359468915</v>
      </c>
      <c r="L787" s="14">
        <f t="shared" si="73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74"/>
        <v>180.62799999999999</v>
      </c>
      <c r="R787" s="7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5" x14ac:dyDescent="0.2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s="4" t="s">
        <v>8219</v>
      </c>
      <c r="G788" t="s">
        <v>8224</v>
      </c>
      <c r="H788" t="s">
        <v>8246</v>
      </c>
      <c r="I788">
        <v>1336751220</v>
      </c>
      <c r="J788" s="14">
        <f t="shared" si="72"/>
        <v>41040.657638888886</v>
      </c>
      <c r="K788">
        <v>1331774434</v>
      </c>
      <c r="L788" s="14">
        <f t="shared" si="73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6">
        <f t="shared" si="74"/>
        <v>142.79999999999998</v>
      </c>
      <c r="R788" s="7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60" x14ac:dyDescent="0.2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s="4" t="s">
        <v>8219</v>
      </c>
      <c r="G789" t="s">
        <v>8224</v>
      </c>
      <c r="H789" t="s">
        <v>8246</v>
      </c>
      <c r="I789">
        <v>1383318226</v>
      </c>
      <c r="J789" s="14">
        <f t="shared" si="72"/>
        <v>41579.627615740741</v>
      </c>
      <c r="K789">
        <v>1380726226</v>
      </c>
      <c r="L789" s="14">
        <f t="shared" si="73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74"/>
        <v>114.16666666666666</v>
      </c>
      <c r="R789" s="7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60" x14ac:dyDescent="0.2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s="4" t="s">
        <v>8219</v>
      </c>
      <c r="G790" t="s">
        <v>8224</v>
      </c>
      <c r="H790" t="s">
        <v>8246</v>
      </c>
      <c r="I790">
        <v>1341633540</v>
      </c>
      <c r="J790" s="14">
        <f t="shared" si="72"/>
        <v>41097.165972222225</v>
      </c>
      <c r="K790">
        <v>1338336588</v>
      </c>
      <c r="L790" s="14">
        <f t="shared" si="73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6">
        <f t="shared" si="74"/>
        <v>203.505</v>
      </c>
      <c r="R790" s="7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5" x14ac:dyDescent="0.2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s="4" t="s">
        <v>8219</v>
      </c>
      <c r="G791" t="s">
        <v>8224</v>
      </c>
      <c r="H791" t="s">
        <v>8246</v>
      </c>
      <c r="I791">
        <v>1358755140</v>
      </c>
      <c r="J791" s="14">
        <f t="shared" si="72"/>
        <v>41295.332638888889</v>
      </c>
      <c r="K791">
        <v>1357187280</v>
      </c>
      <c r="L791" s="14">
        <f t="shared" si="73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6">
        <f t="shared" si="74"/>
        <v>109.41176470588236</v>
      </c>
      <c r="R791" s="7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60" x14ac:dyDescent="0.2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s="4" t="s">
        <v>8219</v>
      </c>
      <c r="G792" t="s">
        <v>8224</v>
      </c>
      <c r="H792" t="s">
        <v>8246</v>
      </c>
      <c r="I792">
        <v>1359680939</v>
      </c>
      <c r="J792" s="14">
        <f t="shared" si="72"/>
        <v>41306.047905092593</v>
      </c>
      <c r="K792">
        <v>1357088939</v>
      </c>
      <c r="L792" s="14">
        <f t="shared" si="73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74"/>
        <v>144.37459999999999</v>
      </c>
      <c r="R792" s="7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60" x14ac:dyDescent="0.2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s="4" t="s">
        <v>8219</v>
      </c>
      <c r="G793" t="s">
        <v>8224</v>
      </c>
      <c r="H793" t="s">
        <v>8246</v>
      </c>
      <c r="I793">
        <v>1384322340</v>
      </c>
      <c r="J793" s="14">
        <f t="shared" si="72"/>
        <v>41591.249305555553</v>
      </c>
      <c r="K793">
        <v>1381430646</v>
      </c>
      <c r="L793" s="14">
        <f t="shared" si="73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6">
        <f t="shared" si="74"/>
        <v>103.86666666666666</v>
      </c>
      <c r="R793" s="7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30" x14ac:dyDescent="0.2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s="4" t="s">
        <v>8219</v>
      </c>
      <c r="G794" t="s">
        <v>8224</v>
      </c>
      <c r="H794" t="s">
        <v>8246</v>
      </c>
      <c r="I794">
        <v>1383861483</v>
      </c>
      <c r="J794" s="14">
        <f t="shared" si="72"/>
        <v>41585.915312500001</v>
      </c>
      <c r="K794">
        <v>1381265883</v>
      </c>
      <c r="L794" s="14">
        <f t="shared" si="73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6">
        <f t="shared" si="74"/>
        <v>100.44440000000002</v>
      </c>
      <c r="R794" s="7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60" x14ac:dyDescent="0.2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s="4" t="s">
        <v>8219</v>
      </c>
      <c r="G795" t="s">
        <v>8224</v>
      </c>
      <c r="H795" t="s">
        <v>8246</v>
      </c>
      <c r="I795">
        <v>1372827540</v>
      </c>
      <c r="J795" s="14">
        <f t="shared" si="72"/>
        <v>41458.207638888889</v>
      </c>
      <c r="K795">
        <v>1371491244</v>
      </c>
      <c r="L795" s="14">
        <f t="shared" si="73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6">
        <f t="shared" si="74"/>
        <v>102.77927272727271</v>
      </c>
      <c r="R795" s="7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60" x14ac:dyDescent="0.2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s="4" t="s">
        <v>8219</v>
      </c>
      <c r="G796" t="s">
        <v>8224</v>
      </c>
      <c r="H796" t="s">
        <v>8246</v>
      </c>
      <c r="I796">
        <v>1315242360</v>
      </c>
      <c r="J796" s="14">
        <f t="shared" si="72"/>
        <v>40791.712500000001</v>
      </c>
      <c r="K796">
        <v>1310438737</v>
      </c>
      <c r="L796" s="14">
        <f t="shared" si="73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6">
        <f t="shared" si="74"/>
        <v>105.31250000000001</v>
      </c>
      <c r="R796" s="7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60" x14ac:dyDescent="0.2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s="4" t="s">
        <v>8219</v>
      </c>
      <c r="G797" t="s">
        <v>8224</v>
      </c>
      <c r="H797" t="s">
        <v>8246</v>
      </c>
      <c r="I797">
        <v>1333774740</v>
      </c>
      <c r="J797" s="14">
        <f t="shared" si="72"/>
        <v>41006.207638888889</v>
      </c>
      <c r="K797">
        <v>1330094566</v>
      </c>
      <c r="L797" s="14">
        <f t="shared" si="73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6">
        <f t="shared" si="74"/>
        <v>111.78571428571429</v>
      </c>
      <c r="R797" s="7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60" x14ac:dyDescent="0.2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s="4" t="s">
        <v>8219</v>
      </c>
      <c r="G798" t="s">
        <v>8224</v>
      </c>
      <c r="H798" t="s">
        <v>8246</v>
      </c>
      <c r="I798">
        <v>1379279400</v>
      </c>
      <c r="J798" s="14">
        <f t="shared" si="72"/>
        <v>41532.881944444445</v>
      </c>
      <c r="K798">
        <v>1376687485</v>
      </c>
      <c r="L798" s="14">
        <f t="shared" si="73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6">
        <f t="shared" si="74"/>
        <v>101.35000000000001</v>
      </c>
      <c r="R798" s="7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60" x14ac:dyDescent="0.2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s="4" t="s">
        <v>8219</v>
      </c>
      <c r="G799" t="s">
        <v>8224</v>
      </c>
      <c r="H799" t="s">
        <v>8246</v>
      </c>
      <c r="I799">
        <v>1335672000</v>
      </c>
      <c r="J799" s="14">
        <f t="shared" si="72"/>
        <v>41028.166666666664</v>
      </c>
      <c r="K799">
        <v>1332978688</v>
      </c>
      <c r="L799" s="14">
        <f t="shared" si="73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6">
        <f t="shared" si="74"/>
        <v>107.53333333333333</v>
      </c>
      <c r="R799" s="7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5" x14ac:dyDescent="0.2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s="4" t="s">
        <v>8219</v>
      </c>
      <c r="G800" t="s">
        <v>8224</v>
      </c>
      <c r="H800" t="s">
        <v>8246</v>
      </c>
      <c r="I800">
        <v>1412086187</v>
      </c>
      <c r="J800" s="14">
        <f t="shared" si="72"/>
        <v>41912.590127314819</v>
      </c>
      <c r="K800">
        <v>1409494187</v>
      </c>
      <c r="L800" s="14">
        <f t="shared" si="73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74"/>
        <v>114.88571428571429</v>
      </c>
      <c r="R800" s="7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60" x14ac:dyDescent="0.2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s="4" t="s">
        <v>8219</v>
      </c>
      <c r="G801" t="s">
        <v>8224</v>
      </c>
      <c r="H801" t="s">
        <v>8246</v>
      </c>
      <c r="I801">
        <v>1335542446</v>
      </c>
      <c r="J801" s="14">
        <f t="shared" si="72"/>
        <v>41026.667199074072</v>
      </c>
      <c r="K801">
        <v>1332950446</v>
      </c>
      <c r="L801" s="14">
        <f t="shared" si="73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74"/>
        <v>100.02</v>
      </c>
      <c r="R801" s="7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5" x14ac:dyDescent="0.2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s="4" t="s">
        <v>8219</v>
      </c>
      <c r="G802" t="s">
        <v>8225</v>
      </c>
      <c r="H802" t="s">
        <v>8247</v>
      </c>
      <c r="I802">
        <v>1410431054</v>
      </c>
      <c r="J802" s="14">
        <f t="shared" si="72"/>
        <v>41893.433495370373</v>
      </c>
      <c r="K802">
        <v>1407839054</v>
      </c>
      <c r="L802" s="14">
        <f t="shared" si="73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74"/>
        <v>152.13333333333335</v>
      </c>
      <c r="R802" s="7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5" x14ac:dyDescent="0.2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s="4" t="s">
        <v>8219</v>
      </c>
      <c r="G803" t="s">
        <v>8224</v>
      </c>
      <c r="H803" t="s">
        <v>8246</v>
      </c>
      <c r="I803">
        <v>1309547120</v>
      </c>
      <c r="J803" s="14">
        <f t="shared" si="72"/>
        <v>40725.795370370368</v>
      </c>
      <c r="K803">
        <v>1306955120</v>
      </c>
      <c r="L803" s="14">
        <f t="shared" si="73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74"/>
        <v>111.52149999999999</v>
      </c>
      <c r="R803" s="7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60" x14ac:dyDescent="0.2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s="4" t="s">
        <v>8219</v>
      </c>
      <c r="G804" t="s">
        <v>8224</v>
      </c>
      <c r="H804" t="s">
        <v>8246</v>
      </c>
      <c r="I804">
        <v>1347854700</v>
      </c>
      <c r="J804" s="14">
        <f t="shared" si="72"/>
        <v>41169.170138888891</v>
      </c>
      <c r="K804">
        <v>1343867524</v>
      </c>
      <c r="L804" s="14">
        <f t="shared" si="73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6">
        <f t="shared" si="74"/>
        <v>101.33333333333334</v>
      </c>
      <c r="R804" s="7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60" x14ac:dyDescent="0.2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s="4" t="s">
        <v>8219</v>
      </c>
      <c r="G805" t="s">
        <v>8224</v>
      </c>
      <c r="H805" t="s">
        <v>8246</v>
      </c>
      <c r="I805">
        <v>1306630800</v>
      </c>
      <c r="J805" s="14">
        <f t="shared" si="72"/>
        <v>40692.041666666664</v>
      </c>
      <c r="K805">
        <v>1304376478</v>
      </c>
      <c r="L805" s="14">
        <f t="shared" si="73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6">
        <f t="shared" si="74"/>
        <v>123.2608695652174</v>
      </c>
      <c r="R805" s="7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60" x14ac:dyDescent="0.2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s="4" t="s">
        <v>8219</v>
      </c>
      <c r="G806" t="s">
        <v>8224</v>
      </c>
      <c r="H806" t="s">
        <v>8246</v>
      </c>
      <c r="I806">
        <v>1311393540</v>
      </c>
      <c r="J806" s="14">
        <f t="shared" si="72"/>
        <v>40747.165972222225</v>
      </c>
      <c r="K806">
        <v>1309919526</v>
      </c>
      <c r="L806" s="14">
        <f t="shared" si="73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6">
        <f t="shared" si="74"/>
        <v>100</v>
      </c>
      <c r="R806" s="7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5" x14ac:dyDescent="0.2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s="4" t="s">
        <v>8219</v>
      </c>
      <c r="G807" t="s">
        <v>8224</v>
      </c>
      <c r="H807" t="s">
        <v>8246</v>
      </c>
      <c r="I807">
        <v>1310857200</v>
      </c>
      <c r="J807" s="14">
        <f t="shared" si="72"/>
        <v>40740.958333333336</v>
      </c>
      <c r="K807">
        <v>1306525512</v>
      </c>
      <c r="L807" s="14">
        <f t="shared" si="73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6">
        <f t="shared" si="74"/>
        <v>105</v>
      </c>
      <c r="R807" s="7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ht="30" x14ac:dyDescent="0.2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s="4" t="s">
        <v>8219</v>
      </c>
      <c r="G808" t="s">
        <v>8224</v>
      </c>
      <c r="H808" t="s">
        <v>8246</v>
      </c>
      <c r="I808">
        <v>1315413339</v>
      </c>
      <c r="J808" s="14">
        <f t="shared" si="72"/>
        <v>40793.691423611112</v>
      </c>
      <c r="K808">
        <v>1312821339</v>
      </c>
      <c r="L808" s="14">
        <f t="shared" si="73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74"/>
        <v>104.4375</v>
      </c>
      <c r="R808" s="7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30" x14ac:dyDescent="0.2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s="4" t="s">
        <v>8219</v>
      </c>
      <c r="G809" t="s">
        <v>8224</v>
      </c>
      <c r="H809" t="s">
        <v>8246</v>
      </c>
      <c r="I809">
        <v>1488333600</v>
      </c>
      <c r="J809" s="14">
        <f t="shared" si="72"/>
        <v>42795.083333333328</v>
      </c>
      <c r="K809">
        <v>1485270311</v>
      </c>
      <c r="L809" s="14">
        <f t="shared" si="73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6">
        <f t="shared" si="74"/>
        <v>105.125</v>
      </c>
      <c r="R809" s="7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60" x14ac:dyDescent="0.2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s="4" t="s">
        <v>8219</v>
      </c>
      <c r="G810" t="s">
        <v>8229</v>
      </c>
      <c r="H810" t="s">
        <v>8251</v>
      </c>
      <c r="I810">
        <v>1419224340</v>
      </c>
      <c r="J810" s="14">
        <f t="shared" si="72"/>
        <v>41995.207638888889</v>
      </c>
      <c r="K810">
        <v>1416363886</v>
      </c>
      <c r="L810" s="14">
        <f t="shared" si="73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6">
        <f t="shared" si="74"/>
        <v>100</v>
      </c>
      <c r="R810" s="7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45" x14ac:dyDescent="0.2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s="4" t="s">
        <v>8219</v>
      </c>
      <c r="G811" t="s">
        <v>8224</v>
      </c>
      <c r="H811" t="s">
        <v>8246</v>
      </c>
      <c r="I811">
        <v>1390161630</v>
      </c>
      <c r="J811" s="14">
        <f t="shared" si="72"/>
        <v>41658.833680555559</v>
      </c>
      <c r="K811">
        <v>1387569630</v>
      </c>
      <c r="L811" s="14">
        <f t="shared" si="73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74"/>
        <v>103.77499999999999</v>
      </c>
      <c r="R811" s="7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60" x14ac:dyDescent="0.2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s="4" t="s">
        <v>8219</v>
      </c>
      <c r="G812" t="s">
        <v>8224</v>
      </c>
      <c r="H812" t="s">
        <v>8246</v>
      </c>
      <c r="I812">
        <v>1346462462</v>
      </c>
      <c r="J812" s="14">
        <f t="shared" si="72"/>
        <v>41153.056273148148</v>
      </c>
      <c r="K812">
        <v>1343870462</v>
      </c>
      <c r="L812" s="14">
        <f t="shared" si="73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74"/>
        <v>105</v>
      </c>
      <c r="R812" s="7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45" x14ac:dyDescent="0.2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s="4" t="s">
        <v>8219</v>
      </c>
      <c r="G813" t="s">
        <v>8224</v>
      </c>
      <c r="H813" t="s">
        <v>8246</v>
      </c>
      <c r="I813">
        <v>1373475120</v>
      </c>
      <c r="J813" s="14">
        <f t="shared" si="72"/>
        <v>41465.702777777777</v>
      </c>
      <c r="K813">
        <v>1371569202</v>
      </c>
      <c r="L813" s="14">
        <f t="shared" si="73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6">
        <f t="shared" si="74"/>
        <v>104</v>
      </c>
      <c r="R813" s="7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60" x14ac:dyDescent="0.2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s="4" t="s">
        <v>8219</v>
      </c>
      <c r="G814" t="s">
        <v>8224</v>
      </c>
      <c r="H814" t="s">
        <v>8246</v>
      </c>
      <c r="I814">
        <v>1362146280</v>
      </c>
      <c r="J814" s="14">
        <f t="shared" si="72"/>
        <v>41334.581944444442</v>
      </c>
      <c r="K814">
        <v>1357604752</v>
      </c>
      <c r="L814" s="14">
        <f t="shared" si="73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6">
        <f t="shared" si="74"/>
        <v>151.83333333333334</v>
      </c>
      <c r="R814" s="7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30" x14ac:dyDescent="0.2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s="4" t="s">
        <v>8219</v>
      </c>
      <c r="G815" t="s">
        <v>8224</v>
      </c>
      <c r="H815" t="s">
        <v>8246</v>
      </c>
      <c r="I815">
        <v>1342825365</v>
      </c>
      <c r="J815" s="14">
        <f t="shared" si="72"/>
        <v>41110.960243055553</v>
      </c>
      <c r="K815">
        <v>1340233365</v>
      </c>
      <c r="L815" s="14">
        <f t="shared" si="73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74"/>
        <v>159.99600000000001</v>
      </c>
      <c r="R815" s="7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60" x14ac:dyDescent="0.2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s="4" t="s">
        <v>8219</v>
      </c>
      <c r="G816" t="s">
        <v>8224</v>
      </c>
      <c r="H816" t="s">
        <v>8246</v>
      </c>
      <c r="I816">
        <v>1306865040</v>
      </c>
      <c r="J816" s="14">
        <f t="shared" si="72"/>
        <v>40694.75277777778</v>
      </c>
      <c r="K816">
        <v>1305568201</v>
      </c>
      <c r="L816" s="14">
        <f t="shared" si="73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6">
        <f t="shared" si="74"/>
        <v>127.3</v>
      </c>
      <c r="R816" s="7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30" x14ac:dyDescent="0.2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s="4" t="s">
        <v>8219</v>
      </c>
      <c r="G817" t="s">
        <v>8224</v>
      </c>
      <c r="H817" t="s">
        <v>8246</v>
      </c>
      <c r="I817">
        <v>1414879303</v>
      </c>
      <c r="J817" s="14">
        <f t="shared" si="72"/>
        <v>41944.917858796296</v>
      </c>
      <c r="K817">
        <v>1412287303</v>
      </c>
      <c r="L817" s="14">
        <f t="shared" si="73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74"/>
        <v>107</v>
      </c>
      <c r="R817" s="7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45" x14ac:dyDescent="0.2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s="4" t="s">
        <v>8219</v>
      </c>
      <c r="G818" t="s">
        <v>8224</v>
      </c>
      <c r="H818" t="s">
        <v>8246</v>
      </c>
      <c r="I818">
        <v>1365489000</v>
      </c>
      <c r="J818" s="14">
        <f t="shared" si="72"/>
        <v>41373.270833333336</v>
      </c>
      <c r="K818">
        <v>1362776043</v>
      </c>
      <c r="L818" s="14">
        <f t="shared" si="73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6">
        <f t="shared" si="74"/>
        <v>115.12214285714286</v>
      </c>
      <c r="R818" s="7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5" x14ac:dyDescent="0.2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s="4" t="s">
        <v>8219</v>
      </c>
      <c r="G819" t="s">
        <v>8224</v>
      </c>
      <c r="H819" t="s">
        <v>8246</v>
      </c>
      <c r="I819">
        <v>1331441940</v>
      </c>
      <c r="J819" s="14">
        <f t="shared" si="72"/>
        <v>40979.207638888889</v>
      </c>
      <c r="K819">
        <v>1326810211</v>
      </c>
      <c r="L819" s="14">
        <f t="shared" si="73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6">
        <f t="shared" si="74"/>
        <v>137.11066666666665</v>
      </c>
      <c r="R819" s="7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60" x14ac:dyDescent="0.2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s="4" t="s">
        <v>8219</v>
      </c>
      <c r="G820" t="s">
        <v>8224</v>
      </c>
      <c r="H820" t="s">
        <v>8246</v>
      </c>
      <c r="I820">
        <v>1344358860</v>
      </c>
      <c r="J820" s="14">
        <f t="shared" si="72"/>
        <v>41128.709027777775</v>
      </c>
      <c r="K820">
        <v>1343682681</v>
      </c>
      <c r="L820" s="14">
        <f t="shared" si="73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6">
        <f t="shared" si="74"/>
        <v>155.71428571428572</v>
      </c>
      <c r="R820" s="7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30" x14ac:dyDescent="0.2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s="4" t="s">
        <v>8219</v>
      </c>
      <c r="G821" t="s">
        <v>8224</v>
      </c>
      <c r="H821" t="s">
        <v>8246</v>
      </c>
      <c r="I821">
        <v>1387601040</v>
      </c>
      <c r="J821" s="14">
        <f t="shared" si="72"/>
        <v>41629.197222222225</v>
      </c>
      <c r="K821">
        <v>1386806254</v>
      </c>
      <c r="L821" s="14">
        <f t="shared" si="73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6">
        <f t="shared" si="74"/>
        <v>108.74999999999999</v>
      </c>
      <c r="R821" s="7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5" x14ac:dyDescent="0.2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s="4" t="s">
        <v>8219</v>
      </c>
      <c r="G822" t="s">
        <v>8224</v>
      </c>
      <c r="H822" t="s">
        <v>8246</v>
      </c>
      <c r="I822">
        <v>1402290000</v>
      </c>
      <c r="J822" s="14">
        <f t="shared" si="72"/>
        <v>41799.208333333336</v>
      </c>
      <c r="K822">
        <v>1399666342</v>
      </c>
      <c r="L822" s="14">
        <f t="shared" si="73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6">
        <f t="shared" si="74"/>
        <v>134.05000000000001</v>
      </c>
      <c r="R822" s="7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5" x14ac:dyDescent="0.2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s="4" t="s">
        <v>8219</v>
      </c>
      <c r="G823" t="s">
        <v>8224</v>
      </c>
      <c r="H823" t="s">
        <v>8246</v>
      </c>
      <c r="I823">
        <v>1430712060</v>
      </c>
      <c r="J823" s="14">
        <f t="shared" si="72"/>
        <v>42128.167361111111</v>
      </c>
      <c r="K823">
        <v>1427753265</v>
      </c>
      <c r="L823" s="14">
        <f t="shared" si="73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6">
        <f t="shared" si="74"/>
        <v>100</v>
      </c>
      <c r="R823" s="7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45" x14ac:dyDescent="0.2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s="4" t="s">
        <v>8219</v>
      </c>
      <c r="G824" t="s">
        <v>8224</v>
      </c>
      <c r="H824" t="s">
        <v>8246</v>
      </c>
      <c r="I824">
        <v>1349477050</v>
      </c>
      <c r="J824" s="14">
        <f t="shared" si="72"/>
        <v>41187.947337962964</v>
      </c>
      <c r="K824">
        <v>1346885050</v>
      </c>
      <c r="L824" s="14">
        <f t="shared" si="73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74"/>
        <v>119.16666666666667</v>
      </c>
      <c r="R824" s="7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5" x14ac:dyDescent="0.2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s="4" t="s">
        <v>8219</v>
      </c>
      <c r="G825" t="s">
        <v>8224</v>
      </c>
      <c r="H825" t="s">
        <v>8246</v>
      </c>
      <c r="I825">
        <v>1427062852</v>
      </c>
      <c r="J825" s="14">
        <f t="shared" si="72"/>
        <v>42085.931157407409</v>
      </c>
      <c r="K825">
        <v>1424474452</v>
      </c>
      <c r="L825" s="14">
        <f t="shared" si="73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6">
        <f t="shared" si="74"/>
        <v>179.5</v>
      </c>
      <c r="R825" s="7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60" x14ac:dyDescent="0.2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s="4" t="s">
        <v>8219</v>
      </c>
      <c r="G826" t="s">
        <v>8224</v>
      </c>
      <c r="H826" t="s">
        <v>8246</v>
      </c>
      <c r="I826">
        <v>1271573940</v>
      </c>
      <c r="J826" s="14">
        <f t="shared" si="72"/>
        <v>40286.290972222225</v>
      </c>
      <c r="K826">
        <v>1268459318</v>
      </c>
      <c r="L826" s="14">
        <f t="shared" si="73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6">
        <f t="shared" si="74"/>
        <v>134.38124999999999</v>
      </c>
      <c r="R826" s="7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45" x14ac:dyDescent="0.2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s="4" t="s">
        <v>8219</v>
      </c>
      <c r="G827" t="s">
        <v>8224</v>
      </c>
      <c r="H827" t="s">
        <v>8246</v>
      </c>
      <c r="I827">
        <v>1351495284</v>
      </c>
      <c r="J827" s="14">
        <f t="shared" si="72"/>
        <v>41211.306527777779</v>
      </c>
      <c r="K827">
        <v>1349335284</v>
      </c>
      <c r="L827" s="14">
        <f t="shared" si="73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74"/>
        <v>100.43200000000002</v>
      </c>
      <c r="R827" s="7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5" x14ac:dyDescent="0.2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s="4" t="s">
        <v>8219</v>
      </c>
      <c r="G828" t="s">
        <v>8224</v>
      </c>
      <c r="H828" t="s">
        <v>8246</v>
      </c>
      <c r="I828">
        <v>1332719730</v>
      </c>
      <c r="J828" s="14">
        <f t="shared" si="72"/>
        <v>40993.996874999997</v>
      </c>
      <c r="K828">
        <v>1330908930</v>
      </c>
      <c r="L828" s="14">
        <f t="shared" si="73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6">
        <f t="shared" si="74"/>
        <v>101.45454545454547</v>
      </c>
      <c r="R828" s="7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60" x14ac:dyDescent="0.2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s="4" t="s">
        <v>8219</v>
      </c>
      <c r="G829" t="s">
        <v>8224</v>
      </c>
      <c r="H829" t="s">
        <v>8246</v>
      </c>
      <c r="I829">
        <v>1329248940</v>
      </c>
      <c r="J829" s="14">
        <f t="shared" si="72"/>
        <v>40953.825694444444</v>
      </c>
      <c r="K829">
        <v>1326972107</v>
      </c>
      <c r="L829" s="14">
        <f t="shared" si="73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6">
        <f t="shared" si="74"/>
        <v>103.33333333333334</v>
      </c>
      <c r="R829" s="7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60" x14ac:dyDescent="0.2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s="4" t="s">
        <v>8219</v>
      </c>
      <c r="G830" t="s">
        <v>8224</v>
      </c>
      <c r="H830" t="s">
        <v>8246</v>
      </c>
      <c r="I830">
        <v>1340641440</v>
      </c>
      <c r="J830" s="14">
        <f t="shared" si="72"/>
        <v>41085.683333333334</v>
      </c>
      <c r="K830">
        <v>1339549982</v>
      </c>
      <c r="L830" s="14">
        <f t="shared" si="73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6">
        <f t="shared" si="74"/>
        <v>107</v>
      </c>
      <c r="R830" s="7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60" x14ac:dyDescent="0.2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s="4" t="s">
        <v>8219</v>
      </c>
      <c r="G831" t="s">
        <v>8225</v>
      </c>
      <c r="H831" t="s">
        <v>8247</v>
      </c>
      <c r="I831">
        <v>1468437240</v>
      </c>
      <c r="J831" s="14">
        <f t="shared" si="72"/>
        <v>42564.801388888889</v>
      </c>
      <c r="K831">
        <v>1463253240</v>
      </c>
      <c r="L831" s="14">
        <f t="shared" si="73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74"/>
        <v>104</v>
      </c>
      <c r="R831" s="7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5" x14ac:dyDescent="0.2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s="4" t="s">
        <v>8219</v>
      </c>
      <c r="G832" t="s">
        <v>8224</v>
      </c>
      <c r="H832" t="s">
        <v>8246</v>
      </c>
      <c r="I832">
        <v>1363952225</v>
      </c>
      <c r="J832" s="14">
        <f t="shared" si="72"/>
        <v>41355.484085648146</v>
      </c>
      <c r="K832">
        <v>1361363825</v>
      </c>
      <c r="L832" s="14">
        <f t="shared" si="73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6">
        <f t="shared" si="74"/>
        <v>107.83333333333334</v>
      </c>
      <c r="R832" s="7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45" x14ac:dyDescent="0.2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s="4" t="s">
        <v>8219</v>
      </c>
      <c r="G833" t="s">
        <v>8224</v>
      </c>
      <c r="H833" t="s">
        <v>8246</v>
      </c>
      <c r="I833">
        <v>1335540694</v>
      </c>
      <c r="J833" s="14">
        <f t="shared" si="72"/>
        <v>41026.646921296298</v>
      </c>
      <c r="K833">
        <v>1332948694</v>
      </c>
      <c r="L833" s="14">
        <f t="shared" si="73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74"/>
        <v>233.33333333333334</v>
      </c>
      <c r="R833" s="7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60" x14ac:dyDescent="0.2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s="4" t="s">
        <v>8219</v>
      </c>
      <c r="G834" t="s">
        <v>8224</v>
      </c>
      <c r="H834" t="s">
        <v>8246</v>
      </c>
      <c r="I834">
        <v>1327133580</v>
      </c>
      <c r="J834" s="14">
        <f t="shared" si="72"/>
        <v>40929.342361111114</v>
      </c>
      <c r="K834">
        <v>1321978335</v>
      </c>
      <c r="L834" s="14">
        <f t="shared" si="73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6">
        <f t="shared" si="74"/>
        <v>100.60706666666665</v>
      </c>
      <c r="R834" s="7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2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s="4" t="s">
        <v>8219</v>
      </c>
      <c r="G835" t="s">
        <v>8224</v>
      </c>
      <c r="H835" t="s">
        <v>8246</v>
      </c>
      <c r="I835">
        <v>1397941475</v>
      </c>
      <c r="J835" s="14">
        <f t="shared" ref="J835:J898" si="78">(((I835/60)/60)/24)+DATE(1970,1,1)</f>
        <v>41748.878182870372</v>
      </c>
      <c r="K835">
        <v>1395349475</v>
      </c>
      <c r="L835" s="14">
        <f t="shared" ref="L835:L898" si="79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ref="Q835:Q898" si="80">(E835/D835)*100</f>
        <v>101.66666666666666</v>
      </c>
      <c r="R835" s="7">
        <f t="shared" ref="R835:R898" si="81">AVERAGE(E835/N835)</f>
        <v>148.78048780487805</v>
      </c>
      <c r="S835" t="str">
        <f t="shared" ref="S835:S898" si="82">LEFT(P835,FIND("/",P835)-1)</f>
        <v>music</v>
      </c>
      <c r="T835" t="str">
        <f t="shared" ref="T835:T898" si="83">RIGHT(P835,LEN(P835)-FIND("/",P835))</f>
        <v>rock</v>
      </c>
    </row>
    <row r="836" spans="1:20" ht="60" x14ac:dyDescent="0.2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s="4" t="s">
        <v>8219</v>
      </c>
      <c r="G836" t="s">
        <v>8224</v>
      </c>
      <c r="H836" t="s">
        <v>8246</v>
      </c>
      <c r="I836">
        <v>1372651140</v>
      </c>
      <c r="J836" s="14">
        <f t="shared" si="78"/>
        <v>41456.165972222225</v>
      </c>
      <c r="K836">
        <v>1369770292</v>
      </c>
      <c r="L836" s="14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6">
        <f t="shared" si="80"/>
        <v>131.0181818181818</v>
      </c>
      <c r="R836" s="7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60" x14ac:dyDescent="0.2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s="4" t="s">
        <v>8219</v>
      </c>
      <c r="G837" t="s">
        <v>8224</v>
      </c>
      <c r="H837" t="s">
        <v>8246</v>
      </c>
      <c r="I837">
        <v>1337396400</v>
      </c>
      <c r="J837" s="14">
        <f t="shared" si="78"/>
        <v>41048.125</v>
      </c>
      <c r="K837">
        <v>1333709958</v>
      </c>
      <c r="L837" s="14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6">
        <f t="shared" si="80"/>
        <v>117.25000000000001</v>
      </c>
      <c r="R837" s="7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x14ac:dyDescent="0.2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s="4" t="s">
        <v>8219</v>
      </c>
      <c r="G838" t="s">
        <v>8224</v>
      </c>
      <c r="H838" t="s">
        <v>8246</v>
      </c>
      <c r="I838">
        <v>1381108918</v>
      </c>
      <c r="J838" s="14">
        <f t="shared" si="78"/>
        <v>41554.056921296295</v>
      </c>
      <c r="K838">
        <v>1378516918</v>
      </c>
      <c r="L838" s="14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80"/>
        <v>100.93039999999999</v>
      </c>
      <c r="R838" s="7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45" x14ac:dyDescent="0.2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s="4" t="s">
        <v>8219</v>
      </c>
      <c r="G839" t="s">
        <v>8224</v>
      </c>
      <c r="H839" t="s">
        <v>8246</v>
      </c>
      <c r="I839">
        <v>1398988662</v>
      </c>
      <c r="J839" s="14">
        <f t="shared" si="78"/>
        <v>41760.998402777775</v>
      </c>
      <c r="K839">
        <v>1396396662</v>
      </c>
      <c r="L839" s="14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80"/>
        <v>121.8</v>
      </c>
      <c r="R839" s="7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60" x14ac:dyDescent="0.2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s="4" t="s">
        <v>8219</v>
      </c>
      <c r="G840" t="s">
        <v>8224</v>
      </c>
      <c r="H840" t="s">
        <v>8246</v>
      </c>
      <c r="I840">
        <v>1326835985</v>
      </c>
      <c r="J840" s="14">
        <f t="shared" si="78"/>
        <v>40925.897974537038</v>
      </c>
      <c r="K840">
        <v>1324243985</v>
      </c>
      <c r="L840" s="14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80"/>
        <v>145.4</v>
      </c>
      <c r="R840" s="7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5" x14ac:dyDescent="0.2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s="4" t="s">
        <v>8219</v>
      </c>
      <c r="G841" t="s">
        <v>8224</v>
      </c>
      <c r="H841" t="s">
        <v>8246</v>
      </c>
      <c r="I841">
        <v>1348337956</v>
      </c>
      <c r="J841" s="14">
        <f t="shared" si="78"/>
        <v>41174.763379629629</v>
      </c>
      <c r="K841">
        <v>1345745956</v>
      </c>
      <c r="L841" s="14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80"/>
        <v>116.61660000000001</v>
      </c>
      <c r="R841" s="7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45" x14ac:dyDescent="0.2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s="4" t="s">
        <v>8219</v>
      </c>
      <c r="G842" t="s">
        <v>8224</v>
      </c>
      <c r="H842" t="s">
        <v>8246</v>
      </c>
      <c r="I842">
        <v>1474694787</v>
      </c>
      <c r="J842" s="14">
        <f t="shared" si="78"/>
        <v>42637.226701388892</v>
      </c>
      <c r="K842">
        <v>1472102787</v>
      </c>
      <c r="L842" s="14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80"/>
        <v>120.4166</v>
      </c>
      <c r="R842" s="7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60" x14ac:dyDescent="0.2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s="4" t="s">
        <v>8219</v>
      </c>
      <c r="G843" t="s">
        <v>8224</v>
      </c>
      <c r="H843" t="s">
        <v>8246</v>
      </c>
      <c r="I843">
        <v>1415653663</v>
      </c>
      <c r="J843" s="14">
        <f t="shared" si="78"/>
        <v>41953.88035879629</v>
      </c>
      <c r="K843">
        <v>1413058063</v>
      </c>
      <c r="L843" s="14">
        <f t="shared" si="79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6">
        <f t="shared" si="80"/>
        <v>101.32000000000001</v>
      </c>
      <c r="R843" s="7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5" x14ac:dyDescent="0.2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s="4" t="s">
        <v>8219</v>
      </c>
      <c r="G844" t="s">
        <v>8229</v>
      </c>
      <c r="H844" t="s">
        <v>8251</v>
      </c>
      <c r="I844">
        <v>1381723140</v>
      </c>
      <c r="J844" s="14">
        <f t="shared" si="78"/>
        <v>41561.165972222225</v>
      </c>
      <c r="K844">
        <v>1378735983</v>
      </c>
      <c r="L844" s="14">
        <f t="shared" si="79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6">
        <f t="shared" si="80"/>
        <v>104.32</v>
      </c>
      <c r="R844" s="7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60" x14ac:dyDescent="0.2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s="4" t="s">
        <v>8219</v>
      </c>
      <c r="G845" t="s">
        <v>8224</v>
      </c>
      <c r="H845" t="s">
        <v>8246</v>
      </c>
      <c r="I845">
        <v>1481184000</v>
      </c>
      <c r="J845" s="14">
        <f t="shared" si="78"/>
        <v>42712.333333333328</v>
      </c>
      <c r="K845">
        <v>1479708680</v>
      </c>
      <c r="L845" s="14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6">
        <f t="shared" si="80"/>
        <v>267.13333333333333</v>
      </c>
      <c r="R845" s="7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60" x14ac:dyDescent="0.2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s="4" t="s">
        <v>8219</v>
      </c>
      <c r="G846" t="s">
        <v>8224</v>
      </c>
      <c r="H846" t="s">
        <v>8246</v>
      </c>
      <c r="I846">
        <v>1414817940</v>
      </c>
      <c r="J846" s="14">
        <f t="shared" si="78"/>
        <v>41944.207638888889</v>
      </c>
      <c r="K846">
        <v>1411489552</v>
      </c>
      <c r="L846" s="14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6">
        <f t="shared" si="80"/>
        <v>194.13333333333333</v>
      </c>
      <c r="R846" s="7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5" x14ac:dyDescent="0.2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s="4" t="s">
        <v>8219</v>
      </c>
      <c r="G847" t="s">
        <v>8224</v>
      </c>
      <c r="H847" t="s">
        <v>8246</v>
      </c>
      <c r="I847">
        <v>1473047940</v>
      </c>
      <c r="J847" s="14">
        <f t="shared" si="78"/>
        <v>42618.165972222225</v>
      </c>
      <c r="K847">
        <v>1469595396</v>
      </c>
      <c r="L847" s="14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6">
        <f t="shared" si="80"/>
        <v>120.3802</v>
      </c>
      <c r="R847" s="7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45" x14ac:dyDescent="0.2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s="4" t="s">
        <v>8219</v>
      </c>
      <c r="G848" t="s">
        <v>8225</v>
      </c>
      <c r="H848" t="s">
        <v>8247</v>
      </c>
      <c r="I848">
        <v>1394460000</v>
      </c>
      <c r="J848" s="14">
        <f t="shared" si="78"/>
        <v>41708.583333333336</v>
      </c>
      <c r="K848">
        <v>1393233855</v>
      </c>
      <c r="L848" s="14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6">
        <f t="shared" si="80"/>
        <v>122.00090909090908</v>
      </c>
      <c r="R848" s="7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30" x14ac:dyDescent="0.2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s="4" t="s">
        <v>8219</v>
      </c>
      <c r="G849" t="s">
        <v>8224</v>
      </c>
      <c r="H849" t="s">
        <v>8246</v>
      </c>
      <c r="I849">
        <v>1436555376</v>
      </c>
      <c r="J849" s="14">
        <f t="shared" si="78"/>
        <v>42195.79833333334</v>
      </c>
      <c r="K849">
        <v>1433963376</v>
      </c>
      <c r="L849" s="14">
        <f t="shared" si="79"/>
        <v>42165.79833333334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80"/>
        <v>100</v>
      </c>
      <c r="R849" s="7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5" x14ac:dyDescent="0.2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s="4" t="s">
        <v>8219</v>
      </c>
      <c r="G850" t="s">
        <v>8224</v>
      </c>
      <c r="H850" t="s">
        <v>8246</v>
      </c>
      <c r="I850">
        <v>1429038033</v>
      </c>
      <c r="J850" s="14">
        <f t="shared" si="78"/>
        <v>42108.792048611111</v>
      </c>
      <c r="K850">
        <v>1426446033</v>
      </c>
      <c r="L850" s="14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80"/>
        <v>100</v>
      </c>
      <c r="R850" s="7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60" x14ac:dyDescent="0.2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s="4" t="s">
        <v>8219</v>
      </c>
      <c r="G851" t="s">
        <v>8224</v>
      </c>
      <c r="H851" t="s">
        <v>8246</v>
      </c>
      <c r="I851">
        <v>1426473264</v>
      </c>
      <c r="J851" s="14">
        <f t="shared" si="78"/>
        <v>42079.107222222221</v>
      </c>
      <c r="K851">
        <v>1424057664</v>
      </c>
      <c r="L851" s="14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6">
        <f t="shared" si="80"/>
        <v>119.9</v>
      </c>
      <c r="R851" s="7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5" x14ac:dyDescent="0.2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s="4" t="s">
        <v>8219</v>
      </c>
      <c r="G852" t="s">
        <v>8224</v>
      </c>
      <c r="H852" t="s">
        <v>8246</v>
      </c>
      <c r="I852">
        <v>1461560340</v>
      </c>
      <c r="J852" s="14">
        <f t="shared" si="78"/>
        <v>42485.207638888889</v>
      </c>
      <c r="K852">
        <v>1458762717</v>
      </c>
      <c r="L852" s="14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6">
        <f t="shared" si="80"/>
        <v>155.17499999999998</v>
      </c>
      <c r="R852" s="7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45" x14ac:dyDescent="0.2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s="4" t="s">
        <v>8219</v>
      </c>
      <c r="G853" t="s">
        <v>8230</v>
      </c>
      <c r="H853" t="s">
        <v>8249</v>
      </c>
      <c r="I853">
        <v>1469994300</v>
      </c>
      <c r="J853" s="14">
        <f t="shared" si="78"/>
        <v>42582.822916666672</v>
      </c>
      <c r="K853">
        <v>1464815253</v>
      </c>
      <c r="L853" s="14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6">
        <f t="shared" si="80"/>
        <v>130.44999999999999</v>
      </c>
      <c r="R853" s="7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30" x14ac:dyDescent="0.2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s="4" t="s">
        <v>8219</v>
      </c>
      <c r="G854" t="s">
        <v>8224</v>
      </c>
      <c r="H854" t="s">
        <v>8246</v>
      </c>
      <c r="I854">
        <v>1477342800</v>
      </c>
      <c r="J854" s="14">
        <f t="shared" si="78"/>
        <v>42667.875</v>
      </c>
      <c r="K854">
        <v>1476386395</v>
      </c>
      <c r="L854" s="14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80"/>
        <v>104.97142857142859</v>
      </c>
      <c r="R854" s="7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5" x14ac:dyDescent="0.2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s="4" t="s">
        <v>8219</v>
      </c>
      <c r="G855" t="s">
        <v>8224</v>
      </c>
      <c r="H855" t="s">
        <v>8246</v>
      </c>
      <c r="I855">
        <v>1424116709</v>
      </c>
      <c r="J855" s="14">
        <f t="shared" si="78"/>
        <v>42051.832280092596</v>
      </c>
      <c r="K855">
        <v>1421524709</v>
      </c>
      <c r="L855" s="14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80"/>
        <v>100</v>
      </c>
      <c r="R855" s="7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5" x14ac:dyDescent="0.2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s="4" t="s">
        <v>8219</v>
      </c>
      <c r="G856" t="s">
        <v>8224</v>
      </c>
      <c r="H856" t="s">
        <v>8246</v>
      </c>
      <c r="I856">
        <v>1482901546</v>
      </c>
      <c r="J856" s="14">
        <f t="shared" si="78"/>
        <v>42732.212337962963</v>
      </c>
      <c r="K856">
        <v>1480309546</v>
      </c>
      <c r="L856" s="14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80"/>
        <v>118.2205035971223</v>
      </c>
      <c r="R856" s="7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45" x14ac:dyDescent="0.2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s="4" t="s">
        <v>8219</v>
      </c>
      <c r="G857" t="s">
        <v>8224</v>
      </c>
      <c r="H857" t="s">
        <v>8246</v>
      </c>
      <c r="I857">
        <v>1469329217</v>
      </c>
      <c r="J857" s="14">
        <f t="shared" si="78"/>
        <v>42575.125196759262</v>
      </c>
      <c r="K857">
        <v>1466737217</v>
      </c>
      <c r="L857" s="14">
        <f t="shared" si="79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80"/>
        <v>103.44827586206897</v>
      </c>
      <c r="R857" s="7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60" x14ac:dyDescent="0.2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s="4" t="s">
        <v>8219</v>
      </c>
      <c r="G858" t="s">
        <v>8236</v>
      </c>
      <c r="H858" t="s">
        <v>8249</v>
      </c>
      <c r="I858">
        <v>1477422000</v>
      </c>
      <c r="J858" s="14">
        <f t="shared" si="78"/>
        <v>42668.791666666672</v>
      </c>
      <c r="K858">
        <v>1472282956</v>
      </c>
      <c r="L858" s="14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6">
        <f t="shared" si="80"/>
        <v>218.00000000000003</v>
      </c>
      <c r="R858" s="7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45" x14ac:dyDescent="0.2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s="4" t="s">
        <v>8219</v>
      </c>
      <c r="G859" t="s">
        <v>8227</v>
      </c>
      <c r="H859" t="s">
        <v>8249</v>
      </c>
      <c r="I859">
        <v>1448463431</v>
      </c>
      <c r="J859" s="14">
        <f t="shared" si="78"/>
        <v>42333.623043981483</v>
      </c>
      <c r="K859">
        <v>1444831031</v>
      </c>
      <c r="L859" s="14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6">
        <f t="shared" si="80"/>
        <v>100</v>
      </c>
      <c r="R859" s="7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60" x14ac:dyDescent="0.2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s="4" t="s">
        <v>8219</v>
      </c>
      <c r="G860" t="s">
        <v>8225</v>
      </c>
      <c r="H860" t="s">
        <v>8247</v>
      </c>
      <c r="I860">
        <v>1429138740</v>
      </c>
      <c r="J860" s="14">
        <f t="shared" si="78"/>
        <v>42109.957638888889</v>
      </c>
      <c r="K860">
        <v>1426528418</v>
      </c>
      <c r="L860" s="14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6">
        <f t="shared" si="80"/>
        <v>144.00583333333333</v>
      </c>
      <c r="R860" s="7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45" x14ac:dyDescent="0.2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s="4" t="s">
        <v>8219</v>
      </c>
      <c r="G861" t="s">
        <v>8224</v>
      </c>
      <c r="H861" t="s">
        <v>8246</v>
      </c>
      <c r="I861">
        <v>1433376000</v>
      </c>
      <c r="J861" s="14">
        <f t="shared" si="78"/>
        <v>42159</v>
      </c>
      <c r="K861">
        <v>1430768468</v>
      </c>
      <c r="L861" s="14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6">
        <f t="shared" si="80"/>
        <v>104.67500000000001</v>
      </c>
      <c r="R861" s="7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60" x14ac:dyDescent="0.2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s="4" t="s">
        <v>8221</v>
      </c>
      <c r="G862" t="s">
        <v>8224</v>
      </c>
      <c r="H862" t="s">
        <v>8246</v>
      </c>
      <c r="I862">
        <v>1385123713</v>
      </c>
      <c r="J862" s="14">
        <f t="shared" si="78"/>
        <v>41600.524456018517</v>
      </c>
      <c r="K862">
        <v>1382528113</v>
      </c>
      <c r="L862" s="14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6">
        <f t="shared" si="80"/>
        <v>18.142857142857142</v>
      </c>
      <c r="R862" s="7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5" x14ac:dyDescent="0.2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s="4" t="s">
        <v>8221</v>
      </c>
      <c r="G863" t="s">
        <v>8224</v>
      </c>
      <c r="H863" t="s">
        <v>8246</v>
      </c>
      <c r="I863">
        <v>1474067404</v>
      </c>
      <c r="J863" s="14">
        <f t="shared" si="78"/>
        <v>42629.965324074074</v>
      </c>
      <c r="K863">
        <v>1471475404</v>
      </c>
      <c r="L863" s="14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80"/>
        <v>2.2444444444444445</v>
      </c>
      <c r="R863" s="7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5" x14ac:dyDescent="0.2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s="4" t="s">
        <v>8221</v>
      </c>
      <c r="G864" t="s">
        <v>8225</v>
      </c>
      <c r="H864" t="s">
        <v>8247</v>
      </c>
      <c r="I864">
        <v>1384179548</v>
      </c>
      <c r="J864" s="14">
        <f t="shared" si="78"/>
        <v>41589.596620370372</v>
      </c>
      <c r="K864">
        <v>1381583948</v>
      </c>
      <c r="L864" s="14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s="6">
        <f t="shared" si="80"/>
        <v>0.33999999999999997</v>
      </c>
      <c r="R864" s="7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5" x14ac:dyDescent="0.2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s="4" t="s">
        <v>8221</v>
      </c>
      <c r="G865" t="s">
        <v>8224</v>
      </c>
      <c r="H865" t="s">
        <v>8246</v>
      </c>
      <c r="I865">
        <v>1329014966</v>
      </c>
      <c r="J865" s="14">
        <f t="shared" si="78"/>
        <v>40951.117662037039</v>
      </c>
      <c r="K865">
        <v>1326422966</v>
      </c>
      <c r="L865" s="14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80"/>
        <v>4.5</v>
      </c>
      <c r="R865" s="7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5" x14ac:dyDescent="0.2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s="4" t="s">
        <v>8221</v>
      </c>
      <c r="G866" t="s">
        <v>8224</v>
      </c>
      <c r="H866" t="s">
        <v>8246</v>
      </c>
      <c r="I866">
        <v>1381917540</v>
      </c>
      <c r="J866" s="14">
        <f t="shared" si="78"/>
        <v>41563.415972222225</v>
      </c>
      <c r="K866">
        <v>1379990038</v>
      </c>
      <c r="L866" s="14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6">
        <f t="shared" si="80"/>
        <v>41.53846153846154</v>
      </c>
      <c r="R866" s="7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60" x14ac:dyDescent="0.2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s="4" t="s">
        <v>8221</v>
      </c>
      <c r="G867" t="s">
        <v>8224</v>
      </c>
      <c r="H867" t="s">
        <v>8246</v>
      </c>
      <c r="I867">
        <v>1358361197</v>
      </c>
      <c r="J867" s="14">
        <f t="shared" si="78"/>
        <v>41290.77311342593</v>
      </c>
      <c r="K867">
        <v>1353177197</v>
      </c>
      <c r="L867" s="14">
        <f t="shared" si="79"/>
        <v>41230.77311342593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80"/>
        <v>2.0454545454545454</v>
      </c>
      <c r="R867" s="7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5" x14ac:dyDescent="0.2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s="4" t="s">
        <v>8221</v>
      </c>
      <c r="G868" t="s">
        <v>8224</v>
      </c>
      <c r="H868" t="s">
        <v>8246</v>
      </c>
      <c r="I868">
        <v>1425136200</v>
      </c>
      <c r="J868" s="14">
        <f t="shared" si="78"/>
        <v>42063.631944444445</v>
      </c>
      <c r="K868">
        <v>1421853518</v>
      </c>
      <c r="L868" s="14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6">
        <f t="shared" si="80"/>
        <v>18.285714285714285</v>
      </c>
      <c r="R868" s="7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60" x14ac:dyDescent="0.2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s="4" t="s">
        <v>8221</v>
      </c>
      <c r="G869" t="s">
        <v>8224</v>
      </c>
      <c r="H869" t="s">
        <v>8246</v>
      </c>
      <c r="I869">
        <v>1259643540</v>
      </c>
      <c r="J869" s="14">
        <f t="shared" si="78"/>
        <v>40148.207638888889</v>
      </c>
      <c r="K869">
        <v>1254450706</v>
      </c>
      <c r="L869" s="14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6">
        <f t="shared" si="80"/>
        <v>24.02</v>
      </c>
      <c r="R869" s="7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60" x14ac:dyDescent="0.2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s="4" t="s">
        <v>8221</v>
      </c>
      <c r="G870" t="s">
        <v>8224</v>
      </c>
      <c r="H870" t="s">
        <v>8246</v>
      </c>
      <c r="I870">
        <v>1389055198</v>
      </c>
      <c r="J870" s="14">
        <f t="shared" si="78"/>
        <v>41646.027754629627</v>
      </c>
      <c r="K870">
        <v>1386463198</v>
      </c>
      <c r="L870" s="14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80"/>
        <v>0.1111111111111111</v>
      </c>
      <c r="R870" s="7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60" x14ac:dyDescent="0.2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s="4" t="s">
        <v>8221</v>
      </c>
      <c r="G871" t="s">
        <v>8224</v>
      </c>
      <c r="H871" t="s">
        <v>8246</v>
      </c>
      <c r="I871">
        <v>1365448657</v>
      </c>
      <c r="J871" s="14">
        <f t="shared" si="78"/>
        <v>41372.803900462961</v>
      </c>
      <c r="K871">
        <v>1362860257</v>
      </c>
      <c r="L871" s="14">
        <f t="shared" si="79"/>
        <v>41342.845567129632</v>
      </c>
      <c r="M871" t="b">
        <v>0</v>
      </c>
      <c r="N871">
        <v>3</v>
      </c>
      <c r="O871" t="b">
        <v>0</v>
      </c>
      <c r="P871" t="s">
        <v>8278</v>
      </c>
      <c r="Q871" s="6">
        <f t="shared" si="80"/>
        <v>11.818181818181818</v>
      </c>
      <c r="R871" s="7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60" x14ac:dyDescent="0.2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s="4" t="s">
        <v>8221</v>
      </c>
      <c r="G872" t="s">
        <v>8225</v>
      </c>
      <c r="H872" t="s">
        <v>8247</v>
      </c>
      <c r="I872">
        <v>1377995523</v>
      </c>
      <c r="J872" s="14">
        <f t="shared" si="78"/>
        <v>41518.022256944445</v>
      </c>
      <c r="K872">
        <v>1375403523</v>
      </c>
      <c r="L872" s="14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80"/>
        <v>0.31</v>
      </c>
      <c r="R872" s="7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60" x14ac:dyDescent="0.2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s="4" t="s">
        <v>8221</v>
      </c>
      <c r="G873" t="s">
        <v>8224</v>
      </c>
      <c r="H873" t="s">
        <v>8246</v>
      </c>
      <c r="I873">
        <v>1385735295</v>
      </c>
      <c r="J873" s="14">
        <f t="shared" si="78"/>
        <v>41607.602951388886</v>
      </c>
      <c r="K873">
        <v>1383139695</v>
      </c>
      <c r="L873" s="14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6">
        <f t="shared" si="80"/>
        <v>5.416666666666667</v>
      </c>
      <c r="R873" s="7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5" x14ac:dyDescent="0.2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s="4" t="s">
        <v>8221</v>
      </c>
      <c r="G874" t="s">
        <v>8224</v>
      </c>
      <c r="H874" t="s">
        <v>8246</v>
      </c>
      <c r="I874">
        <v>1299786527</v>
      </c>
      <c r="J874" s="14">
        <f t="shared" si="78"/>
        <v>40612.825543981482</v>
      </c>
      <c r="K874">
        <v>1295898527</v>
      </c>
      <c r="L874" s="14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80"/>
        <v>0.8125</v>
      </c>
      <c r="R874" s="7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45" x14ac:dyDescent="0.2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s="4" t="s">
        <v>8221</v>
      </c>
      <c r="G875" t="s">
        <v>8224</v>
      </c>
      <c r="H875" t="s">
        <v>8246</v>
      </c>
      <c r="I875">
        <v>1352610040</v>
      </c>
      <c r="J875" s="14">
        <f t="shared" si="78"/>
        <v>41224.208796296298</v>
      </c>
      <c r="K875">
        <v>1349150440</v>
      </c>
      <c r="L875" s="14">
        <f t="shared" si="79"/>
        <v>41184.167129629634</v>
      </c>
      <c r="M875" t="b">
        <v>0</v>
      </c>
      <c r="N875">
        <v>5</v>
      </c>
      <c r="O875" t="b">
        <v>0</v>
      </c>
      <c r="P875" t="s">
        <v>8278</v>
      </c>
      <c r="Q875" s="6">
        <f t="shared" si="80"/>
        <v>1.2857142857142856</v>
      </c>
      <c r="R875" s="7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60" x14ac:dyDescent="0.2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s="4" t="s">
        <v>8221</v>
      </c>
      <c r="G876" t="s">
        <v>8224</v>
      </c>
      <c r="H876" t="s">
        <v>8246</v>
      </c>
      <c r="I876">
        <v>1367676034</v>
      </c>
      <c r="J876" s="14">
        <f t="shared" si="78"/>
        <v>41398.583726851852</v>
      </c>
      <c r="K876">
        <v>1365084034</v>
      </c>
      <c r="L876" s="14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80"/>
        <v>24.333333333333336</v>
      </c>
      <c r="R876" s="7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60" x14ac:dyDescent="0.2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s="4" t="s">
        <v>8221</v>
      </c>
      <c r="G877" t="s">
        <v>8224</v>
      </c>
      <c r="H877" t="s">
        <v>8246</v>
      </c>
      <c r="I877">
        <v>1442856131</v>
      </c>
      <c r="J877" s="14">
        <f t="shared" si="78"/>
        <v>42268.723738425921</v>
      </c>
      <c r="K877">
        <v>1441128131</v>
      </c>
      <c r="L877" s="14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80"/>
        <v>0</v>
      </c>
      <c r="R877" s="7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30" x14ac:dyDescent="0.2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s="4" t="s">
        <v>8221</v>
      </c>
      <c r="G878" t="s">
        <v>8225</v>
      </c>
      <c r="H878" t="s">
        <v>8247</v>
      </c>
      <c r="I878">
        <v>1359978927</v>
      </c>
      <c r="J878" s="14">
        <f t="shared" si="78"/>
        <v>41309.496840277774</v>
      </c>
      <c r="K878">
        <v>1357127727</v>
      </c>
      <c r="L878" s="14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80"/>
        <v>40.799492385786799</v>
      </c>
      <c r="R878" s="7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60" x14ac:dyDescent="0.2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s="4" t="s">
        <v>8221</v>
      </c>
      <c r="G879" t="s">
        <v>8224</v>
      </c>
      <c r="H879" t="s">
        <v>8246</v>
      </c>
      <c r="I879">
        <v>1387479360</v>
      </c>
      <c r="J879" s="14">
        <f t="shared" si="78"/>
        <v>41627.788888888892</v>
      </c>
      <c r="K879">
        <v>1384887360</v>
      </c>
      <c r="L879" s="14">
        <f t="shared" si="79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80"/>
        <v>67.55</v>
      </c>
      <c r="R879" s="7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60" x14ac:dyDescent="0.2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s="4" t="s">
        <v>8221</v>
      </c>
      <c r="G880" t="s">
        <v>8224</v>
      </c>
      <c r="H880" t="s">
        <v>8246</v>
      </c>
      <c r="I880">
        <v>1293082524</v>
      </c>
      <c r="J880" s="14">
        <f t="shared" si="78"/>
        <v>40535.232916666668</v>
      </c>
      <c r="K880">
        <v>1290490524</v>
      </c>
      <c r="L880" s="14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80"/>
        <v>1.3</v>
      </c>
      <c r="R880" s="7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60" x14ac:dyDescent="0.2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s="4" t="s">
        <v>8221</v>
      </c>
      <c r="G881" t="s">
        <v>8224</v>
      </c>
      <c r="H881" t="s">
        <v>8246</v>
      </c>
      <c r="I881">
        <v>1338321305</v>
      </c>
      <c r="J881" s="14">
        <f t="shared" si="78"/>
        <v>41058.829918981479</v>
      </c>
      <c r="K881">
        <v>1336506905</v>
      </c>
      <c r="L881" s="14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80"/>
        <v>30.666666666666664</v>
      </c>
      <c r="R881" s="7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60" x14ac:dyDescent="0.2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s="4" t="s">
        <v>8221</v>
      </c>
      <c r="G882" t="s">
        <v>8224</v>
      </c>
      <c r="H882" t="s">
        <v>8246</v>
      </c>
      <c r="I882">
        <v>1351582938</v>
      </c>
      <c r="J882" s="14">
        <f t="shared" si="78"/>
        <v>41212.32104166667</v>
      </c>
      <c r="K882">
        <v>1348731738</v>
      </c>
      <c r="L882" s="14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80"/>
        <v>2.9894179894179893</v>
      </c>
      <c r="R882" s="7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5" x14ac:dyDescent="0.2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s="4" t="s">
        <v>8221</v>
      </c>
      <c r="G883" t="s">
        <v>8224</v>
      </c>
      <c r="H883" t="s">
        <v>8246</v>
      </c>
      <c r="I883">
        <v>1326520886</v>
      </c>
      <c r="J883" s="14">
        <f t="shared" si="78"/>
        <v>40922.25099537037</v>
      </c>
      <c r="K883">
        <v>1322632886</v>
      </c>
      <c r="L883" s="14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80"/>
        <v>0.8</v>
      </c>
      <c r="R883" s="7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60" x14ac:dyDescent="0.2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s="4" t="s">
        <v>8221</v>
      </c>
      <c r="G884" t="s">
        <v>8224</v>
      </c>
      <c r="H884" t="s">
        <v>8246</v>
      </c>
      <c r="I884">
        <v>1315341550</v>
      </c>
      <c r="J884" s="14">
        <f t="shared" si="78"/>
        <v>40792.860532407409</v>
      </c>
      <c r="K884">
        <v>1312490350</v>
      </c>
      <c r="L884" s="14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80"/>
        <v>20.133333333333333</v>
      </c>
      <c r="R884" s="7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60" x14ac:dyDescent="0.2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s="4" t="s">
        <v>8221</v>
      </c>
      <c r="G885" t="s">
        <v>8224</v>
      </c>
      <c r="H885" t="s">
        <v>8246</v>
      </c>
      <c r="I885">
        <v>1456957635</v>
      </c>
      <c r="J885" s="14">
        <f t="shared" si="78"/>
        <v>42431.935590277775</v>
      </c>
      <c r="K885">
        <v>1451773635</v>
      </c>
      <c r="L885" s="14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80"/>
        <v>40.020000000000003</v>
      </c>
      <c r="R885" s="7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5" x14ac:dyDescent="0.2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s="4" t="s">
        <v>8221</v>
      </c>
      <c r="G886" t="s">
        <v>8224</v>
      </c>
      <c r="H886" t="s">
        <v>8246</v>
      </c>
      <c r="I886">
        <v>1336789860</v>
      </c>
      <c r="J886" s="14">
        <f t="shared" si="78"/>
        <v>41041.104861111111</v>
      </c>
      <c r="K886">
        <v>1331666146</v>
      </c>
      <c r="L886" s="14">
        <f t="shared" si="79"/>
        <v>40981.802615740737</v>
      </c>
      <c r="M886" t="b">
        <v>0</v>
      </c>
      <c r="N886">
        <v>2</v>
      </c>
      <c r="O886" t="b">
        <v>0</v>
      </c>
      <c r="P886" t="s">
        <v>8279</v>
      </c>
      <c r="Q886" s="6">
        <f t="shared" si="80"/>
        <v>1</v>
      </c>
      <c r="R886" s="7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5" x14ac:dyDescent="0.2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s="4" t="s">
        <v>8221</v>
      </c>
      <c r="G887" t="s">
        <v>8224</v>
      </c>
      <c r="H887" t="s">
        <v>8246</v>
      </c>
      <c r="I887">
        <v>1483137311</v>
      </c>
      <c r="J887" s="14">
        <f t="shared" si="78"/>
        <v>42734.941099537042</v>
      </c>
      <c r="K887">
        <v>1481322911</v>
      </c>
      <c r="L887" s="14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80"/>
        <v>75</v>
      </c>
      <c r="R887" s="7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60" x14ac:dyDescent="0.2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s="4" t="s">
        <v>8221</v>
      </c>
      <c r="G888" t="s">
        <v>8224</v>
      </c>
      <c r="H888" t="s">
        <v>8246</v>
      </c>
      <c r="I888">
        <v>1473972813</v>
      </c>
      <c r="J888" s="14">
        <f t="shared" si="78"/>
        <v>42628.870520833334</v>
      </c>
      <c r="K888">
        <v>1471812813</v>
      </c>
      <c r="L888" s="14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80"/>
        <v>41</v>
      </c>
      <c r="R888" s="7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60" x14ac:dyDescent="0.2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s="4" t="s">
        <v>8221</v>
      </c>
      <c r="G889" t="s">
        <v>8224</v>
      </c>
      <c r="H889" t="s">
        <v>8246</v>
      </c>
      <c r="I889">
        <v>1338159655</v>
      </c>
      <c r="J889" s="14">
        <f t="shared" si="78"/>
        <v>41056.958969907406</v>
      </c>
      <c r="K889">
        <v>1335567655</v>
      </c>
      <c r="L889" s="14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80"/>
        <v>0</v>
      </c>
      <c r="R889" s="7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60" x14ac:dyDescent="0.2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s="4" t="s">
        <v>8221</v>
      </c>
      <c r="G890" t="s">
        <v>8224</v>
      </c>
      <c r="H890" t="s">
        <v>8246</v>
      </c>
      <c r="I890">
        <v>1314856800</v>
      </c>
      <c r="J890" s="14">
        <f t="shared" si="78"/>
        <v>40787.25</v>
      </c>
      <c r="K890">
        <v>1311789885</v>
      </c>
      <c r="L890" s="14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6">
        <f t="shared" si="80"/>
        <v>7.1999999999999993</v>
      </c>
      <c r="R890" s="7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5" x14ac:dyDescent="0.2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s="4" t="s">
        <v>8221</v>
      </c>
      <c r="G891" t="s">
        <v>8224</v>
      </c>
      <c r="H891" t="s">
        <v>8246</v>
      </c>
      <c r="I891">
        <v>1412534943</v>
      </c>
      <c r="J891" s="14">
        <f t="shared" si="78"/>
        <v>41917.784062500003</v>
      </c>
      <c r="K891">
        <v>1409942943</v>
      </c>
      <c r="L891" s="14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80"/>
        <v>9.4412800000000008</v>
      </c>
      <c r="R891" s="7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60" x14ac:dyDescent="0.2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s="4" t="s">
        <v>8221</v>
      </c>
      <c r="G892" t="s">
        <v>8224</v>
      </c>
      <c r="H892" t="s">
        <v>8246</v>
      </c>
      <c r="I892">
        <v>1385055979</v>
      </c>
      <c r="J892" s="14">
        <f t="shared" si="78"/>
        <v>41599.740497685183</v>
      </c>
      <c r="K892">
        <v>1382460379</v>
      </c>
      <c r="L892" s="14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6">
        <f t="shared" si="80"/>
        <v>4.1666666666666661</v>
      </c>
      <c r="R892" s="7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60" x14ac:dyDescent="0.2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s="4" t="s">
        <v>8221</v>
      </c>
      <c r="G893" t="s">
        <v>8224</v>
      </c>
      <c r="H893" t="s">
        <v>8246</v>
      </c>
      <c r="I893">
        <v>1408581930</v>
      </c>
      <c r="J893" s="14">
        <f t="shared" si="78"/>
        <v>41872.031597222223</v>
      </c>
      <c r="K893">
        <v>1405989930</v>
      </c>
      <c r="L893" s="14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80"/>
        <v>3.25</v>
      </c>
      <c r="R893" s="7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60" x14ac:dyDescent="0.2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s="4" t="s">
        <v>8221</v>
      </c>
      <c r="G894" t="s">
        <v>8224</v>
      </c>
      <c r="H894" t="s">
        <v>8246</v>
      </c>
      <c r="I894">
        <v>1280635200</v>
      </c>
      <c r="J894" s="14">
        <f t="shared" si="78"/>
        <v>40391.166666666664</v>
      </c>
      <c r="K894">
        <v>1273121283</v>
      </c>
      <c r="L894" s="14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6">
        <f t="shared" si="80"/>
        <v>40.75</v>
      </c>
      <c r="R894" s="7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5" x14ac:dyDescent="0.2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s="4" t="s">
        <v>8221</v>
      </c>
      <c r="G895" t="s">
        <v>8224</v>
      </c>
      <c r="H895" t="s">
        <v>8246</v>
      </c>
      <c r="I895">
        <v>1427920363</v>
      </c>
      <c r="J895" s="14">
        <f t="shared" si="78"/>
        <v>42095.856053240743</v>
      </c>
      <c r="K895">
        <v>1425331963</v>
      </c>
      <c r="L895" s="14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6">
        <f t="shared" si="80"/>
        <v>10</v>
      </c>
      <c r="R895" s="7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60" x14ac:dyDescent="0.2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s="4" t="s">
        <v>8221</v>
      </c>
      <c r="G896" t="s">
        <v>8224</v>
      </c>
      <c r="H896" t="s">
        <v>8246</v>
      </c>
      <c r="I896">
        <v>1465169610</v>
      </c>
      <c r="J896" s="14">
        <f t="shared" si="78"/>
        <v>42526.981597222228</v>
      </c>
      <c r="K896">
        <v>1462577610</v>
      </c>
      <c r="L896" s="14">
        <f t="shared" si="79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80"/>
        <v>39.17</v>
      </c>
      <c r="R896" s="7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60" x14ac:dyDescent="0.2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s="4" t="s">
        <v>8221</v>
      </c>
      <c r="G897" t="s">
        <v>8224</v>
      </c>
      <c r="H897" t="s">
        <v>8246</v>
      </c>
      <c r="I897">
        <v>1287975829</v>
      </c>
      <c r="J897" s="14">
        <f t="shared" si="78"/>
        <v>40476.127650462964</v>
      </c>
      <c r="K897">
        <v>1284087829</v>
      </c>
      <c r="L897" s="14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80"/>
        <v>2.4375</v>
      </c>
      <c r="R897" s="7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60" x14ac:dyDescent="0.2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s="4" t="s">
        <v>8221</v>
      </c>
      <c r="G898" t="s">
        <v>8224</v>
      </c>
      <c r="H898" t="s">
        <v>8246</v>
      </c>
      <c r="I898">
        <v>1440734400</v>
      </c>
      <c r="J898" s="14">
        <f t="shared" si="78"/>
        <v>42244.166666666672</v>
      </c>
      <c r="K898">
        <v>1438549026</v>
      </c>
      <c r="L898" s="14">
        <f t="shared" si="79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6">
        <f t="shared" si="80"/>
        <v>40</v>
      </c>
      <c r="R898" s="7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60" x14ac:dyDescent="0.2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s="4" t="s">
        <v>8221</v>
      </c>
      <c r="G899" t="s">
        <v>8224</v>
      </c>
      <c r="H899" t="s">
        <v>8246</v>
      </c>
      <c r="I899">
        <v>1354123908</v>
      </c>
      <c r="J899" s="14">
        <f t="shared" ref="J899:J962" si="84">(((I899/60)/60)/24)+DATE(1970,1,1)</f>
        <v>41241.730416666665</v>
      </c>
      <c r="K899">
        <v>1351528308</v>
      </c>
      <c r="L899" s="14">
        <f t="shared" ref="L899:L962" si="85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6">
        <f t="shared" ref="Q899:Q962" si="86">(E899/D899)*100</f>
        <v>0</v>
      </c>
      <c r="R899" s="7" t="e">
        <f t="shared" ref="R899:R962" si="87">AVERAGE(E899/N899)</f>
        <v>#DIV/0!</v>
      </c>
      <c r="S899" t="str">
        <f t="shared" ref="S899:S962" si="88">LEFT(P899,FIND("/",P899)-1)</f>
        <v>music</v>
      </c>
      <c r="T899" t="str">
        <f t="shared" ref="T899:T962" si="89">RIGHT(P899,LEN(P899)-FIND("/",P899))</f>
        <v>indie rock</v>
      </c>
    </row>
    <row r="900" spans="1:20" ht="60" x14ac:dyDescent="0.2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s="4" t="s">
        <v>8221</v>
      </c>
      <c r="G900" t="s">
        <v>8224</v>
      </c>
      <c r="H900" t="s">
        <v>8246</v>
      </c>
      <c r="I900">
        <v>1326651110</v>
      </c>
      <c r="J900" s="14">
        <f t="shared" si="84"/>
        <v>40923.758217592593</v>
      </c>
      <c r="K900">
        <v>1322763110</v>
      </c>
      <c r="L900" s="14">
        <f t="shared" si="85"/>
        <v>40878.758217592593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86"/>
        <v>2.8000000000000003</v>
      </c>
      <c r="R900" s="7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5" x14ac:dyDescent="0.2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s="4" t="s">
        <v>8221</v>
      </c>
      <c r="G901" t="s">
        <v>8224</v>
      </c>
      <c r="H901" t="s">
        <v>8246</v>
      </c>
      <c r="I901">
        <v>1306549362</v>
      </c>
      <c r="J901" s="14">
        <f t="shared" si="84"/>
        <v>40691.099097222221</v>
      </c>
      <c r="K901">
        <v>1302661362</v>
      </c>
      <c r="L901" s="14">
        <f t="shared" si="85"/>
        <v>40646.099097222221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86"/>
        <v>37.333333333333336</v>
      </c>
      <c r="R901" s="7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45" x14ac:dyDescent="0.2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s="4" t="s">
        <v>8221</v>
      </c>
      <c r="G902" t="s">
        <v>8224</v>
      </c>
      <c r="H902" t="s">
        <v>8246</v>
      </c>
      <c r="I902">
        <v>1459365802</v>
      </c>
      <c r="J902" s="14">
        <f t="shared" si="84"/>
        <v>42459.807893518519</v>
      </c>
      <c r="K902">
        <v>1456777402</v>
      </c>
      <c r="L902" s="14">
        <f t="shared" si="85"/>
        <v>42429.84956018519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86"/>
        <v>0.42</v>
      </c>
      <c r="R902" s="7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60" x14ac:dyDescent="0.2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s="4" t="s">
        <v>8221</v>
      </c>
      <c r="G903" t="s">
        <v>8224</v>
      </c>
      <c r="H903" t="s">
        <v>8246</v>
      </c>
      <c r="I903">
        <v>1276024260</v>
      </c>
      <c r="J903" s="14">
        <f t="shared" si="84"/>
        <v>40337.799305555556</v>
      </c>
      <c r="K903">
        <v>1272050914</v>
      </c>
      <c r="L903" s="14">
        <f t="shared" si="85"/>
        <v>40291.81150462963</v>
      </c>
      <c r="M903" t="b">
        <v>0</v>
      </c>
      <c r="N903">
        <v>0</v>
      </c>
      <c r="O903" t="b">
        <v>0</v>
      </c>
      <c r="P903" t="s">
        <v>8278</v>
      </c>
      <c r="Q903" s="6">
        <f t="shared" si="86"/>
        <v>0</v>
      </c>
      <c r="R903" s="7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60" x14ac:dyDescent="0.2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s="4" t="s">
        <v>8221</v>
      </c>
      <c r="G904" t="s">
        <v>8224</v>
      </c>
      <c r="H904" t="s">
        <v>8246</v>
      </c>
      <c r="I904">
        <v>1409412600</v>
      </c>
      <c r="J904" s="14">
        <f t="shared" si="84"/>
        <v>41881.645833333336</v>
      </c>
      <c r="K904">
        <v>1404947422</v>
      </c>
      <c r="L904" s="14">
        <f t="shared" si="85"/>
        <v>41829.965532407405</v>
      </c>
      <c r="M904" t="b">
        <v>0</v>
      </c>
      <c r="N904">
        <v>3</v>
      </c>
      <c r="O904" t="b">
        <v>0</v>
      </c>
      <c r="P904" t="s">
        <v>8278</v>
      </c>
      <c r="Q904" s="6">
        <f t="shared" si="86"/>
        <v>0.3</v>
      </c>
      <c r="R904" s="7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5" x14ac:dyDescent="0.2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s="4" t="s">
        <v>8221</v>
      </c>
      <c r="G905" t="s">
        <v>8224</v>
      </c>
      <c r="H905" t="s">
        <v>8246</v>
      </c>
      <c r="I905">
        <v>1348367100</v>
      </c>
      <c r="J905" s="14">
        <f t="shared" si="84"/>
        <v>41175.100694444445</v>
      </c>
      <c r="K905">
        <v>1346180780</v>
      </c>
      <c r="L905" s="14">
        <f t="shared" si="85"/>
        <v>41149.796064814815</v>
      </c>
      <c r="M905" t="b">
        <v>0</v>
      </c>
      <c r="N905">
        <v>4</v>
      </c>
      <c r="O905" t="b">
        <v>0</v>
      </c>
      <c r="P905" t="s">
        <v>8278</v>
      </c>
      <c r="Q905" s="6">
        <f t="shared" si="86"/>
        <v>3.2</v>
      </c>
      <c r="R905" s="7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5" x14ac:dyDescent="0.2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s="4" t="s">
        <v>8221</v>
      </c>
      <c r="G906" t="s">
        <v>8224</v>
      </c>
      <c r="H906" t="s">
        <v>8246</v>
      </c>
      <c r="I906">
        <v>1451786137</v>
      </c>
      <c r="J906" s="14">
        <f t="shared" si="84"/>
        <v>42372.080289351856</v>
      </c>
      <c r="K906">
        <v>1449194137</v>
      </c>
      <c r="L906" s="14">
        <f t="shared" si="85"/>
        <v>42342.080289351856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86"/>
        <v>0.30199999999999999</v>
      </c>
      <c r="R906" s="7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5" x14ac:dyDescent="0.2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s="4" t="s">
        <v>8221</v>
      </c>
      <c r="G907" t="s">
        <v>8224</v>
      </c>
      <c r="H907" t="s">
        <v>8246</v>
      </c>
      <c r="I907">
        <v>1295847926</v>
      </c>
      <c r="J907" s="14">
        <f t="shared" si="84"/>
        <v>40567.239884259259</v>
      </c>
      <c r="K907">
        <v>1290663926</v>
      </c>
      <c r="L907" s="14">
        <f t="shared" si="85"/>
        <v>40507.239884259259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86"/>
        <v>3.0153846153846153</v>
      </c>
      <c r="R907" s="7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30" x14ac:dyDescent="0.2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s="4" t="s">
        <v>8221</v>
      </c>
      <c r="G908" t="s">
        <v>8224</v>
      </c>
      <c r="H908" t="s">
        <v>8246</v>
      </c>
      <c r="I908">
        <v>1394681590</v>
      </c>
      <c r="J908" s="14">
        <f t="shared" si="84"/>
        <v>41711.148032407407</v>
      </c>
      <c r="K908">
        <v>1392093190</v>
      </c>
      <c r="L908" s="14">
        <f t="shared" si="85"/>
        <v>41681.189699074072</v>
      </c>
      <c r="M908" t="b">
        <v>0</v>
      </c>
      <c r="N908">
        <v>0</v>
      </c>
      <c r="O908" t="b">
        <v>0</v>
      </c>
      <c r="P908" t="s">
        <v>8278</v>
      </c>
      <c r="Q908" s="6">
        <f t="shared" si="86"/>
        <v>0</v>
      </c>
      <c r="R908" s="7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45" x14ac:dyDescent="0.2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s="4" t="s">
        <v>8221</v>
      </c>
      <c r="G909" t="s">
        <v>8224</v>
      </c>
      <c r="H909" t="s">
        <v>8246</v>
      </c>
      <c r="I909">
        <v>1315715823</v>
      </c>
      <c r="J909" s="14">
        <f t="shared" si="84"/>
        <v>40797.192395833335</v>
      </c>
      <c r="K909">
        <v>1313123823</v>
      </c>
      <c r="L909" s="14">
        <f t="shared" si="85"/>
        <v>40767.192395833335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86"/>
        <v>0</v>
      </c>
      <c r="R909" s="7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5" x14ac:dyDescent="0.2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s="4" t="s">
        <v>8221</v>
      </c>
      <c r="G910" t="s">
        <v>8224</v>
      </c>
      <c r="H910" t="s">
        <v>8246</v>
      </c>
      <c r="I910">
        <v>1280206740</v>
      </c>
      <c r="J910" s="14">
        <f t="shared" si="84"/>
        <v>40386.207638888889</v>
      </c>
      <c r="K910">
        <v>1276283655</v>
      </c>
      <c r="L910" s="14">
        <f t="shared" si="85"/>
        <v>40340.801562499997</v>
      </c>
      <c r="M910" t="b">
        <v>0</v>
      </c>
      <c r="N910">
        <v>0</v>
      </c>
      <c r="O910" t="b">
        <v>0</v>
      </c>
      <c r="P910" t="s">
        <v>8278</v>
      </c>
      <c r="Q910" s="6">
        <f t="shared" si="86"/>
        <v>0</v>
      </c>
      <c r="R910" s="7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60" x14ac:dyDescent="0.2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s="4" t="s">
        <v>8221</v>
      </c>
      <c r="G911" t="s">
        <v>8224</v>
      </c>
      <c r="H911" t="s">
        <v>8246</v>
      </c>
      <c r="I911">
        <v>1343016000</v>
      </c>
      <c r="J911" s="14">
        <f t="shared" si="84"/>
        <v>41113.166666666664</v>
      </c>
      <c r="K911">
        <v>1340296440</v>
      </c>
      <c r="L911" s="14">
        <f t="shared" si="85"/>
        <v>41081.69027777778</v>
      </c>
      <c r="M911" t="b">
        <v>0</v>
      </c>
      <c r="N911">
        <v>8</v>
      </c>
      <c r="O911" t="b">
        <v>0</v>
      </c>
      <c r="P911" t="s">
        <v>8278</v>
      </c>
      <c r="Q911" s="6">
        <f t="shared" si="86"/>
        <v>3.25</v>
      </c>
      <c r="R911" s="7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5" x14ac:dyDescent="0.2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s="4" t="s">
        <v>8221</v>
      </c>
      <c r="G912" t="s">
        <v>8225</v>
      </c>
      <c r="H912" t="s">
        <v>8247</v>
      </c>
      <c r="I912">
        <v>1488546319</v>
      </c>
      <c r="J912" s="14">
        <f t="shared" si="84"/>
        <v>42797.545358796298</v>
      </c>
      <c r="K912">
        <v>1483362319</v>
      </c>
      <c r="L912" s="14">
        <f t="shared" si="85"/>
        <v>42737.545358796298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86"/>
        <v>22.363636363636363</v>
      </c>
      <c r="R912" s="7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60" x14ac:dyDescent="0.2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s="4" t="s">
        <v>8221</v>
      </c>
      <c r="G913" t="s">
        <v>8224</v>
      </c>
      <c r="H913" t="s">
        <v>8246</v>
      </c>
      <c r="I913">
        <v>1390522045</v>
      </c>
      <c r="J913" s="14">
        <f t="shared" si="84"/>
        <v>41663.005150462966</v>
      </c>
      <c r="K913">
        <v>1388707645</v>
      </c>
      <c r="L913" s="14">
        <f t="shared" si="85"/>
        <v>41642.005150462966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86"/>
        <v>0</v>
      </c>
      <c r="R913" s="7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5" x14ac:dyDescent="0.2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s="4" t="s">
        <v>8221</v>
      </c>
      <c r="G914" t="s">
        <v>8224</v>
      </c>
      <c r="H914" t="s">
        <v>8246</v>
      </c>
      <c r="I914">
        <v>1355197047</v>
      </c>
      <c r="J914" s="14">
        <f t="shared" si="84"/>
        <v>41254.151006944441</v>
      </c>
      <c r="K914">
        <v>1350009447</v>
      </c>
      <c r="L914" s="14">
        <f t="shared" si="85"/>
        <v>41194.109340277777</v>
      </c>
      <c r="M914" t="b">
        <v>0</v>
      </c>
      <c r="N914">
        <v>2</v>
      </c>
      <c r="O914" t="b">
        <v>0</v>
      </c>
      <c r="P914" t="s">
        <v>8278</v>
      </c>
      <c r="Q914" s="6">
        <f t="shared" si="86"/>
        <v>0.85714285714285721</v>
      </c>
      <c r="R914" s="7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60" x14ac:dyDescent="0.2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s="4" t="s">
        <v>8221</v>
      </c>
      <c r="G915" t="s">
        <v>8224</v>
      </c>
      <c r="H915" t="s">
        <v>8246</v>
      </c>
      <c r="I915">
        <v>1336188019</v>
      </c>
      <c r="J915" s="14">
        <f t="shared" si="84"/>
        <v>41034.139108796298</v>
      </c>
      <c r="K915">
        <v>1333596019</v>
      </c>
      <c r="L915" s="14">
        <f t="shared" si="85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86"/>
        <v>6.6066666666666665</v>
      </c>
      <c r="R915" s="7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5" x14ac:dyDescent="0.2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s="4" t="s">
        <v>8221</v>
      </c>
      <c r="G916" t="s">
        <v>8224</v>
      </c>
      <c r="H916" t="s">
        <v>8246</v>
      </c>
      <c r="I916">
        <v>1345918747</v>
      </c>
      <c r="J916" s="14">
        <f t="shared" si="84"/>
        <v>41146.763275462967</v>
      </c>
      <c r="K916">
        <v>1343326747</v>
      </c>
      <c r="L916" s="14">
        <f t="shared" si="85"/>
        <v>41116.763275462967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86"/>
        <v>0</v>
      </c>
      <c r="R916" s="7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5" x14ac:dyDescent="0.2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s="4" t="s">
        <v>8221</v>
      </c>
      <c r="G917" t="s">
        <v>8224</v>
      </c>
      <c r="H917" t="s">
        <v>8246</v>
      </c>
      <c r="I917">
        <v>1330577940</v>
      </c>
      <c r="J917" s="14">
        <f t="shared" si="84"/>
        <v>40969.207638888889</v>
      </c>
      <c r="K917">
        <v>1327853914</v>
      </c>
      <c r="L917" s="14">
        <f t="shared" si="85"/>
        <v>40937.679560185185</v>
      </c>
      <c r="M917" t="b">
        <v>0</v>
      </c>
      <c r="N917">
        <v>9</v>
      </c>
      <c r="O917" t="b">
        <v>0</v>
      </c>
      <c r="P917" t="s">
        <v>8278</v>
      </c>
      <c r="Q917" s="6">
        <f t="shared" si="86"/>
        <v>5.7692307692307692</v>
      </c>
      <c r="R917" s="7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5" x14ac:dyDescent="0.2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s="4" t="s">
        <v>8221</v>
      </c>
      <c r="G918" t="s">
        <v>8224</v>
      </c>
      <c r="H918" t="s">
        <v>8246</v>
      </c>
      <c r="I918">
        <v>1287723600</v>
      </c>
      <c r="J918" s="14">
        <f t="shared" si="84"/>
        <v>40473.208333333336</v>
      </c>
      <c r="K918">
        <v>1284409734</v>
      </c>
      <c r="L918" s="14">
        <f t="shared" si="85"/>
        <v>40434.853402777779</v>
      </c>
      <c r="M918" t="b">
        <v>0</v>
      </c>
      <c r="N918">
        <v>0</v>
      </c>
      <c r="O918" t="b">
        <v>0</v>
      </c>
      <c r="P918" t="s">
        <v>8278</v>
      </c>
      <c r="Q918" s="6">
        <f t="shared" si="86"/>
        <v>0</v>
      </c>
      <c r="R918" s="7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60" x14ac:dyDescent="0.2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s="4" t="s">
        <v>8221</v>
      </c>
      <c r="G919" t="s">
        <v>8224</v>
      </c>
      <c r="H919" t="s">
        <v>8246</v>
      </c>
      <c r="I919">
        <v>1405305000</v>
      </c>
      <c r="J919" s="14">
        <f t="shared" si="84"/>
        <v>41834.104166666664</v>
      </c>
      <c r="K919">
        <v>1402612730</v>
      </c>
      <c r="L919" s="14">
        <f t="shared" si="85"/>
        <v>41802.94363425926</v>
      </c>
      <c r="M919" t="b">
        <v>0</v>
      </c>
      <c r="N919">
        <v>1</v>
      </c>
      <c r="O919" t="b">
        <v>0</v>
      </c>
      <c r="P919" t="s">
        <v>8278</v>
      </c>
      <c r="Q919" s="6">
        <f t="shared" si="86"/>
        <v>0.6</v>
      </c>
      <c r="R919" s="7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60" x14ac:dyDescent="0.2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s="4" t="s">
        <v>8221</v>
      </c>
      <c r="G920" t="s">
        <v>8225</v>
      </c>
      <c r="H920" t="s">
        <v>8247</v>
      </c>
      <c r="I920">
        <v>1417474761</v>
      </c>
      <c r="J920" s="14">
        <f t="shared" si="84"/>
        <v>41974.957881944443</v>
      </c>
      <c r="K920">
        <v>1414879161</v>
      </c>
      <c r="L920" s="14">
        <f t="shared" si="85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6">
        <f t="shared" si="86"/>
        <v>5.0256410256410255</v>
      </c>
      <c r="R920" s="7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2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s="4" t="s">
        <v>8221</v>
      </c>
      <c r="G921" t="s">
        <v>8224</v>
      </c>
      <c r="H921" t="s">
        <v>8246</v>
      </c>
      <c r="I921">
        <v>1355930645</v>
      </c>
      <c r="J921" s="14">
        <f t="shared" si="84"/>
        <v>41262.641724537039</v>
      </c>
      <c r="K921">
        <v>1352906645</v>
      </c>
      <c r="L921" s="14">
        <f t="shared" si="85"/>
        <v>41227.641724537039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86"/>
        <v>0.5</v>
      </c>
      <c r="R921" s="7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5" x14ac:dyDescent="0.2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s="4" t="s">
        <v>8221</v>
      </c>
      <c r="G922" t="s">
        <v>8224</v>
      </c>
      <c r="H922" t="s">
        <v>8246</v>
      </c>
      <c r="I922">
        <v>1384448822</v>
      </c>
      <c r="J922" s="14">
        <f t="shared" si="84"/>
        <v>41592.713217592594</v>
      </c>
      <c r="K922">
        <v>1381853222</v>
      </c>
      <c r="L922" s="14">
        <f t="shared" si="85"/>
        <v>41562.67155092593</v>
      </c>
      <c r="M922" t="b">
        <v>0</v>
      </c>
      <c r="N922">
        <v>0</v>
      </c>
      <c r="O922" t="b">
        <v>0</v>
      </c>
      <c r="P922" t="s">
        <v>8278</v>
      </c>
      <c r="Q922" s="6">
        <f t="shared" si="86"/>
        <v>0</v>
      </c>
      <c r="R922" s="7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60" x14ac:dyDescent="0.2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s="4" t="s">
        <v>8221</v>
      </c>
      <c r="G923" t="s">
        <v>8224</v>
      </c>
      <c r="H923" t="s">
        <v>8246</v>
      </c>
      <c r="I923">
        <v>1323666376</v>
      </c>
      <c r="J923" s="14">
        <f t="shared" si="84"/>
        <v>40889.212685185186</v>
      </c>
      <c r="K923">
        <v>1320033976</v>
      </c>
      <c r="L923" s="14">
        <f t="shared" si="85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6">
        <f t="shared" si="86"/>
        <v>30.9</v>
      </c>
      <c r="R923" s="7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5" x14ac:dyDescent="0.2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s="4" t="s">
        <v>8221</v>
      </c>
      <c r="G924" t="s">
        <v>8224</v>
      </c>
      <c r="H924" t="s">
        <v>8246</v>
      </c>
      <c r="I924">
        <v>1412167393</v>
      </c>
      <c r="J924" s="14">
        <f t="shared" si="84"/>
        <v>41913.530011574076</v>
      </c>
      <c r="K924">
        <v>1409143393</v>
      </c>
      <c r="L924" s="14">
        <f t="shared" si="85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86"/>
        <v>21.037037037037038</v>
      </c>
      <c r="R924" s="7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60" x14ac:dyDescent="0.2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s="4" t="s">
        <v>8221</v>
      </c>
      <c r="G925" t="s">
        <v>8224</v>
      </c>
      <c r="H925" t="s">
        <v>8246</v>
      </c>
      <c r="I925">
        <v>1416614523</v>
      </c>
      <c r="J925" s="14">
        <f t="shared" si="84"/>
        <v>41965.001423611116</v>
      </c>
      <c r="K925">
        <v>1414018923</v>
      </c>
      <c r="L925" s="14">
        <f t="shared" si="85"/>
        <v>41934.959756944445</v>
      </c>
      <c r="M925" t="b">
        <v>0</v>
      </c>
      <c r="N925">
        <v>6</v>
      </c>
      <c r="O925" t="b">
        <v>0</v>
      </c>
      <c r="P925" t="s">
        <v>8278</v>
      </c>
      <c r="Q925" s="6">
        <f t="shared" si="86"/>
        <v>2.1999999999999997</v>
      </c>
      <c r="R925" s="7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60" x14ac:dyDescent="0.2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s="4" t="s">
        <v>8221</v>
      </c>
      <c r="G926" t="s">
        <v>8224</v>
      </c>
      <c r="H926" t="s">
        <v>8246</v>
      </c>
      <c r="I926">
        <v>1360795069</v>
      </c>
      <c r="J926" s="14">
        <f t="shared" si="84"/>
        <v>41318.942928240744</v>
      </c>
      <c r="K926">
        <v>1358203069</v>
      </c>
      <c r="L926" s="14">
        <f t="shared" si="85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86"/>
        <v>10.9</v>
      </c>
      <c r="R926" s="7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5" x14ac:dyDescent="0.2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s="4" t="s">
        <v>8221</v>
      </c>
      <c r="G927" t="s">
        <v>8224</v>
      </c>
      <c r="H927" t="s">
        <v>8246</v>
      </c>
      <c r="I927">
        <v>1385590111</v>
      </c>
      <c r="J927" s="14">
        <f t="shared" si="84"/>
        <v>41605.922581018516</v>
      </c>
      <c r="K927">
        <v>1382994511</v>
      </c>
      <c r="L927" s="14">
        <f t="shared" si="85"/>
        <v>41575.880914351852</v>
      </c>
      <c r="M927" t="b">
        <v>0</v>
      </c>
      <c r="N927">
        <v>5</v>
      </c>
      <c r="O927" t="b">
        <v>0</v>
      </c>
      <c r="P927" t="s">
        <v>8278</v>
      </c>
      <c r="Q927" s="6">
        <f t="shared" si="86"/>
        <v>2.666666666666667</v>
      </c>
      <c r="R927" s="7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60" x14ac:dyDescent="0.2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s="4" t="s">
        <v>8221</v>
      </c>
      <c r="G928" t="s">
        <v>8224</v>
      </c>
      <c r="H928" t="s">
        <v>8246</v>
      </c>
      <c r="I928">
        <v>1278628800</v>
      </c>
      <c r="J928" s="14">
        <f t="shared" si="84"/>
        <v>40367.944444444445</v>
      </c>
      <c r="K928">
        <v>1276043330</v>
      </c>
      <c r="L928" s="14">
        <f t="shared" si="85"/>
        <v>40338.02002314815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86"/>
        <v>0</v>
      </c>
      <c r="R928" s="7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30" x14ac:dyDescent="0.2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s="4" t="s">
        <v>8221</v>
      </c>
      <c r="G929" t="s">
        <v>8224</v>
      </c>
      <c r="H929" t="s">
        <v>8246</v>
      </c>
      <c r="I929">
        <v>1337024695</v>
      </c>
      <c r="J929" s="14">
        <f t="shared" si="84"/>
        <v>41043.822858796295</v>
      </c>
      <c r="K929">
        <v>1334432695</v>
      </c>
      <c r="L929" s="14">
        <f t="shared" si="85"/>
        <v>41013.822858796295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86"/>
        <v>0</v>
      </c>
      <c r="R929" s="7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5" x14ac:dyDescent="0.2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s="4" t="s">
        <v>8221</v>
      </c>
      <c r="G930" t="s">
        <v>8224</v>
      </c>
      <c r="H930" t="s">
        <v>8246</v>
      </c>
      <c r="I930">
        <v>1353196800</v>
      </c>
      <c r="J930" s="14">
        <f t="shared" si="84"/>
        <v>41231</v>
      </c>
      <c r="K930">
        <v>1348864913</v>
      </c>
      <c r="L930" s="14">
        <f t="shared" si="85"/>
        <v>41180.86241898148</v>
      </c>
      <c r="M930" t="b">
        <v>0</v>
      </c>
      <c r="N930">
        <v>28</v>
      </c>
      <c r="O930" t="b">
        <v>0</v>
      </c>
      <c r="P930" t="s">
        <v>8278</v>
      </c>
      <c r="Q930" s="6">
        <f t="shared" si="86"/>
        <v>10.86206896551724</v>
      </c>
      <c r="R930" s="7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5" x14ac:dyDescent="0.2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s="4" t="s">
        <v>8221</v>
      </c>
      <c r="G931" t="s">
        <v>8224</v>
      </c>
      <c r="H931" t="s">
        <v>8246</v>
      </c>
      <c r="I931">
        <v>1333946569</v>
      </c>
      <c r="J931" s="14">
        <f t="shared" si="84"/>
        <v>41008.196400462963</v>
      </c>
      <c r="K931">
        <v>1331358169</v>
      </c>
      <c r="L931" s="14">
        <f t="shared" si="85"/>
        <v>40978.238067129627</v>
      </c>
      <c r="M931" t="b">
        <v>0</v>
      </c>
      <c r="N931">
        <v>0</v>
      </c>
      <c r="O931" t="b">
        <v>0</v>
      </c>
      <c r="P931" t="s">
        <v>8278</v>
      </c>
      <c r="Q931" s="6">
        <f t="shared" si="86"/>
        <v>0</v>
      </c>
      <c r="R931" s="7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60" x14ac:dyDescent="0.2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s="4" t="s">
        <v>8221</v>
      </c>
      <c r="G932" t="s">
        <v>8224</v>
      </c>
      <c r="H932" t="s">
        <v>8246</v>
      </c>
      <c r="I932">
        <v>1277501520</v>
      </c>
      <c r="J932" s="14">
        <f t="shared" si="84"/>
        <v>40354.897222222222</v>
      </c>
      <c r="K932">
        <v>1273874306</v>
      </c>
      <c r="L932" s="14">
        <f t="shared" si="85"/>
        <v>40312.915578703702</v>
      </c>
      <c r="M932" t="b">
        <v>0</v>
      </c>
      <c r="N932">
        <v>5</v>
      </c>
      <c r="O932" t="b">
        <v>0</v>
      </c>
      <c r="P932" t="s">
        <v>8278</v>
      </c>
      <c r="Q932" s="6">
        <f t="shared" si="86"/>
        <v>38.333333333333336</v>
      </c>
      <c r="R932" s="7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5" x14ac:dyDescent="0.2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s="4" t="s">
        <v>8221</v>
      </c>
      <c r="G933" t="s">
        <v>8225</v>
      </c>
      <c r="H933" t="s">
        <v>8247</v>
      </c>
      <c r="I933">
        <v>1395007200</v>
      </c>
      <c r="J933" s="14">
        <f t="shared" si="84"/>
        <v>41714.916666666664</v>
      </c>
      <c r="K933">
        <v>1392021502</v>
      </c>
      <c r="L933" s="14">
        <f t="shared" si="85"/>
        <v>41680.359976851854</v>
      </c>
      <c r="M933" t="b">
        <v>0</v>
      </c>
      <c r="N933">
        <v>7</v>
      </c>
      <c r="O933" t="b">
        <v>0</v>
      </c>
      <c r="P933" t="s">
        <v>8278</v>
      </c>
      <c r="Q933" s="6">
        <f t="shared" si="86"/>
        <v>6.5500000000000007</v>
      </c>
      <c r="R933" s="7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45" x14ac:dyDescent="0.2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s="4" t="s">
        <v>8221</v>
      </c>
      <c r="G934" t="s">
        <v>8224</v>
      </c>
      <c r="H934" t="s">
        <v>8246</v>
      </c>
      <c r="I934">
        <v>1363990545</v>
      </c>
      <c r="J934" s="14">
        <f t="shared" si="84"/>
        <v>41355.927604166667</v>
      </c>
      <c r="K934">
        <v>1360106145</v>
      </c>
      <c r="L934" s="14">
        <f t="shared" si="85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6">
        <f t="shared" si="86"/>
        <v>14.536842105263158</v>
      </c>
      <c r="R934" s="7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60" x14ac:dyDescent="0.2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s="4" t="s">
        <v>8221</v>
      </c>
      <c r="G935" t="s">
        <v>8224</v>
      </c>
      <c r="H935" t="s">
        <v>8246</v>
      </c>
      <c r="I935">
        <v>1399867409</v>
      </c>
      <c r="J935" s="14">
        <f t="shared" si="84"/>
        <v>41771.169085648151</v>
      </c>
      <c r="K935">
        <v>1394683409</v>
      </c>
      <c r="L935" s="14">
        <f t="shared" si="85"/>
        <v>41711.169085648151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86"/>
        <v>6</v>
      </c>
      <c r="R935" s="7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60" x14ac:dyDescent="0.2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s="4" t="s">
        <v>8221</v>
      </c>
      <c r="G936" t="s">
        <v>8229</v>
      </c>
      <c r="H936" t="s">
        <v>8251</v>
      </c>
      <c r="I936">
        <v>1399183200</v>
      </c>
      <c r="J936" s="14">
        <f t="shared" si="84"/>
        <v>41763.25</v>
      </c>
      <c r="K936">
        <v>1396633284</v>
      </c>
      <c r="L936" s="14">
        <f t="shared" si="85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6">
        <f t="shared" si="86"/>
        <v>30.4</v>
      </c>
      <c r="R936" s="7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60" x14ac:dyDescent="0.2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s="4" t="s">
        <v>8221</v>
      </c>
      <c r="G937" t="s">
        <v>8224</v>
      </c>
      <c r="H937" t="s">
        <v>8246</v>
      </c>
      <c r="I937">
        <v>1454054429</v>
      </c>
      <c r="J937" s="14">
        <f t="shared" si="84"/>
        <v>42398.333668981482</v>
      </c>
      <c r="K937">
        <v>1451462429</v>
      </c>
      <c r="L937" s="14">
        <f t="shared" si="85"/>
        <v>42368.333668981482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86"/>
        <v>1.4285714285714286</v>
      </c>
      <c r="R937" s="7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5" x14ac:dyDescent="0.2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s="4" t="s">
        <v>8221</v>
      </c>
      <c r="G938" t="s">
        <v>8224</v>
      </c>
      <c r="H938" t="s">
        <v>8246</v>
      </c>
      <c r="I938">
        <v>1326916800</v>
      </c>
      <c r="J938" s="14">
        <f t="shared" si="84"/>
        <v>40926.833333333336</v>
      </c>
      <c r="K938">
        <v>1323131689</v>
      </c>
      <c r="L938" s="14">
        <f t="shared" si="85"/>
        <v>40883.024178240739</v>
      </c>
      <c r="M938" t="b">
        <v>0</v>
      </c>
      <c r="N938">
        <v>0</v>
      </c>
      <c r="O938" t="b">
        <v>0</v>
      </c>
      <c r="P938" t="s">
        <v>8278</v>
      </c>
      <c r="Q938" s="6">
        <f t="shared" si="86"/>
        <v>0</v>
      </c>
      <c r="R938" s="7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5" x14ac:dyDescent="0.2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s="4" t="s">
        <v>8221</v>
      </c>
      <c r="G939" t="s">
        <v>8224</v>
      </c>
      <c r="H939" t="s">
        <v>8246</v>
      </c>
      <c r="I939">
        <v>1383509357</v>
      </c>
      <c r="J939" s="14">
        <f t="shared" si="84"/>
        <v>41581.839780092596</v>
      </c>
      <c r="K939">
        <v>1380913757</v>
      </c>
      <c r="L939" s="14">
        <f t="shared" si="85"/>
        <v>41551.798113425924</v>
      </c>
      <c r="M939" t="b">
        <v>0</v>
      </c>
      <c r="N939">
        <v>2</v>
      </c>
      <c r="O939" t="b">
        <v>0</v>
      </c>
      <c r="P939" t="s">
        <v>8278</v>
      </c>
      <c r="Q939" s="6">
        <f t="shared" si="86"/>
        <v>1.1428571428571428</v>
      </c>
      <c r="R939" s="7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5" x14ac:dyDescent="0.2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s="4" t="s">
        <v>8221</v>
      </c>
      <c r="G940" t="s">
        <v>8224</v>
      </c>
      <c r="H940" t="s">
        <v>8246</v>
      </c>
      <c r="I940">
        <v>1346585448</v>
      </c>
      <c r="J940" s="14">
        <f t="shared" si="84"/>
        <v>41154.479722222226</v>
      </c>
      <c r="K940">
        <v>1343993448</v>
      </c>
      <c r="L940" s="14">
        <f t="shared" si="85"/>
        <v>41124.479722222226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86"/>
        <v>0.35714285714285715</v>
      </c>
      <c r="R940" s="7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60" x14ac:dyDescent="0.2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s="4" t="s">
        <v>8221</v>
      </c>
      <c r="G941" t="s">
        <v>8224</v>
      </c>
      <c r="H941" t="s">
        <v>8246</v>
      </c>
      <c r="I941">
        <v>1372622280</v>
      </c>
      <c r="J941" s="14">
        <f t="shared" si="84"/>
        <v>41455.831944444442</v>
      </c>
      <c r="K941">
        <v>1369246738</v>
      </c>
      <c r="L941" s="14">
        <f t="shared" si="85"/>
        <v>41416.763171296298</v>
      </c>
      <c r="M941" t="b">
        <v>0</v>
      </c>
      <c r="N941">
        <v>2</v>
      </c>
      <c r="O941" t="b">
        <v>0</v>
      </c>
      <c r="P941" t="s">
        <v>8278</v>
      </c>
      <c r="Q941" s="6">
        <f t="shared" si="86"/>
        <v>1.4545454545454546</v>
      </c>
      <c r="R941" s="7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5" x14ac:dyDescent="0.2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s="4" t="s">
        <v>8221</v>
      </c>
      <c r="G942" t="s">
        <v>8224</v>
      </c>
      <c r="H942" t="s">
        <v>8246</v>
      </c>
      <c r="I942">
        <v>1439251926</v>
      </c>
      <c r="J942" s="14">
        <f t="shared" si="84"/>
        <v>42227.008402777778</v>
      </c>
      <c r="K942">
        <v>1435363926</v>
      </c>
      <c r="L942" s="14">
        <f t="shared" si="85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86"/>
        <v>17.155555555555555</v>
      </c>
      <c r="R942" s="7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60" x14ac:dyDescent="0.2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s="4" t="s">
        <v>8221</v>
      </c>
      <c r="G943" t="s">
        <v>8224</v>
      </c>
      <c r="H943" t="s">
        <v>8246</v>
      </c>
      <c r="I943">
        <v>1486693145</v>
      </c>
      <c r="J943" s="14">
        <f t="shared" si="84"/>
        <v>42776.096585648149</v>
      </c>
      <c r="K943">
        <v>1484101145</v>
      </c>
      <c r="L943" s="14">
        <f t="shared" si="85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86"/>
        <v>2.3220000000000001</v>
      </c>
      <c r="R943" s="7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60" x14ac:dyDescent="0.2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s="4" t="s">
        <v>8221</v>
      </c>
      <c r="G944" t="s">
        <v>8224</v>
      </c>
      <c r="H944" t="s">
        <v>8246</v>
      </c>
      <c r="I944">
        <v>1455826460</v>
      </c>
      <c r="J944" s="14">
        <f t="shared" si="84"/>
        <v>42418.843287037031</v>
      </c>
      <c r="K944">
        <v>1452716060</v>
      </c>
      <c r="L944" s="14">
        <f t="shared" si="85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86"/>
        <v>8.9066666666666663</v>
      </c>
      <c r="R944" s="7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30" x14ac:dyDescent="0.2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s="4" t="s">
        <v>8221</v>
      </c>
      <c r="G945" t="s">
        <v>8224</v>
      </c>
      <c r="H945" t="s">
        <v>8246</v>
      </c>
      <c r="I945">
        <v>1480438905</v>
      </c>
      <c r="J945" s="14">
        <f t="shared" si="84"/>
        <v>42703.709548611107</v>
      </c>
      <c r="K945">
        <v>1477843305</v>
      </c>
      <c r="L945" s="14">
        <f t="shared" si="85"/>
        <v>42673.66788194445</v>
      </c>
      <c r="M945" t="b">
        <v>0</v>
      </c>
      <c r="N945">
        <v>12</v>
      </c>
      <c r="O945" t="b">
        <v>0</v>
      </c>
      <c r="P945" t="s">
        <v>8273</v>
      </c>
      <c r="Q945" s="6">
        <f t="shared" si="86"/>
        <v>9.6333333333333346</v>
      </c>
      <c r="R945" s="7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5" x14ac:dyDescent="0.2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s="4" t="s">
        <v>8221</v>
      </c>
      <c r="G946" t="s">
        <v>8224</v>
      </c>
      <c r="H946" t="s">
        <v>8246</v>
      </c>
      <c r="I946">
        <v>1460988000</v>
      </c>
      <c r="J946" s="14">
        <f t="shared" si="84"/>
        <v>42478.583333333328</v>
      </c>
      <c r="K946">
        <v>1458050450</v>
      </c>
      <c r="L946" s="14">
        <f t="shared" si="85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6">
        <f t="shared" si="86"/>
        <v>13.325999999999999</v>
      </c>
      <c r="R946" s="7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5" x14ac:dyDescent="0.2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s="4" t="s">
        <v>8221</v>
      </c>
      <c r="G947" t="s">
        <v>8230</v>
      </c>
      <c r="H947" t="s">
        <v>8249</v>
      </c>
      <c r="I947">
        <v>1487462340</v>
      </c>
      <c r="J947" s="14">
        <f t="shared" si="84"/>
        <v>42784.999305555553</v>
      </c>
      <c r="K947">
        <v>1482958626</v>
      </c>
      <c r="L947" s="14">
        <f t="shared" si="85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6">
        <f t="shared" si="86"/>
        <v>2.484</v>
      </c>
      <c r="R947" s="7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45" x14ac:dyDescent="0.2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s="4" t="s">
        <v>8221</v>
      </c>
      <c r="G948" t="s">
        <v>8224</v>
      </c>
      <c r="H948" t="s">
        <v>8246</v>
      </c>
      <c r="I948">
        <v>1473444048</v>
      </c>
      <c r="J948" s="14">
        <f t="shared" si="84"/>
        <v>42622.750555555554</v>
      </c>
      <c r="K948">
        <v>1470852048</v>
      </c>
      <c r="L948" s="14">
        <f t="shared" si="85"/>
        <v>42592.750555555554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86"/>
        <v>1.9066666666666665</v>
      </c>
      <c r="R948" s="7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60" x14ac:dyDescent="0.2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s="4" t="s">
        <v>8221</v>
      </c>
      <c r="G949" t="s">
        <v>8224</v>
      </c>
      <c r="H949" t="s">
        <v>8246</v>
      </c>
      <c r="I949">
        <v>1467312306</v>
      </c>
      <c r="J949" s="14">
        <f t="shared" si="84"/>
        <v>42551.781319444446</v>
      </c>
      <c r="K949">
        <v>1462128306</v>
      </c>
      <c r="L949" s="14">
        <f t="shared" si="85"/>
        <v>42491.781319444446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86"/>
        <v>0</v>
      </c>
      <c r="R949" s="7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60" x14ac:dyDescent="0.2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s="4" t="s">
        <v>8221</v>
      </c>
      <c r="G950" t="s">
        <v>8233</v>
      </c>
      <c r="H950" t="s">
        <v>8249</v>
      </c>
      <c r="I950">
        <v>1457812364</v>
      </c>
      <c r="J950" s="14">
        <f t="shared" si="84"/>
        <v>42441.828287037039</v>
      </c>
      <c r="K950">
        <v>1455220364</v>
      </c>
      <c r="L950" s="14">
        <f t="shared" si="85"/>
        <v>42411.828287037039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86"/>
        <v>12</v>
      </c>
      <c r="R950" s="7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5" x14ac:dyDescent="0.2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s="4" t="s">
        <v>8221</v>
      </c>
      <c r="G951" t="s">
        <v>8236</v>
      </c>
      <c r="H951" t="s">
        <v>8249</v>
      </c>
      <c r="I951">
        <v>1456016576</v>
      </c>
      <c r="J951" s="14">
        <f t="shared" si="84"/>
        <v>42421.043703703705</v>
      </c>
      <c r="K951">
        <v>1450832576</v>
      </c>
      <c r="L951" s="14">
        <f t="shared" si="85"/>
        <v>42361.043703703705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86"/>
        <v>1.365</v>
      </c>
      <c r="R951" s="7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5" x14ac:dyDescent="0.2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s="4" t="s">
        <v>8221</v>
      </c>
      <c r="G952" t="s">
        <v>8229</v>
      </c>
      <c r="H952" t="s">
        <v>8251</v>
      </c>
      <c r="I952">
        <v>1453053661</v>
      </c>
      <c r="J952" s="14">
        <f t="shared" si="84"/>
        <v>42386.750706018516</v>
      </c>
      <c r="K952">
        <v>1450461661</v>
      </c>
      <c r="L952" s="14">
        <f t="shared" si="85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86"/>
        <v>28.04</v>
      </c>
      <c r="R952" s="7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2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s="4" t="s">
        <v>8221</v>
      </c>
      <c r="G953" t="s">
        <v>8224</v>
      </c>
      <c r="H953" t="s">
        <v>8246</v>
      </c>
      <c r="I953">
        <v>1465054872</v>
      </c>
      <c r="J953" s="14">
        <f t="shared" si="84"/>
        <v>42525.653611111105</v>
      </c>
      <c r="K953">
        <v>1461166872</v>
      </c>
      <c r="L953" s="14">
        <f t="shared" si="85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86"/>
        <v>38.39</v>
      </c>
      <c r="R953" s="7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0" x14ac:dyDescent="0.2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s="4" t="s">
        <v>8221</v>
      </c>
      <c r="G954" t="s">
        <v>8224</v>
      </c>
      <c r="H954" t="s">
        <v>8246</v>
      </c>
      <c r="I954">
        <v>1479483812</v>
      </c>
      <c r="J954" s="14">
        <f t="shared" si="84"/>
        <v>42692.655231481483</v>
      </c>
      <c r="K954">
        <v>1476888212</v>
      </c>
      <c r="L954" s="14">
        <f t="shared" si="85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6">
        <f t="shared" si="86"/>
        <v>39.942857142857143</v>
      </c>
      <c r="R954" s="7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5" x14ac:dyDescent="0.2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s="4" t="s">
        <v>8221</v>
      </c>
      <c r="G955" t="s">
        <v>8224</v>
      </c>
      <c r="H955" t="s">
        <v>8246</v>
      </c>
      <c r="I955">
        <v>1422158199</v>
      </c>
      <c r="J955" s="14">
        <f t="shared" si="84"/>
        <v>42029.164340277777</v>
      </c>
      <c r="K955">
        <v>1419566199</v>
      </c>
      <c r="L955" s="14">
        <f t="shared" si="85"/>
        <v>41999.164340277777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86"/>
        <v>0.84</v>
      </c>
      <c r="R955" s="7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5" x14ac:dyDescent="0.2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s="4" t="s">
        <v>8221</v>
      </c>
      <c r="G956" t="s">
        <v>8224</v>
      </c>
      <c r="H956" t="s">
        <v>8246</v>
      </c>
      <c r="I956">
        <v>1440100839</v>
      </c>
      <c r="J956" s="14">
        <f t="shared" si="84"/>
        <v>42236.833784722221</v>
      </c>
      <c r="K956">
        <v>1436472039</v>
      </c>
      <c r="L956" s="14">
        <f t="shared" si="85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86"/>
        <v>43.406666666666666</v>
      </c>
      <c r="R956" s="7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5" x14ac:dyDescent="0.2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s="4" t="s">
        <v>8221</v>
      </c>
      <c r="G957" t="s">
        <v>8224</v>
      </c>
      <c r="H957" t="s">
        <v>8246</v>
      </c>
      <c r="I957">
        <v>1473750300</v>
      </c>
      <c r="J957" s="14">
        <f t="shared" si="84"/>
        <v>42626.295138888891</v>
      </c>
      <c r="K957">
        <v>1470294300</v>
      </c>
      <c r="L957" s="14">
        <f t="shared" si="85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86"/>
        <v>5.6613333333333333</v>
      </c>
      <c r="R957" s="7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60" x14ac:dyDescent="0.2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s="4" t="s">
        <v>8221</v>
      </c>
      <c r="G958" t="s">
        <v>8224</v>
      </c>
      <c r="H958" t="s">
        <v>8246</v>
      </c>
      <c r="I958">
        <v>1430081759</v>
      </c>
      <c r="J958" s="14">
        <f t="shared" si="84"/>
        <v>42120.872210648144</v>
      </c>
      <c r="K958">
        <v>1424901359</v>
      </c>
      <c r="L958" s="14">
        <f t="shared" si="85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6">
        <f t="shared" si="86"/>
        <v>1.722</v>
      </c>
      <c r="R958" s="7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0" x14ac:dyDescent="0.2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s="4" t="s">
        <v>8221</v>
      </c>
      <c r="G959" t="s">
        <v>8224</v>
      </c>
      <c r="H959" t="s">
        <v>8246</v>
      </c>
      <c r="I959">
        <v>1479392133</v>
      </c>
      <c r="J959" s="14">
        <f t="shared" si="84"/>
        <v>42691.594131944439</v>
      </c>
      <c r="K959">
        <v>1476710133</v>
      </c>
      <c r="L959" s="14">
        <f t="shared" si="85"/>
        <v>42660.552465277782</v>
      </c>
      <c r="M959" t="b">
        <v>0</v>
      </c>
      <c r="N959">
        <v>7</v>
      </c>
      <c r="O959" t="b">
        <v>0</v>
      </c>
      <c r="P959" t="s">
        <v>8273</v>
      </c>
      <c r="Q959" s="6">
        <f t="shared" si="86"/>
        <v>1.9416666666666664</v>
      </c>
      <c r="R959" s="7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60" x14ac:dyDescent="0.2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s="4" t="s">
        <v>8221</v>
      </c>
      <c r="G960" t="s">
        <v>8224</v>
      </c>
      <c r="H960" t="s">
        <v>8246</v>
      </c>
      <c r="I960">
        <v>1428641940</v>
      </c>
      <c r="J960" s="14">
        <f t="shared" si="84"/>
        <v>42104.207638888889</v>
      </c>
      <c r="K960">
        <v>1426792563</v>
      </c>
      <c r="L960" s="14">
        <f t="shared" si="85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6">
        <f t="shared" si="86"/>
        <v>11.328275684711327</v>
      </c>
      <c r="R960" s="7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60" x14ac:dyDescent="0.2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s="4" t="s">
        <v>8221</v>
      </c>
      <c r="G961" t="s">
        <v>8224</v>
      </c>
      <c r="H961" t="s">
        <v>8246</v>
      </c>
      <c r="I961">
        <v>1421640665</v>
      </c>
      <c r="J961" s="14">
        <f t="shared" si="84"/>
        <v>42023.174363425926</v>
      </c>
      <c r="K961">
        <v>1419048665</v>
      </c>
      <c r="L961" s="14">
        <f t="shared" si="85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86"/>
        <v>38.86</v>
      </c>
      <c r="R961" s="7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5" x14ac:dyDescent="0.2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s="4" t="s">
        <v>8221</v>
      </c>
      <c r="G962" t="s">
        <v>8224</v>
      </c>
      <c r="H962" t="s">
        <v>8246</v>
      </c>
      <c r="I962">
        <v>1489500155</v>
      </c>
      <c r="J962" s="14">
        <f t="shared" si="84"/>
        <v>42808.585127314815</v>
      </c>
      <c r="K962">
        <v>1485874955</v>
      </c>
      <c r="L962" s="14">
        <f t="shared" si="85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6">
        <f t="shared" si="86"/>
        <v>46.100628930817614</v>
      </c>
      <c r="R962" s="7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5" x14ac:dyDescent="0.2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s="4" t="s">
        <v>8221</v>
      </c>
      <c r="G963" t="s">
        <v>8224</v>
      </c>
      <c r="H963" t="s">
        <v>8246</v>
      </c>
      <c r="I963">
        <v>1487617200</v>
      </c>
      <c r="J963" s="14">
        <f t="shared" ref="J963:J1026" si="90">(((I963/60)/60)/24)+DATE(1970,1,1)</f>
        <v>42786.791666666672</v>
      </c>
      <c r="K963">
        <v>1483634335</v>
      </c>
      <c r="L963" s="14">
        <f t="shared" ref="L963:L1026" si="9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6">
        <f t="shared" ref="Q963:Q1026" si="92">(E963/D963)*100</f>
        <v>42.188421052631583</v>
      </c>
      <c r="R963" s="7">
        <f t="shared" ref="R963:R1026" si="93">AVERAGE(E963/N963)</f>
        <v>364.35454545454547</v>
      </c>
      <c r="S963" t="str">
        <f t="shared" ref="S963:S1026" si="94">LEFT(P963,FIND("/",P963)-1)</f>
        <v>technology</v>
      </c>
      <c r="T963" t="str">
        <f t="shared" ref="T963:T1026" si="95">RIGHT(P963,LEN(P963)-FIND("/",P963))</f>
        <v>wearables</v>
      </c>
    </row>
    <row r="964" spans="1:20" ht="60" x14ac:dyDescent="0.2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s="4" t="s">
        <v>8221</v>
      </c>
      <c r="G964" t="s">
        <v>8224</v>
      </c>
      <c r="H964" t="s">
        <v>8246</v>
      </c>
      <c r="I964">
        <v>1455210353</v>
      </c>
      <c r="J964" s="14">
        <f t="shared" si="90"/>
        <v>42411.712418981479</v>
      </c>
      <c r="K964">
        <v>1451927153</v>
      </c>
      <c r="L964" s="14">
        <f t="shared" si="9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92"/>
        <v>28.48</v>
      </c>
      <c r="R964" s="7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0" x14ac:dyDescent="0.2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s="4" t="s">
        <v>8221</v>
      </c>
      <c r="G965" t="s">
        <v>8224</v>
      </c>
      <c r="H965" t="s">
        <v>8246</v>
      </c>
      <c r="I965">
        <v>1476717319</v>
      </c>
      <c r="J965" s="14">
        <f t="shared" si="90"/>
        <v>42660.635636574079</v>
      </c>
      <c r="K965">
        <v>1473693319</v>
      </c>
      <c r="L965" s="14">
        <f t="shared" si="9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92"/>
        <v>1.077142857142857</v>
      </c>
      <c r="R965" s="7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60" x14ac:dyDescent="0.2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s="4" t="s">
        <v>8221</v>
      </c>
      <c r="G966" t="s">
        <v>8229</v>
      </c>
      <c r="H966" t="s">
        <v>8251</v>
      </c>
      <c r="I966">
        <v>1441119919</v>
      </c>
      <c r="J966" s="14">
        <f t="shared" si="90"/>
        <v>42248.628692129627</v>
      </c>
      <c r="K966">
        <v>1437663919</v>
      </c>
      <c r="L966" s="14">
        <f t="shared" si="9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92"/>
        <v>0.79909090909090907</v>
      </c>
      <c r="R966" s="7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60" x14ac:dyDescent="0.2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s="4" t="s">
        <v>8221</v>
      </c>
      <c r="G967" t="s">
        <v>8224</v>
      </c>
      <c r="H967" t="s">
        <v>8246</v>
      </c>
      <c r="I967">
        <v>1477454340</v>
      </c>
      <c r="J967" s="14">
        <f t="shared" si="90"/>
        <v>42669.165972222225</v>
      </c>
      <c r="K967">
        <v>1474676646</v>
      </c>
      <c r="L967" s="14">
        <f t="shared" si="9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6">
        <f t="shared" si="92"/>
        <v>1.1919999999999999</v>
      </c>
      <c r="R967" s="7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5" x14ac:dyDescent="0.2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s="4" t="s">
        <v>8221</v>
      </c>
      <c r="G968" t="s">
        <v>8224</v>
      </c>
      <c r="H968" t="s">
        <v>8246</v>
      </c>
      <c r="I968">
        <v>1475766932</v>
      </c>
      <c r="J968" s="14">
        <f t="shared" si="90"/>
        <v>42649.635787037041</v>
      </c>
      <c r="K968">
        <v>1473174932</v>
      </c>
      <c r="L968" s="14">
        <f t="shared" si="9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92"/>
        <v>14.799999999999999</v>
      </c>
      <c r="R968" s="7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5" x14ac:dyDescent="0.2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s="4" t="s">
        <v>8221</v>
      </c>
      <c r="G969" t="s">
        <v>8224</v>
      </c>
      <c r="H969" t="s">
        <v>8246</v>
      </c>
      <c r="I969">
        <v>1461301574</v>
      </c>
      <c r="J969" s="14">
        <f t="shared" si="90"/>
        <v>42482.21266203704</v>
      </c>
      <c r="K969">
        <v>1456121174</v>
      </c>
      <c r="L969" s="14">
        <f t="shared" si="9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92"/>
        <v>17.810000000000002</v>
      </c>
      <c r="R969" s="7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60" x14ac:dyDescent="0.2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s="4" t="s">
        <v>8221</v>
      </c>
      <c r="G970" t="s">
        <v>8224</v>
      </c>
      <c r="H970" t="s">
        <v>8246</v>
      </c>
      <c r="I970">
        <v>1408134034</v>
      </c>
      <c r="J970" s="14">
        <f t="shared" si="90"/>
        <v>41866.847615740742</v>
      </c>
      <c r="K970">
        <v>1405542034</v>
      </c>
      <c r="L970" s="14">
        <f t="shared" si="9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92"/>
        <v>1.325</v>
      </c>
      <c r="R970" s="7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30" x14ac:dyDescent="0.2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s="4" t="s">
        <v>8221</v>
      </c>
      <c r="G971" t="s">
        <v>8238</v>
      </c>
      <c r="H971" t="s">
        <v>8256</v>
      </c>
      <c r="I971">
        <v>1486624607</v>
      </c>
      <c r="J971" s="14">
        <f t="shared" si="90"/>
        <v>42775.30332175926</v>
      </c>
      <c r="K971">
        <v>1483773407</v>
      </c>
      <c r="L971" s="14">
        <f t="shared" si="9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92"/>
        <v>46.666666666666664</v>
      </c>
      <c r="R971" s="7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60" x14ac:dyDescent="0.2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s="4" t="s">
        <v>8221</v>
      </c>
      <c r="G972" t="s">
        <v>8229</v>
      </c>
      <c r="H972" t="s">
        <v>8251</v>
      </c>
      <c r="I972">
        <v>1485147540</v>
      </c>
      <c r="J972" s="14">
        <f t="shared" si="90"/>
        <v>42758.207638888889</v>
      </c>
      <c r="K972">
        <v>1481951853</v>
      </c>
      <c r="L972" s="14">
        <f t="shared" si="9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6">
        <f t="shared" si="92"/>
        <v>45.92</v>
      </c>
      <c r="R972" s="7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60" x14ac:dyDescent="0.2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s="4" t="s">
        <v>8221</v>
      </c>
      <c r="G973" t="s">
        <v>8224</v>
      </c>
      <c r="H973" t="s">
        <v>8246</v>
      </c>
      <c r="I973">
        <v>1433178060</v>
      </c>
      <c r="J973" s="14">
        <f t="shared" si="90"/>
        <v>42156.709027777775</v>
      </c>
      <c r="K973">
        <v>1429290060</v>
      </c>
      <c r="L973" s="14">
        <f t="shared" si="9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92"/>
        <v>0.22599999999999998</v>
      </c>
      <c r="R973" s="7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5" x14ac:dyDescent="0.2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s="4" t="s">
        <v>8221</v>
      </c>
      <c r="G974" t="s">
        <v>8224</v>
      </c>
      <c r="H974" t="s">
        <v>8246</v>
      </c>
      <c r="I974">
        <v>1409813940</v>
      </c>
      <c r="J974" s="14">
        <f t="shared" si="90"/>
        <v>41886.290972222225</v>
      </c>
      <c r="K974">
        <v>1407271598</v>
      </c>
      <c r="L974" s="14">
        <f t="shared" si="9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6">
        <f t="shared" si="92"/>
        <v>34.625</v>
      </c>
      <c r="R974" s="7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60" x14ac:dyDescent="0.2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s="4" t="s">
        <v>8221</v>
      </c>
      <c r="G975" t="s">
        <v>8224</v>
      </c>
      <c r="H975" t="s">
        <v>8246</v>
      </c>
      <c r="I975">
        <v>1447032093</v>
      </c>
      <c r="J975" s="14">
        <f t="shared" si="90"/>
        <v>42317.056631944448</v>
      </c>
      <c r="K975">
        <v>1441844493</v>
      </c>
      <c r="L975" s="14">
        <f t="shared" si="9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6">
        <f t="shared" si="92"/>
        <v>2.0549999999999997</v>
      </c>
      <c r="R975" s="7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5" x14ac:dyDescent="0.2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s="4" t="s">
        <v>8221</v>
      </c>
      <c r="G976" t="s">
        <v>8224</v>
      </c>
      <c r="H976" t="s">
        <v>8246</v>
      </c>
      <c r="I976">
        <v>1458925156</v>
      </c>
      <c r="J976" s="14">
        <f t="shared" si="90"/>
        <v>42454.707824074074</v>
      </c>
      <c r="K976">
        <v>1456336756</v>
      </c>
      <c r="L976" s="14">
        <f t="shared" si="9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6">
        <f t="shared" si="92"/>
        <v>0.55999999999999994</v>
      </c>
      <c r="R976" s="7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60" x14ac:dyDescent="0.2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s="4" t="s">
        <v>8221</v>
      </c>
      <c r="G977" t="s">
        <v>8224</v>
      </c>
      <c r="H977" t="s">
        <v>8246</v>
      </c>
      <c r="I977">
        <v>1467132185</v>
      </c>
      <c r="J977" s="14">
        <f t="shared" si="90"/>
        <v>42549.696585648147</v>
      </c>
      <c r="K977">
        <v>1461948185</v>
      </c>
      <c r="L977" s="14">
        <f t="shared" si="9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92"/>
        <v>2.6069999999999998</v>
      </c>
      <c r="R977" s="7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60" x14ac:dyDescent="0.2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s="4" t="s">
        <v>8221</v>
      </c>
      <c r="G978" t="s">
        <v>8226</v>
      </c>
      <c r="H978" t="s">
        <v>8248</v>
      </c>
      <c r="I978">
        <v>1439515497</v>
      </c>
      <c r="J978" s="14">
        <f t="shared" si="90"/>
        <v>42230.058993055558</v>
      </c>
      <c r="K978">
        <v>1435627497</v>
      </c>
      <c r="L978" s="14">
        <f t="shared" si="9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92"/>
        <v>1.9259999999999999</v>
      </c>
      <c r="R978" s="7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60" x14ac:dyDescent="0.2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s="4" t="s">
        <v>8221</v>
      </c>
      <c r="G979" t="s">
        <v>8239</v>
      </c>
      <c r="H979" t="s">
        <v>8249</v>
      </c>
      <c r="I979">
        <v>1456094197</v>
      </c>
      <c r="J979" s="14">
        <f t="shared" si="90"/>
        <v>42421.942094907412</v>
      </c>
      <c r="K979">
        <v>1453502197</v>
      </c>
      <c r="L979" s="14">
        <f t="shared" si="9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92"/>
        <v>33.666666666666664</v>
      </c>
      <c r="R979" s="7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5" x14ac:dyDescent="0.2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s="4" t="s">
        <v>8221</v>
      </c>
      <c r="G980" t="s">
        <v>8235</v>
      </c>
      <c r="H980" t="s">
        <v>8255</v>
      </c>
      <c r="I980">
        <v>1456385101</v>
      </c>
      <c r="J980" s="14">
        <f t="shared" si="90"/>
        <v>42425.309039351851</v>
      </c>
      <c r="K980">
        <v>1453793101</v>
      </c>
      <c r="L980" s="14">
        <f t="shared" si="9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92"/>
        <v>56.263267182990241</v>
      </c>
      <c r="R980" s="7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60" x14ac:dyDescent="0.2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s="4" t="s">
        <v>8221</v>
      </c>
      <c r="G981" t="s">
        <v>8224</v>
      </c>
      <c r="H981" t="s">
        <v>8246</v>
      </c>
      <c r="I981">
        <v>1466449140</v>
      </c>
      <c r="J981" s="14">
        <f t="shared" si="90"/>
        <v>42541.790972222225</v>
      </c>
      <c r="K981">
        <v>1463392828</v>
      </c>
      <c r="L981" s="14">
        <f t="shared" si="9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6">
        <f t="shared" si="92"/>
        <v>82.817599999999999</v>
      </c>
      <c r="R981" s="7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60" x14ac:dyDescent="0.2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s="4" t="s">
        <v>8221</v>
      </c>
      <c r="G982" t="s">
        <v>8224</v>
      </c>
      <c r="H982" t="s">
        <v>8246</v>
      </c>
      <c r="I982">
        <v>1417387322</v>
      </c>
      <c r="J982" s="14">
        <f t="shared" si="90"/>
        <v>41973.945856481485</v>
      </c>
      <c r="K982">
        <v>1413495722</v>
      </c>
      <c r="L982" s="14">
        <f t="shared" si="9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6">
        <f t="shared" si="92"/>
        <v>14.860000000000001</v>
      </c>
      <c r="R982" s="7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60" x14ac:dyDescent="0.2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s="4" t="s">
        <v>8221</v>
      </c>
      <c r="G983" t="s">
        <v>8224</v>
      </c>
      <c r="H983" t="s">
        <v>8246</v>
      </c>
      <c r="I983">
        <v>1407624222</v>
      </c>
      <c r="J983" s="14">
        <f t="shared" si="90"/>
        <v>41860.947013888886</v>
      </c>
      <c r="K983">
        <v>1405032222</v>
      </c>
      <c r="L983" s="14">
        <f t="shared" si="9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92"/>
        <v>1.2375123751237513E-2</v>
      </c>
      <c r="R983" s="7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45" x14ac:dyDescent="0.2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s="4" t="s">
        <v>8221</v>
      </c>
      <c r="G984" t="s">
        <v>8224</v>
      </c>
      <c r="H984" t="s">
        <v>8246</v>
      </c>
      <c r="I984">
        <v>1475431486</v>
      </c>
      <c r="J984" s="14">
        <f t="shared" si="90"/>
        <v>42645.753310185188</v>
      </c>
      <c r="K984">
        <v>1472839486</v>
      </c>
      <c r="L984" s="14">
        <f t="shared" si="9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92"/>
        <v>1.7142857142857144E-2</v>
      </c>
      <c r="R984" s="7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60" x14ac:dyDescent="0.2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s="4" t="s">
        <v>8221</v>
      </c>
      <c r="G985" t="s">
        <v>8227</v>
      </c>
      <c r="H985" t="s">
        <v>8249</v>
      </c>
      <c r="I985">
        <v>1471985640</v>
      </c>
      <c r="J985" s="14">
        <f t="shared" si="90"/>
        <v>42605.870833333334</v>
      </c>
      <c r="K985">
        <v>1469289685</v>
      </c>
      <c r="L985" s="14">
        <f t="shared" si="9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6">
        <f t="shared" si="92"/>
        <v>29.506136117214709</v>
      </c>
      <c r="R985" s="7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90" x14ac:dyDescent="0.2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s="4" t="s">
        <v>8221</v>
      </c>
      <c r="G986" t="s">
        <v>8224</v>
      </c>
      <c r="H986" t="s">
        <v>8246</v>
      </c>
      <c r="I986">
        <v>1427507208</v>
      </c>
      <c r="J986" s="14">
        <f t="shared" si="90"/>
        <v>42091.074166666673</v>
      </c>
      <c r="K986">
        <v>1424918808</v>
      </c>
      <c r="L986" s="14">
        <f t="shared" si="91"/>
        <v>42061.11583333333</v>
      </c>
      <c r="M986" t="b">
        <v>0</v>
      </c>
      <c r="N986">
        <v>3</v>
      </c>
      <c r="O986" t="b">
        <v>0</v>
      </c>
      <c r="P986" t="s">
        <v>8273</v>
      </c>
      <c r="Q986" s="6">
        <f t="shared" si="92"/>
        <v>1.06</v>
      </c>
      <c r="R986" s="7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60" x14ac:dyDescent="0.2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s="4" t="s">
        <v>8221</v>
      </c>
      <c r="G987" t="s">
        <v>8236</v>
      </c>
      <c r="H987" t="s">
        <v>8249</v>
      </c>
      <c r="I987">
        <v>1451602800</v>
      </c>
      <c r="J987" s="14">
        <f t="shared" si="90"/>
        <v>42369.958333333328</v>
      </c>
      <c r="K987">
        <v>1449011610</v>
      </c>
      <c r="L987" s="14">
        <f t="shared" si="9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6">
        <f t="shared" si="92"/>
        <v>6.293333333333333</v>
      </c>
      <c r="R987" s="7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60" x14ac:dyDescent="0.2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s="4" t="s">
        <v>8221</v>
      </c>
      <c r="G988" t="s">
        <v>8225</v>
      </c>
      <c r="H988" t="s">
        <v>8247</v>
      </c>
      <c r="I988">
        <v>1452384000</v>
      </c>
      <c r="J988" s="14">
        <f t="shared" si="90"/>
        <v>42379</v>
      </c>
      <c r="K988">
        <v>1447698300</v>
      </c>
      <c r="L988" s="14">
        <f t="shared" si="9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6">
        <f t="shared" si="92"/>
        <v>12.75</v>
      </c>
      <c r="R988" s="7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5" x14ac:dyDescent="0.2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s="4" t="s">
        <v>8221</v>
      </c>
      <c r="G989" t="s">
        <v>8233</v>
      </c>
      <c r="H989" t="s">
        <v>8249</v>
      </c>
      <c r="I989">
        <v>1403507050</v>
      </c>
      <c r="J989" s="14">
        <f t="shared" si="90"/>
        <v>41813.294560185182</v>
      </c>
      <c r="K989">
        <v>1400051050</v>
      </c>
      <c r="L989" s="14">
        <f t="shared" si="9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92"/>
        <v>13.22</v>
      </c>
      <c r="R989" s="7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60" x14ac:dyDescent="0.2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s="4" t="s">
        <v>8221</v>
      </c>
      <c r="G990" t="s">
        <v>8237</v>
      </c>
      <c r="H990" t="s">
        <v>8249</v>
      </c>
      <c r="I990">
        <v>1475310825</v>
      </c>
      <c r="J990" s="14">
        <f t="shared" si="90"/>
        <v>42644.356770833328</v>
      </c>
      <c r="K990">
        <v>1472718825</v>
      </c>
      <c r="L990" s="14">
        <f t="shared" si="9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92"/>
        <v>0</v>
      </c>
      <c r="R990" s="7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30" x14ac:dyDescent="0.2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s="4" t="s">
        <v>8221</v>
      </c>
      <c r="G991" t="s">
        <v>8224</v>
      </c>
      <c r="H991" t="s">
        <v>8246</v>
      </c>
      <c r="I991">
        <v>1475101495</v>
      </c>
      <c r="J991" s="14">
        <f t="shared" si="90"/>
        <v>42641.933969907404</v>
      </c>
      <c r="K991">
        <v>1472509495</v>
      </c>
      <c r="L991" s="14">
        <f t="shared" si="9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92"/>
        <v>16.77</v>
      </c>
      <c r="R991" s="7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60" x14ac:dyDescent="0.2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s="4" t="s">
        <v>8221</v>
      </c>
      <c r="G992" t="s">
        <v>8224</v>
      </c>
      <c r="H992" t="s">
        <v>8246</v>
      </c>
      <c r="I992">
        <v>1409770164</v>
      </c>
      <c r="J992" s="14">
        <f t="shared" si="90"/>
        <v>41885.784305555557</v>
      </c>
      <c r="K992">
        <v>1407178164</v>
      </c>
      <c r="L992" s="14">
        <f t="shared" si="9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92"/>
        <v>0.104</v>
      </c>
      <c r="R992" s="7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5" x14ac:dyDescent="0.2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s="4" t="s">
        <v>8221</v>
      </c>
      <c r="G993" t="s">
        <v>8225</v>
      </c>
      <c r="H993" t="s">
        <v>8247</v>
      </c>
      <c r="I993">
        <v>1468349460</v>
      </c>
      <c r="J993" s="14">
        <f t="shared" si="90"/>
        <v>42563.785416666666</v>
      </c>
      <c r="K993">
        <v>1466186988</v>
      </c>
      <c r="L993" s="14">
        <f t="shared" si="91"/>
        <v>42538.75680555556</v>
      </c>
      <c r="M993" t="b">
        <v>0</v>
      </c>
      <c r="N993">
        <v>7</v>
      </c>
      <c r="O993" t="b">
        <v>0</v>
      </c>
      <c r="P993" t="s">
        <v>8273</v>
      </c>
      <c r="Q993" s="6">
        <f t="shared" si="92"/>
        <v>4.24</v>
      </c>
      <c r="R993" s="7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5" x14ac:dyDescent="0.2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s="4" t="s">
        <v>8221</v>
      </c>
      <c r="G994" t="s">
        <v>8224</v>
      </c>
      <c r="H994" t="s">
        <v>8246</v>
      </c>
      <c r="I994">
        <v>1462655519</v>
      </c>
      <c r="J994" s="14">
        <f t="shared" si="90"/>
        <v>42497.883321759262</v>
      </c>
      <c r="K994">
        <v>1457475119</v>
      </c>
      <c r="L994" s="14">
        <f t="shared" si="9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6">
        <f t="shared" si="92"/>
        <v>0.46699999999999997</v>
      </c>
      <c r="R994" s="7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5" x14ac:dyDescent="0.2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s="4" t="s">
        <v>8221</v>
      </c>
      <c r="G995" t="s">
        <v>8224</v>
      </c>
      <c r="H995" t="s">
        <v>8246</v>
      </c>
      <c r="I995">
        <v>1478926800</v>
      </c>
      <c r="J995" s="14">
        <f t="shared" si="90"/>
        <v>42686.208333333328</v>
      </c>
      <c r="K995">
        <v>1476054568</v>
      </c>
      <c r="L995" s="14">
        <f t="shared" si="9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6">
        <f t="shared" si="92"/>
        <v>25.087142857142858</v>
      </c>
      <c r="R995" s="7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0" x14ac:dyDescent="0.2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s="4" t="s">
        <v>8221</v>
      </c>
      <c r="G996" t="s">
        <v>8224</v>
      </c>
      <c r="H996" t="s">
        <v>8246</v>
      </c>
      <c r="I996">
        <v>1417388340</v>
      </c>
      <c r="J996" s="14">
        <f t="shared" si="90"/>
        <v>41973.957638888889</v>
      </c>
      <c r="K996">
        <v>1412835530</v>
      </c>
      <c r="L996" s="14">
        <f t="shared" si="9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6">
        <f t="shared" si="92"/>
        <v>2.3345000000000002</v>
      </c>
      <c r="R996" s="7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60" x14ac:dyDescent="0.2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s="4" t="s">
        <v>8221</v>
      </c>
      <c r="G997" t="s">
        <v>8224</v>
      </c>
      <c r="H997" t="s">
        <v>8246</v>
      </c>
      <c r="I997">
        <v>1417276800</v>
      </c>
      <c r="J997" s="14">
        <f t="shared" si="90"/>
        <v>41972.666666666672</v>
      </c>
      <c r="K997">
        <v>1415140480</v>
      </c>
      <c r="L997" s="14">
        <f t="shared" si="9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6">
        <f t="shared" si="92"/>
        <v>7.26</v>
      </c>
      <c r="R997" s="7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45" x14ac:dyDescent="0.2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s="4" t="s">
        <v>8221</v>
      </c>
      <c r="G998" t="s">
        <v>8224</v>
      </c>
      <c r="H998" t="s">
        <v>8246</v>
      </c>
      <c r="I998">
        <v>1406474820</v>
      </c>
      <c r="J998" s="14">
        <f t="shared" si="90"/>
        <v>41847.643750000003</v>
      </c>
      <c r="K998">
        <v>1403902060</v>
      </c>
      <c r="L998" s="14">
        <f t="shared" si="9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6">
        <f t="shared" si="92"/>
        <v>1.625</v>
      </c>
      <c r="R998" s="7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30" x14ac:dyDescent="0.2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s="4" t="s">
        <v>8221</v>
      </c>
      <c r="G999" t="s">
        <v>8224</v>
      </c>
      <c r="H999" t="s">
        <v>8246</v>
      </c>
      <c r="I999">
        <v>1417145297</v>
      </c>
      <c r="J999" s="14">
        <f t="shared" si="90"/>
        <v>41971.144641203704</v>
      </c>
      <c r="K999">
        <v>1414549697</v>
      </c>
      <c r="L999" s="14">
        <f t="shared" si="91"/>
        <v>41941.10297453704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92"/>
        <v>1.3</v>
      </c>
      <c r="R999" s="7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45" x14ac:dyDescent="0.2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s="4" t="s">
        <v>8221</v>
      </c>
      <c r="G1000" t="s">
        <v>8229</v>
      </c>
      <c r="H1000" t="s">
        <v>8251</v>
      </c>
      <c r="I1000">
        <v>1447909401</v>
      </c>
      <c r="J1000" s="14">
        <f t="shared" si="90"/>
        <v>42327.210659722223</v>
      </c>
      <c r="K1000">
        <v>1444017801</v>
      </c>
      <c r="L1000" s="14">
        <f t="shared" si="9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92"/>
        <v>58.558333333333337</v>
      </c>
      <c r="R1000" s="7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5" x14ac:dyDescent="0.2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s="4" t="s">
        <v>8221</v>
      </c>
      <c r="G1001" t="s">
        <v>8229</v>
      </c>
      <c r="H1001" t="s">
        <v>8251</v>
      </c>
      <c r="I1001">
        <v>1415865720</v>
      </c>
      <c r="J1001" s="14">
        <f t="shared" si="90"/>
        <v>41956.334722222222</v>
      </c>
      <c r="K1001">
        <v>1413270690</v>
      </c>
      <c r="L1001" s="14">
        <f t="shared" si="9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92"/>
        <v>7.7886666666666677</v>
      </c>
      <c r="R1001" s="7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5" x14ac:dyDescent="0.2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s="4" t="s">
        <v>8220</v>
      </c>
      <c r="G1002" t="s">
        <v>8224</v>
      </c>
      <c r="H1002" t="s">
        <v>8246</v>
      </c>
      <c r="I1002">
        <v>1489537560</v>
      </c>
      <c r="J1002" s="14">
        <f t="shared" si="90"/>
        <v>42809.018055555556</v>
      </c>
      <c r="K1002">
        <v>1484357160</v>
      </c>
      <c r="L1002" s="14">
        <f t="shared" si="9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92"/>
        <v>2.2157147647256061</v>
      </c>
      <c r="R1002" s="7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60" x14ac:dyDescent="0.2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s="4" t="s">
        <v>8220</v>
      </c>
      <c r="G1003" t="s">
        <v>8225</v>
      </c>
      <c r="H1003" t="s">
        <v>8247</v>
      </c>
      <c r="I1003">
        <v>1485796613</v>
      </c>
      <c r="J1003" s="14">
        <f t="shared" si="90"/>
        <v>42765.720057870371</v>
      </c>
      <c r="K1003">
        <v>1481908613</v>
      </c>
      <c r="L1003" s="14">
        <f t="shared" si="9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92"/>
        <v>104</v>
      </c>
      <c r="R1003" s="7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60" x14ac:dyDescent="0.2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s="4" t="s">
        <v>8220</v>
      </c>
      <c r="G1004" t="s">
        <v>8224</v>
      </c>
      <c r="H1004" t="s">
        <v>8246</v>
      </c>
      <c r="I1004">
        <v>1450331940</v>
      </c>
      <c r="J1004" s="14">
        <f t="shared" si="90"/>
        <v>42355.249305555553</v>
      </c>
      <c r="K1004">
        <v>1447777514</v>
      </c>
      <c r="L1004" s="14">
        <f t="shared" si="9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92"/>
        <v>29.6029602960296</v>
      </c>
      <c r="R1004" s="7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5" x14ac:dyDescent="0.2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s="4" t="s">
        <v>8220</v>
      </c>
      <c r="G1005" t="s">
        <v>8230</v>
      </c>
      <c r="H1005" t="s">
        <v>8249</v>
      </c>
      <c r="I1005">
        <v>1489680061</v>
      </c>
      <c r="J1005" s="14">
        <f t="shared" si="90"/>
        <v>42810.667372685188</v>
      </c>
      <c r="K1005">
        <v>1487091661</v>
      </c>
      <c r="L1005" s="14">
        <f t="shared" si="9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92"/>
        <v>16.055</v>
      </c>
      <c r="R1005" s="7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45" x14ac:dyDescent="0.2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s="4" t="s">
        <v>8220</v>
      </c>
      <c r="G1006" t="s">
        <v>8224</v>
      </c>
      <c r="H1006" t="s">
        <v>8246</v>
      </c>
      <c r="I1006">
        <v>1455814827</v>
      </c>
      <c r="J1006" s="14">
        <f t="shared" si="90"/>
        <v>42418.708645833336</v>
      </c>
      <c r="K1006">
        <v>1453222827</v>
      </c>
      <c r="L1006" s="14">
        <f t="shared" si="9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92"/>
        <v>82.207999999999998</v>
      </c>
      <c r="R1006" s="7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5" x14ac:dyDescent="0.2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s="4" t="s">
        <v>8220</v>
      </c>
      <c r="G1007" t="s">
        <v>8224</v>
      </c>
      <c r="H1007" t="s">
        <v>8246</v>
      </c>
      <c r="I1007">
        <v>1446217183</v>
      </c>
      <c r="J1007" s="14">
        <f t="shared" si="90"/>
        <v>42307.624803240738</v>
      </c>
      <c r="K1007">
        <v>1443538783</v>
      </c>
      <c r="L1007" s="14">
        <f t="shared" si="9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92"/>
        <v>75.051000000000002</v>
      </c>
      <c r="R1007" s="7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5" x14ac:dyDescent="0.2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s="4" t="s">
        <v>8220</v>
      </c>
      <c r="G1008" t="s">
        <v>8224</v>
      </c>
      <c r="H1008" t="s">
        <v>8246</v>
      </c>
      <c r="I1008">
        <v>1418368260</v>
      </c>
      <c r="J1008" s="14">
        <f t="shared" si="90"/>
        <v>41985.299305555556</v>
      </c>
      <c r="K1008">
        <v>1417654672</v>
      </c>
      <c r="L1008" s="14">
        <f t="shared" si="9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92"/>
        <v>5.8500000000000005</v>
      </c>
      <c r="R1008" s="7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5" x14ac:dyDescent="0.2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s="4" t="s">
        <v>8220</v>
      </c>
      <c r="G1009" t="s">
        <v>8224</v>
      </c>
      <c r="H1009" t="s">
        <v>8246</v>
      </c>
      <c r="I1009">
        <v>1481727623</v>
      </c>
      <c r="J1009" s="14">
        <f t="shared" si="90"/>
        <v>42718.6252662037</v>
      </c>
      <c r="K1009">
        <v>1478095223</v>
      </c>
      <c r="L1009" s="14">
        <f t="shared" si="9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92"/>
        <v>44.32</v>
      </c>
      <c r="R1009" s="7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60" x14ac:dyDescent="0.2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s="4" t="s">
        <v>8220</v>
      </c>
      <c r="G1010" t="s">
        <v>8238</v>
      </c>
      <c r="H1010" t="s">
        <v>8256</v>
      </c>
      <c r="I1010">
        <v>1482953115</v>
      </c>
      <c r="J1010" s="14">
        <f t="shared" si="90"/>
        <v>42732.809201388889</v>
      </c>
      <c r="K1010">
        <v>1480361115</v>
      </c>
      <c r="L1010" s="14">
        <f t="shared" si="9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92"/>
        <v>0.26737967914438499</v>
      </c>
      <c r="R1010" s="7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60" x14ac:dyDescent="0.2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s="4" t="s">
        <v>8220</v>
      </c>
      <c r="G1011" t="s">
        <v>8224</v>
      </c>
      <c r="H1011" t="s">
        <v>8246</v>
      </c>
      <c r="I1011">
        <v>1466346646</v>
      </c>
      <c r="J1011" s="14">
        <f t="shared" si="90"/>
        <v>42540.604699074072</v>
      </c>
      <c r="K1011">
        <v>1463754646</v>
      </c>
      <c r="L1011" s="14">
        <f t="shared" si="9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92"/>
        <v>13.13</v>
      </c>
      <c r="R1011" s="7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60" x14ac:dyDescent="0.2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s="4" t="s">
        <v>8220</v>
      </c>
      <c r="G1012" t="s">
        <v>8224</v>
      </c>
      <c r="H1012" t="s">
        <v>8246</v>
      </c>
      <c r="I1012">
        <v>1473044340</v>
      </c>
      <c r="J1012" s="14">
        <f t="shared" si="90"/>
        <v>42618.124305555553</v>
      </c>
      <c r="K1012">
        <v>1468180462</v>
      </c>
      <c r="L1012" s="14">
        <f t="shared" si="9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92"/>
        <v>0.19088937093275488</v>
      </c>
      <c r="R1012" s="7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5" x14ac:dyDescent="0.2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s="4" t="s">
        <v>8220</v>
      </c>
      <c r="G1013" t="s">
        <v>8224</v>
      </c>
      <c r="H1013" t="s">
        <v>8246</v>
      </c>
      <c r="I1013">
        <v>1418938395</v>
      </c>
      <c r="J1013" s="14">
        <f t="shared" si="90"/>
        <v>41991.898090277777</v>
      </c>
      <c r="K1013">
        <v>1415050395</v>
      </c>
      <c r="L1013" s="14">
        <f t="shared" si="9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92"/>
        <v>0.375</v>
      </c>
      <c r="R1013" s="7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60" x14ac:dyDescent="0.2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s="4" t="s">
        <v>8220</v>
      </c>
      <c r="G1014" t="s">
        <v>8224</v>
      </c>
      <c r="H1014" t="s">
        <v>8246</v>
      </c>
      <c r="I1014">
        <v>1485254052</v>
      </c>
      <c r="J1014" s="14">
        <f t="shared" si="90"/>
        <v>42759.440416666665</v>
      </c>
      <c r="K1014">
        <v>1481366052</v>
      </c>
      <c r="L1014" s="14">
        <f t="shared" si="9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92"/>
        <v>21535.021000000001</v>
      </c>
      <c r="R1014" s="7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60" x14ac:dyDescent="0.2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s="4" t="s">
        <v>8220</v>
      </c>
      <c r="G1015" t="s">
        <v>8224</v>
      </c>
      <c r="H1015" t="s">
        <v>8246</v>
      </c>
      <c r="I1015">
        <v>1451419200</v>
      </c>
      <c r="J1015" s="14">
        <f t="shared" si="90"/>
        <v>42367.833333333328</v>
      </c>
      <c r="K1015">
        <v>1449000056</v>
      </c>
      <c r="L1015" s="14">
        <f t="shared" si="9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92"/>
        <v>34.527999999999999</v>
      </c>
      <c r="R1015" s="7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0" x14ac:dyDescent="0.2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s="4" t="s">
        <v>8220</v>
      </c>
      <c r="G1016" t="s">
        <v>8224</v>
      </c>
      <c r="H1016" t="s">
        <v>8246</v>
      </c>
      <c r="I1016">
        <v>1420070615</v>
      </c>
      <c r="J1016" s="14">
        <f t="shared" si="90"/>
        <v>42005.002488425926</v>
      </c>
      <c r="K1016">
        <v>1415750615</v>
      </c>
      <c r="L1016" s="14">
        <f t="shared" si="9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92"/>
        <v>30.599999999999998</v>
      </c>
      <c r="R1016" s="7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45" x14ac:dyDescent="0.2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s="4" t="s">
        <v>8220</v>
      </c>
      <c r="G1017" t="s">
        <v>8240</v>
      </c>
      <c r="H1017" t="s">
        <v>8257</v>
      </c>
      <c r="I1017">
        <v>1448489095</v>
      </c>
      <c r="J1017" s="14">
        <f t="shared" si="90"/>
        <v>42333.920081018514</v>
      </c>
      <c r="K1017">
        <v>1445893495</v>
      </c>
      <c r="L1017" s="14">
        <f t="shared" si="9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92"/>
        <v>2.666666666666667</v>
      </c>
      <c r="R1017" s="7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5" x14ac:dyDescent="0.2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s="4" t="s">
        <v>8220</v>
      </c>
      <c r="G1018" t="s">
        <v>8224</v>
      </c>
      <c r="H1018" t="s">
        <v>8246</v>
      </c>
      <c r="I1018">
        <v>1459992856</v>
      </c>
      <c r="J1018" s="14">
        <f t="shared" si="90"/>
        <v>42467.065462962957</v>
      </c>
      <c r="K1018">
        <v>1456108456</v>
      </c>
      <c r="L1018" s="14">
        <f t="shared" si="9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92"/>
        <v>2.8420000000000001</v>
      </c>
      <c r="R1018" s="7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60" x14ac:dyDescent="0.2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s="4" t="s">
        <v>8220</v>
      </c>
      <c r="G1019" t="s">
        <v>8224</v>
      </c>
      <c r="H1019" t="s">
        <v>8246</v>
      </c>
      <c r="I1019">
        <v>1448125935</v>
      </c>
      <c r="J1019" s="14">
        <f t="shared" si="90"/>
        <v>42329.716840277775</v>
      </c>
      <c r="K1019">
        <v>1444666335</v>
      </c>
      <c r="L1019" s="14">
        <f t="shared" si="9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92"/>
        <v>22.878799999999998</v>
      </c>
      <c r="R1019" s="7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5" x14ac:dyDescent="0.2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s="4" t="s">
        <v>8220</v>
      </c>
      <c r="G1020" t="s">
        <v>8224</v>
      </c>
      <c r="H1020" t="s">
        <v>8246</v>
      </c>
      <c r="I1020">
        <v>1468496933</v>
      </c>
      <c r="J1020" s="14">
        <f t="shared" si="90"/>
        <v>42565.492280092592</v>
      </c>
      <c r="K1020">
        <v>1465904933</v>
      </c>
      <c r="L1020" s="14">
        <f t="shared" si="9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92"/>
        <v>3.105</v>
      </c>
      <c r="R1020" s="7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5" x14ac:dyDescent="0.2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s="4" t="s">
        <v>8220</v>
      </c>
      <c r="G1021" t="s">
        <v>8224</v>
      </c>
      <c r="H1021" t="s">
        <v>8246</v>
      </c>
      <c r="I1021">
        <v>1423092149</v>
      </c>
      <c r="J1021" s="14">
        <f t="shared" si="90"/>
        <v>42039.973946759259</v>
      </c>
      <c r="K1021">
        <v>1420500149</v>
      </c>
      <c r="L1021" s="14">
        <f t="shared" si="9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92"/>
        <v>47.333333333333336</v>
      </c>
      <c r="R1021" s="7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60" x14ac:dyDescent="0.2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s="4" t="s">
        <v>8219</v>
      </c>
      <c r="G1022" t="s">
        <v>8229</v>
      </c>
      <c r="H1022" t="s">
        <v>8251</v>
      </c>
      <c r="I1022">
        <v>1433206020</v>
      </c>
      <c r="J1022" s="14">
        <f t="shared" si="90"/>
        <v>42157.032638888893</v>
      </c>
      <c r="K1022">
        <v>1430617209</v>
      </c>
      <c r="L1022" s="14">
        <f t="shared" si="9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92"/>
        <v>205.54838709677421</v>
      </c>
      <c r="R1022" s="7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5" x14ac:dyDescent="0.2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s="4" t="s">
        <v>8219</v>
      </c>
      <c r="G1023" t="s">
        <v>8224</v>
      </c>
      <c r="H1023" t="s">
        <v>8246</v>
      </c>
      <c r="I1023">
        <v>1445054400</v>
      </c>
      <c r="J1023" s="14">
        <f t="shared" si="90"/>
        <v>42294.166666666672</v>
      </c>
      <c r="K1023">
        <v>1443074571</v>
      </c>
      <c r="L1023" s="14">
        <f t="shared" si="9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92"/>
        <v>351.80366666666669</v>
      </c>
      <c r="R1023" s="7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0" x14ac:dyDescent="0.2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s="4" t="s">
        <v>8219</v>
      </c>
      <c r="G1024" t="s">
        <v>8224</v>
      </c>
      <c r="H1024" t="s">
        <v>8246</v>
      </c>
      <c r="I1024">
        <v>1431876677</v>
      </c>
      <c r="J1024" s="14">
        <f t="shared" si="90"/>
        <v>42141.646724537044</v>
      </c>
      <c r="K1024">
        <v>1429284677</v>
      </c>
      <c r="L1024" s="14">
        <f t="shared" si="9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92"/>
        <v>114.9</v>
      </c>
      <c r="R1024" s="7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5" x14ac:dyDescent="0.2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s="4" t="s">
        <v>8219</v>
      </c>
      <c r="G1025" t="s">
        <v>8225</v>
      </c>
      <c r="H1025" t="s">
        <v>8247</v>
      </c>
      <c r="I1025">
        <v>1434837861</v>
      </c>
      <c r="J1025" s="14">
        <f t="shared" si="90"/>
        <v>42175.919687500005</v>
      </c>
      <c r="K1025">
        <v>1432245861</v>
      </c>
      <c r="L1025" s="14">
        <f t="shared" si="9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92"/>
        <v>237.15</v>
      </c>
      <c r="R1025" s="7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5" x14ac:dyDescent="0.2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s="4" t="s">
        <v>8219</v>
      </c>
      <c r="G1026" t="s">
        <v>8235</v>
      </c>
      <c r="H1026" t="s">
        <v>8255</v>
      </c>
      <c r="I1026">
        <v>1454248563</v>
      </c>
      <c r="J1026" s="14">
        <f t="shared" si="90"/>
        <v>42400.580590277779</v>
      </c>
      <c r="K1026">
        <v>1451656563</v>
      </c>
      <c r="L1026" s="14">
        <f t="shared" si="9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si="92"/>
        <v>118.63774999999998</v>
      </c>
      <c r="R1026" s="7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45" x14ac:dyDescent="0.2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s="4" t="s">
        <v>8219</v>
      </c>
      <c r="G1027" t="s">
        <v>8224</v>
      </c>
      <c r="H1027" t="s">
        <v>8246</v>
      </c>
      <c r="I1027">
        <v>1426532437</v>
      </c>
      <c r="J1027" s="14">
        <f t="shared" ref="J1027:J1090" si="96">(((I1027/60)/60)/24)+DATE(1970,1,1)</f>
        <v>42079.792094907403</v>
      </c>
      <c r="K1027">
        <v>1423944037</v>
      </c>
      <c r="L1027" s="14">
        <f t="shared" ref="L1027:L1090" si="9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ref="Q1027:Q1090" si="98">(E1027/D1027)*100</f>
        <v>109.92831428571431</v>
      </c>
      <c r="R1027" s="7">
        <f t="shared" ref="R1027:R1090" si="99">AVERAGE(E1027/N1027)</f>
        <v>71.848571428571432</v>
      </c>
      <c r="S1027" t="str">
        <f t="shared" ref="S1027:S1090" si="100">LEFT(P1027,FIND("/",P1027)-1)</f>
        <v>music</v>
      </c>
      <c r="T1027" t="str">
        <f t="shared" ref="T1027:T1090" si="101">RIGHT(P1027,LEN(P1027)-FIND("/",P1027))</f>
        <v>electronic music</v>
      </c>
    </row>
    <row r="1028" spans="1:20" ht="60" x14ac:dyDescent="0.2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s="4" t="s">
        <v>8219</v>
      </c>
      <c r="G1028" t="s">
        <v>8225</v>
      </c>
      <c r="H1028" t="s">
        <v>8247</v>
      </c>
      <c r="I1028">
        <v>1459414016</v>
      </c>
      <c r="J1028" s="14">
        <f t="shared" si="96"/>
        <v>42460.365925925929</v>
      </c>
      <c r="K1028">
        <v>1456480016</v>
      </c>
      <c r="L1028" s="14">
        <f t="shared" si="9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98"/>
        <v>100.00828571428571</v>
      </c>
      <c r="R1028" s="7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60" x14ac:dyDescent="0.2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s="4" t="s">
        <v>8219</v>
      </c>
      <c r="G1029" t="s">
        <v>8224</v>
      </c>
      <c r="H1029" t="s">
        <v>8246</v>
      </c>
      <c r="I1029">
        <v>1414025347</v>
      </c>
      <c r="J1029" s="14">
        <f t="shared" si="96"/>
        <v>41935.034108796295</v>
      </c>
      <c r="K1029">
        <v>1411433347</v>
      </c>
      <c r="L1029" s="14">
        <f t="shared" si="9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98"/>
        <v>103.09292094387415</v>
      </c>
      <c r="R1029" s="7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5" x14ac:dyDescent="0.2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s="4" t="s">
        <v>8219</v>
      </c>
      <c r="G1030" t="s">
        <v>8225</v>
      </c>
      <c r="H1030" t="s">
        <v>8247</v>
      </c>
      <c r="I1030">
        <v>1488830400</v>
      </c>
      <c r="J1030" s="14">
        <f t="shared" si="96"/>
        <v>42800.833333333328</v>
      </c>
      <c r="K1030">
        <v>1484924605</v>
      </c>
      <c r="L1030" s="14">
        <f t="shared" si="9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98"/>
        <v>117.27000000000001</v>
      </c>
      <c r="R1030" s="7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45" x14ac:dyDescent="0.2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s="4" t="s">
        <v>8219</v>
      </c>
      <c r="G1031" t="s">
        <v>8235</v>
      </c>
      <c r="H1031" t="s">
        <v>8255</v>
      </c>
      <c r="I1031">
        <v>1428184740</v>
      </c>
      <c r="J1031" s="14">
        <f t="shared" si="96"/>
        <v>42098.915972222225</v>
      </c>
      <c r="K1031">
        <v>1423501507</v>
      </c>
      <c r="L1031" s="14">
        <f t="shared" si="9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98"/>
        <v>111.75999999999999</v>
      </c>
      <c r="R1031" s="7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0" x14ac:dyDescent="0.2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s="4" t="s">
        <v>8219</v>
      </c>
      <c r="G1032" t="s">
        <v>8224</v>
      </c>
      <c r="H1032" t="s">
        <v>8246</v>
      </c>
      <c r="I1032">
        <v>1473680149</v>
      </c>
      <c r="J1032" s="14">
        <f t="shared" si="96"/>
        <v>42625.483206018514</v>
      </c>
      <c r="K1032">
        <v>1472470549</v>
      </c>
      <c r="L1032" s="14">
        <f t="shared" si="9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98"/>
        <v>342.09999999999997</v>
      </c>
      <c r="R1032" s="7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60" x14ac:dyDescent="0.2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s="4" t="s">
        <v>8219</v>
      </c>
      <c r="G1033" t="s">
        <v>8224</v>
      </c>
      <c r="H1033" t="s">
        <v>8246</v>
      </c>
      <c r="I1033">
        <v>1450290010</v>
      </c>
      <c r="J1033" s="14">
        <f t="shared" si="96"/>
        <v>42354.764004629629</v>
      </c>
      <c r="K1033">
        <v>1447698010</v>
      </c>
      <c r="L1033" s="14">
        <f t="shared" si="9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98"/>
        <v>107.4</v>
      </c>
      <c r="R1033" s="7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2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s="4" t="s">
        <v>8219</v>
      </c>
      <c r="G1034" t="s">
        <v>8224</v>
      </c>
      <c r="H1034" t="s">
        <v>8246</v>
      </c>
      <c r="I1034">
        <v>1466697625</v>
      </c>
      <c r="J1034" s="14">
        <f t="shared" si="96"/>
        <v>42544.666956018518</v>
      </c>
      <c r="K1034">
        <v>1464105625</v>
      </c>
      <c r="L1034" s="14">
        <f t="shared" si="9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98"/>
        <v>108.49703703703703</v>
      </c>
      <c r="R1034" s="7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60" x14ac:dyDescent="0.2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s="4" t="s">
        <v>8219</v>
      </c>
      <c r="G1035" t="s">
        <v>8225</v>
      </c>
      <c r="H1035" t="s">
        <v>8247</v>
      </c>
      <c r="I1035">
        <v>1481564080</v>
      </c>
      <c r="J1035" s="14">
        <f t="shared" si="96"/>
        <v>42716.732407407413</v>
      </c>
      <c r="K1035">
        <v>1479144880</v>
      </c>
      <c r="L1035" s="14">
        <f t="shared" si="9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98"/>
        <v>102.86144578313252</v>
      </c>
      <c r="R1035" s="7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5" x14ac:dyDescent="0.2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s="4" t="s">
        <v>8219</v>
      </c>
      <c r="G1036" t="s">
        <v>8224</v>
      </c>
      <c r="H1036" t="s">
        <v>8246</v>
      </c>
      <c r="I1036">
        <v>1470369540</v>
      </c>
      <c r="J1036" s="14">
        <f t="shared" si="96"/>
        <v>42587.165972222225</v>
      </c>
      <c r="K1036">
        <v>1467604804</v>
      </c>
      <c r="L1036" s="14">
        <f t="shared" si="9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98"/>
        <v>130.0018</v>
      </c>
      <c r="R1036" s="7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60" x14ac:dyDescent="0.2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s="4" t="s">
        <v>8219</v>
      </c>
      <c r="G1037" t="s">
        <v>8224</v>
      </c>
      <c r="H1037" t="s">
        <v>8246</v>
      </c>
      <c r="I1037">
        <v>1423668220</v>
      </c>
      <c r="J1037" s="14">
        <f t="shared" si="96"/>
        <v>42046.641435185185</v>
      </c>
      <c r="K1037">
        <v>1421076220</v>
      </c>
      <c r="L1037" s="14">
        <f t="shared" si="9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98"/>
        <v>107.65217391304347</v>
      </c>
      <c r="R1037" s="7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5" x14ac:dyDescent="0.2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s="4" t="s">
        <v>8219</v>
      </c>
      <c r="G1038" t="s">
        <v>8224</v>
      </c>
      <c r="H1038" t="s">
        <v>8246</v>
      </c>
      <c r="I1038">
        <v>1357545600</v>
      </c>
      <c r="J1038" s="14">
        <f t="shared" si="96"/>
        <v>41281.333333333336</v>
      </c>
      <c r="K1038">
        <v>1354790790</v>
      </c>
      <c r="L1038" s="14">
        <f t="shared" si="9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98"/>
        <v>112.36044444444444</v>
      </c>
      <c r="R1038" s="7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60" x14ac:dyDescent="0.2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s="4" t="s">
        <v>8219</v>
      </c>
      <c r="G1039" t="s">
        <v>8224</v>
      </c>
      <c r="H1039" t="s">
        <v>8246</v>
      </c>
      <c r="I1039">
        <v>1431925200</v>
      </c>
      <c r="J1039" s="14">
        <f t="shared" si="96"/>
        <v>42142.208333333328</v>
      </c>
      <c r="K1039">
        <v>1429991062</v>
      </c>
      <c r="L1039" s="14">
        <f t="shared" si="9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98"/>
        <v>102.1</v>
      </c>
      <c r="R1039" s="7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5" x14ac:dyDescent="0.2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s="4" t="s">
        <v>8219</v>
      </c>
      <c r="G1040" t="s">
        <v>8224</v>
      </c>
      <c r="H1040" t="s">
        <v>8246</v>
      </c>
      <c r="I1040">
        <v>1458362023</v>
      </c>
      <c r="J1040" s="14">
        <f t="shared" si="96"/>
        <v>42448.190081018518</v>
      </c>
      <c r="K1040">
        <v>1455773623</v>
      </c>
      <c r="L1040" s="14">
        <f t="shared" si="9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98"/>
        <v>145.33333333333334</v>
      </c>
      <c r="R1040" s="7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60" x14ac:dyDescent="0.2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s="4" t="s">
        <v>8219</v>
      </c>
      <c r="G1041" t="s">
        <v>8224</v>
      </c>
      <c r="H1041" t="s">
        <v>8246</v>
      </c>
      <c r="I1041">
        <v>1481615940</v>
      </c>
      <c r="J1041" s="14">
        <f t="shared" si="96"/>
        <v>42717.332638888889</v>
      </c>
      <c r="K1041">
        <v>1479436646</v>
      </c>
      <c r="L1041" s="14">
        <f t="shared" si="9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98"/>
        <v>128.19999999999999</v>
      </c>
      <c r="R1041" s="7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60" x14ac:dyDescent="0.2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s="4" t="s">
        <v>8220</v>
      </c>
      <c r="G1042" t="s">
        <v>8224</v>
      </c>
      <c r="H1042" t="s">
        <v>8246</v>
      </c>
      <c r="I1042">
        <v>1472317209</v>
      </c>
      <c r="J1042" s="14">
        <f t="shared" si="96"/>
        <v>42609.708437499998</v>
      </c>
      <c r="K1042">
        <v>1469725209</v>
      </c>
      <c r="L1042" s="14">
        <f t="shared" si="9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98"/>
        <v>0.29411764705882354</v>
      </c>
      <c r="R1042" s="7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5" x14ac:dyDescent="0.2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s="4" t="s">
        <v>8220</v>
      </c>
      <c r="G1043" t="s">
        <v>8224</v>
      </c>
      <c r="H1043" t="s">
        <v>8246</v>
      </c>
      <c r="I1043">
        <v>1406769992</v>
      </c>
      <c r="J1043" s="14">
        <f t="shared" si="96"/>
        <v>41851.060092592597</v>
      </c>
      <c r="K1043">
        <v>1405041992</v>
      </c>
      <c r="L1043" s="14">
        <f t="shared" si="9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98"/>
        <v>0</v>
      </c>
      <c r="R1043" s="7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60" x14ac:dyDescent="0.2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s="4" t="s">
        <v>8220</v>
      </c>
      <c r="G1044" t="s">
        <v>8224</v>
      </c>
      <c r="H1044" t="s">
        <v>8246</v>
      </c>
      <c r="I1044">
        <v>1410516000</v>
      </c>
      <c r="J1044" s="14">
        <f t="shared" si="96"/>
        <v>41894.416666666664</v>
      </c>
      <c r="K1044">
        <v>1406824948</v>
      </c>
      <c r="L1044" s="14">
        <f t="shared" si="9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98"/>
        <v>1.5384615384615385</v>
      </c>
      <c r="R1044" s="7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5" x14ac:dyDescent="0.2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s="4" t="s">
        <v>8220</v>
      </c>
      <c r="G1045" t="s">
        <v>8224</v>
      </c>
      <c r="H1045" t="s">
        <v>8246</v>
      </c>
      <c r="I1045">
        <v>1432101855</v>
      </c>
      <c r="J1045" s="14">
        <f t="shared" si="96"/>
        <v>42144.252951388888</v>
      </c>
      <c r="K1045">
        <v>1429509855</v>
      </c>
      <c r="L1045" s="14">
        <f t="shared" si="9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98"/>
        <v>8.5370000000000008</v>
      </c>
      <c r="R1045" s="7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60" x14ac:dyDescent="0.2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s="4" t="s">
        <v>8220</v>
      </c>
      <c r="G1046" t="s">
        <v>8224</v>
      </c>
      <c r="H1046" t="s">
        <v>8246</v>
      </c>
      <c r="I1046">
        <v>1425587220</v>
      </c>
      <c r="J1046" s="14">
        <f t="shared" si="96"/>
        <v>42068.852083333331</v>
      </c>
      <c r="K1046">
        <v>1420668801</v>
      </c>
      <c r="L1046" s="14">
        <f t="shared" si="9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98"/>
        <v>8.5714285714285715E-2</v>
      </c>
      <c r="R1046" s="7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5" x14ac:dyDescent="0.2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s="4" t="s">
        <v>8220</v>
      </c>
      <c r="G1047" t="s">
        <v>8224</v>
      </c>
      <c r="H1047" t="s">
        <v>8246</v>
      </c>
      <c r="I1047">
        <v>1408827550</v>
      </c>
      <c r="J1047" s="14">
        <f t="shared" si="96"/>
        <v>41874.874421296299</v>
      </c>
      <c r="K1047">
        <v>1406235550</v>
      </c>
      <c r="L1047" s="14">
        <f t="shared" si="9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98"/>
        <v>2.6599999999999997</v>
      </c>
      <c r="R1047" s="7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60" x14ac:dyDescent="0.2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s="4" t="s">
        <v>8220</v>
      </c>
      <c r="G1048" t="s">
        <v>8236</v>
      </c>
      <c r="H1048" t="s">
        <v>8249</v>
      </c>
      <c r="I1048">
        <v>1451161560</v>
      </c>
      <c r="J1048" s="14">
        <f t="shared" si="96"/>
        <v>42364.851388888885</v>
      </c>
      <c r="K1048">
        <v>1447273560</v>
      </c>
      <c r="L1048" s="14">
        <f t="shared" si="9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98"/>
        <v>0</v>
      </c>
      <c r="R1048" s="7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5" x14ac:dyDescent="0.2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s="4" t="s">
        <v>8220</v>
      </c>
      <c r="G1049" t="s">
        <v>8224</v>
      </c>
      <c r="H1049" t="s">
        <v>8246</v>
      </c>
      <c r="I1049">
        <v>1415219915</v>
      </c>
      <c r="J1049" s="14">
        <f t="shared" si="96"/>
        <v>41948.860127314816</v>
      </c>
      <c r="K1049">
        <v>1412624315</v>
      </c>
      <c r="L1049" s="14">
        <f t="shared" si="9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98"/>
        <v>0.05</v>
      </c>
      <c r="R1049" s="7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60" x14ac:dyDescent="0.2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s="4" t="s">
        <v>8220</v>
      </c>
      <c r="G1050" t="s">
        <v>8224</v>
      </c>
      <c r="H1050" t="s">
        <v>8246</v>
      </c>
      <c r="I1050">
        <v>1474766189</v>
      </c>
      <c r="J1050" s="14">
        <f t="shared" si="96"/>
        <v>42638.053113425922</v>
      </c>
      <c r="K1050">
        <v>1471310189</v>
      </c>
      <c r="L1050" s="14">
        <f t="shared" si="9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98"/>
        <v>1.4133333333333333</v>
      </c>
      <c r="R1050" s="7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2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s="4" t="s">
        <v>8220</v>
      </c>
      <c r="G1051" t="s">
        <v>8224</v>
      </c>
      <c r="H1051" t="s">
        <v>8246</v>
      </c>
      <c r="I1051">
        <v>1455272445</v>
      </c>
      <c r="J1051" s="14">
        <f t="shared" si="96"/>
        <v>42412.431076388893</v>
      </c>
      <c r="K1051">
        <v>1452680445</v>
      </c>
      <c r="L1051" s="14">
        <f t="shared" si="9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98"/>
        <v>0</v>
      </c>
      <c r="R1051" s="7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30" x14ac:dyDescent="0.2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s="4" t="s">
        <v>8220</v>
      </c>
      <c r="G1052" t="s">
        <v>8224</v>
      </c>
      <c r="H1052" t="s">
        <v>8246</v>
      </c>
      <c r="I1052">
        <v>1442257677</v>
      </c>
      <c r="J1052" s="14">
        <f t="shared" si="96"/>
        <v>42261.7971875</v>
      </c>
      <c r="K1052">
        <v>1439665677</v>
      </c>
      <c r="L1052" s="14">
        <f t="shared" si="9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98"/>
        <v>0</v>
      </c>
      <c r="R1052" s="7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60" x14ac:dyDescent="0.2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s="4" t="s">
        <v>8220</v>
      </c>
      <c r="G1053" t="s">
        <v>8224</v>
      </c>
      <c r="H1053" t="s">
        <v>8246</v>
      </c>
      <c r="I1053">
        <v>1409098825</v>
      </c>
      <c r="J1053" s="14">
        <f t="shared" si="96"/>
        <v>41878.014178240745</v>
      </c>
      <c r="K1053">
        <v>1406679625</v>
      </c>
      <c r="L1053" s="14">
        <f t="shared" si="9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98"/>
        <v>0</v>
      </c>
      <c r="R1053" s="7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75" x14ac:dyDescent="0.2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s="4" t="s">
        <v>8220</v>
      </c>
      <c r="G1054" t="s">
        <v>8224</v>
      </c>
      <c r="H1054" t="s">
        <v>8246</v>
      </c>
      <c r="I1054">
        <v>1465243740</v>
      </c>
      <c r="J1054" s="14">
        <f t="shared" si="96"/>
        <v>42527.839583333334</v>
      </c>
      <c r="K1054">
        <v>1461438495</v>
      </c>
      <c r="L1054" s="14">
        <f t="shared" si="9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98"/>
        <v>0</v>
      </c>
      <c r="R1054" s="7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60" x14ac:dyDescent="0.2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s="4" t="s">
        <v>8220</v>
      </c>
      <c r="G1055" t="s">
        <v>8224</v>
      </c>
      <c r="H1055" t="s">
        <v>8246</v>
      </c>
      <c r="I1055">
        <v>1488773332</v>
      </c>
      <c r="J1055" s="14">
        <f t="shared" si="96"/>
        <v>42800.172824074078</v>
      </c>
      <c r="K1055">
        <v>1486613332</v>
      </c>
      <c r="L1055" s="14">
        <f t="shared" si="9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98"/>
        <v>1</v>
      </c>
      <c r="R1055" s="7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60" x14ac:dyDescent="0.2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s="4" t="s">
        <v>8220</v>
      </c>
      <c r="G1056" t="s">
        <v>8224</v>
      </c>
      <c r="H1056" t="s">
        <v>8246</v>
      </c>
      <c r="I1056">
        <v>1407708000</v>
      </c>
      <c r="J1056" s="14">
        <f t="shared" si="96"/>
        <v>41861.916666666664</v>
      </c>
      <c r="K1056">
        <v>1405110399</v>
      </c>
      <c r="L1056" s="14">
        <f t="shared" si="9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98"/>
        <v>0</v>
      </c>
      <c r="R1056" s="7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60" x14ac:dyDescent="0.2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s="4" t="s">
        <v>8220</v>
      </c>
      <c r="G1057" t="s">
        <v>8224</v>
      </c>
      <c r="H1057" t="s">
        <v>8246</v>
      </c>
      <c r="I1057">
        <v>1457394545</v>
      </c>
      <c r="J1057" s="14">
        <f t="shared" si="96"/>
        <v>42436.992418981477</v>
      </c>
      <c r="K1057">
        <v>1454802545</v>
      </c>
      <c r="L1057" s="14">
        <f t="shared" si="9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98"/>
        <v>0</v>
      </c>
      <c r="R1057" s="7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60" x14ac:dyDescent="0.2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s="4" t="s">
        <v>8220</v>
      </c>
      <c r="G1058" t="s">
        <v>8224</v>
      </c>
      <c r="H1058" t="s">
        <v>8246</v>
      </c>
      <c r="I1058">
        <v>1429892177</v>
      </c>
      <c r="J1058" s="14">
        <f t="shared" si="96"/>
        <v>42118.677974537044</v>
      </c>
      <c r="K1058">
        <v>1424711777</v>
      </c>
      <c r="L1058" s="14">
        <f t="shared" si="9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98"/>
        <v>0</v>
      </c>
      <c r="R1058" s="7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45" x14ac:dyDescent="0.2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s="4" t="s">
        <v>8220</v>
      </c>
      <c r="G1059" t="s">
        <v>8224</v>
      </c>
      <c r="H1059" t="s">
        <v>8246</v>
      </c>
      <c r="I1059">
        <v>1480888483</v>
      </c>
      <c r="J1059" s="14">
        <f t="shared" si="96"/>
        <v>42708.912997685184</v>
      </c>
      <c r="K1059">
        <v>1478292883</v>
      </c>
      <c r="L1059" s="14">
        <f t="shared" si="9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98"/>
        <v>0</v>
      </c>
      <c r="R1059" s="7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60" x14ac:dyDescent="0.2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s="4" t="s">
        <v>8220</v>
      </c>
      <c r="G1060" t="s">
        <v>8224</v>
      </c>
      <c r="H1060" t="s">
        <v>8246</v>
      </c>
      <c r="I1060">
        <v>1427328000</v>
      </c>
      <c r="J1060" s="14">
        <f t="shared" si="96"/>
        <v>42089</v>
      </c>
      <c r="K1060">
        <v>1423777043</v>
      </c>
      <c r="L1060" s="14">
        <f t="shared" si="9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98"/>
        <v>0</v>
      </c>
      <c r="R1060" s="7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x14ac:dyDescent="0.2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s="4" t="s">
        <v>8220</v>
      </c>
      <c r="G1061" t="s">
        <v>8224</v>
      </c>
      <c r="H1061" t="s">
        <v>8246</v>
      </c>
      <c r="I1061">
        <v>1426269456</v>
      </c>
      <c r="J1061" s="14">
        <f t="shared" si="96"/>
        <v>42076.748333333337</v>
      </c>
      <c r="K1061">
        <v>1423681056</v>
      </c>
      <c r="L1061" s="14">
        <f t="shared" si="97"/>
        <v>42046.79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98"/>
        <v>0</v>
      </c>
      <c r="R1061" s="7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60" x14ac:dyDescent="0.2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s="4" t="s">
        <v>8220</v>
      </c>
      <c r="G1062" t="s">
        <v>8224</v>
      </c>
      <c r="H1062" t="s">
        <v>8246</v>
      </c>
      <c r="I1062">
        <v>1429134893</v>
      </c>
      <c r="J1062" s="14">
        <f t="shared" si="96"/>
        <v>42109.913113425922</v>
      </c>
      <c r="K1062">
        <v>1426542893</v>
      </c>
      <c r="L1062" s="14">
        <f t="shared" si="9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98"/>
        <v>1</v>
      </c>
      <c r="R1062" s="7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45" x14ac:dyDescent="0.2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s="4" t="s">
        <v>8220</v>
      </c>
      <c r="G1063" t="s">
        <v>8224</v>
      </c>
      <c r="H1063" t="s">
        <v>8246</v>
      </c>
      <c r="I1063">
        <v>1462150800</v>
      </c>
      <c r="J1063" s="14">
        <f t="shared" si="96"/>
        <v>42492.041666666672</v>
      </c>
      <c r="K1063">
        <v>1456987108</v>
      </c>
      <c r="L1063" s="14">
        <f t="shared" si="9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98"/>
        <v>0</v>
      </c>
      <c r="R1063" s="7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ht="30" x14ac:dyDescent="0.2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s="4" t="s">
        <v>8220</v>
      </c>
      <c r="G1064" t="s">
        <v>8224</v>
      </c>
      <c r="H1064" t="s">
        <v>8246</v>
      </c>
      <c r="I1064">
        <v>1468351341</v>
      </c>
      <c r="J1064" s="14">
        <f t="shared" si="96"/>
        <v>42563.807187500002</v>
      </c>
      <c r="K1064">
        <v>1467746541</v>
      </c>
      <c r="L1064" s="14">
        <f t="shared" si="9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98"/>
        <v>95.477386934673376</v>
      </c>
      <c r="R1064" s="7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60" x14ac:dyDescent="0.2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s="4" t="s">
        <v>8220</v>
      </c>
      <c r="G1065" t="s">
        <v>8224</v>
      </c>
      <c r="H1065" t="s">
        <v>8246</v>
      </c>
      <c r="I1065">
        <v>1472604262</v>
      </c>
      <c r="J1065" s="14">
        <f t="shared" si="96"/>
        <v>42613.030810185184</v>
      </c>
      <c r="K1065">
        <v>1470012262</v>
      </c>
      <c r="L1065" s="14">
        <f t="shared" si="9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98"/>
        <v>0</v>
      </c>
      <c r="R1065" s="7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60" x14ac:dyDescent="0.2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s="4" t="s">
        <v>8221</v>
      </c>
      <c r="G1066" t="s">
        <v>8224</v>
      </c>
      <c r="H1066" t="s">
        <v>8246</v>
      </c>
      <c r="I1066">
        <v>1373174903</v>
      </c>
      <c r="J1066" s="14">
        <f t="shared" si="96"/>
        <v>41462.228043981479</v>
      </c>
      <c r="K1066">
        <v>1369286903</v>
      </c>
      <c r="L1066" s="14">
        <f t="shared" si="9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98"/>
        <v>8.974444444444444</v>
      </c>
      <c r="R1066" s="7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60" x14ac:dyDescent="0.2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s="4" t="s">
        <v>8221</v>
      </c>
      <c r="G1067" t="s">
        <v>8226</v>
      </c>
      <c r="H1067" t="s">
        <v>8248</v>
      </c>
      <c r="I1067">
        <v>1392800922</v>
      </c>
      <c r="J1067" s="14">
        <f t="shared" si="96"/>
        <v>41689.381041666667</v>
      </c>
      <c r="K1067">
        <v>1390381722</v>
      </c>
      <c r="L1067" s="14">
        <f t="shared" si="9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98"/>
        <v>2.7</v>
      </c>
      <c r="R1067" s="7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5" x14ac:dyDescent="0.2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s="4" t="s">
        <v>8221</v>
      </c>
      <c r="G1068" t="s">
        <v>8224</v>
      </c>
      <c r="H1068" t="s">
        <v>8246</v>
      </c>
      <c r="I1068">
        <v>1375657582</v>
      </c>
      <c r="J1068" s="14">
        <f t="shared" si="96"/>
        <v>41490.962754629632</v>
      </c>
      <c r="K1068">
        <v>1371769582</v>
      </c>
      <c r="L1068" s="14">
        <f t="shared" si="9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98"/>
        <v>3.3673333333333333</v>
      </c>
      <c r="R1068" s="7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60" x14ac:dyDescent="0.2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s="4" t="s">
        <v>8221</v>
      </c>
      <c r="G1069" t="s">
        <v>8224</v>
      </c>
      <c r="H1069" t="s">
        <v>8246</v>
      </c>
      <c r="I1069">
        <v>1387657931</v>
      </c>
      <c r="J1069" s="14">
        <f t="shared" si="96"/>
        <v>41629.855682870373</v>
      </c>
      <c r="K1069">
        <v>1385065931</v>
      </c>
      <c r="L1069" s="14">
        <f t="shared" si="9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98"/>
        <v>26</v>
      </c>
      <c r="R1069" s="7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60" x14ac:dyDescent="0.2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s="4" t="s">
        <v>8221</v>
      </c>
      <c r="G1070" t="s">
        <v>8224</v>
      </c>
      <c r="H1070" t="s">
        <v>8246</v>
      </c>
      <c r="I1070">
        <v>1460274864</v>
      </c>
      <c r="J1070" s="14">
        <f t="shared" si="96"/>
        <v>42470.329444444447</v>
      </c>
      <c r="K1070">
        <v>1457686464</v>
      </c>
      <c r="L1070" s="14">
        <f t="shared" si="9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98"/>
        <v>0.15</v>
      </c>
      <c r="R1070" s="7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5" x14ac:dyDescent="0.2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s="4" t="s">
        <v>8221</v>
      </c>
      <c r="G1071" t="s">
        <v>8224</v>
      </c>
      <c r="H1071" t="s">
        <v>8246</v>
      </c>
      <c r="I1071">
        <v>1385447459</v>
      </c>
      <c r="J1071" s="14">
        <f t="shared" si="96"/>
        <v>41604.271516203706</v>
      </c>
      <c r="K1071">
        <v>1382679059</v>
      </c>
      <c r="L1071" s="14">
        <f t="shared" si="9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98"/>
        <v>38.636363636363633</v>
      </c>
      <c r="R1071" s="7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5" x14ac:dyDescent="0.2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s="4" t="s">
        <v>8221</v>
      </c>
      <c r="G1072" t="s">
        <v>8224</v>
      </c>
      <c r="H1072" t="s">
        <v>8246</v>
      </c>
      <c r="I1072">
        <v>1349050622</v>
      </c>
      <c r="J1072" s="14">
        <f t="shared" si="96"/>
        <v>41183.011828703704</v>
      </c>
      <c r="K1072">
        <v>1347322622</v>
      </c>
      <c r="L1072" s="14">
        <f t="shared" si="9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98"/>
        <v>0.70000000000000007</v>
      </c>
      <c r="R1072" s="7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60" x14ac:dyDescent="0.2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s="4" t="s">
        <v>8221</v>
      </c>
      <c r="G1073" t="s">
        <v>8234</v>
      </c>
      <c r="H1073" t="s">
        <v>8254</v>
      </c>
      <c r="I1073">
        <v>1447787093</v>
      </c>
      <c r="J1073" s="14">
        <f t="shared" si="96"/>
        <v>42325.795057870375</v>
      </c>
      <c r="K1073">
        <v>1445191493</v>
      </c>
      <c r="L1073" s="14">
        <f t="shared" si="9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98"/>
        <v>0</v>
      </c>
      <c r="R1073" s="7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60" x14ac:dyDescent="0.2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s="4" t="s">
        <v>8221</v>
      </c>
      <c r="G1074" t="s">
        <v>8224</v>
      </c>
      <c r="H1074" t="s">
        <v>8246</v>
      </c>
      <c r="I1074">
        <v>1391630297</v>
      </c>
      <c r="J1074" s="14">
        <f t="shared" si="96"/>
        <v>41675.832141203704</v>
      </c>
      <c r="K1074">
        <v>1389038297</v>
      </c>
      <c r="L1074" s="14">
        <f t="shared" si="9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98"/>
        <v>6.8000000000000005E-2</v>
      </c>
      <c r="R1074" s="7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45" x14ac:dyDescent="0.2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s="4" t="s">
        <v>8221</v>
      </c>
      <c r="G1075" t="s">
        <v>8224</v>
      </c>
      <c r="H1075" t="s">
        <v>8246</v>
      </c>
      <c r="I1075">
        <v>1318806541</v>
      </c>
      <c r="J1075" s="14">
        <f t="shared" si="96"/>
        <v>40832.964594907404</v>
      </c>
      <c r="K1075">
        <v>1316214541</v>
      </c>
      <c r="L1075" s="14">
        <f t="shared" si="9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98"/>
        <v>1.3333333333333335</v>
      </c>
      <c r="R1075" s="7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60" x14ac:dyDescent="0.2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s="4" t="s">
        <v>8221</v>
      </c>
      <c r="G1076" t="s">
        <v>8224</v>
      </c>
      <c r="H1076" t="s">
        <v>8246</v>
      </c>
      <c r="I1076">
        <v>1388808545</v>
      </c>
      <c r="J1076" s="14">
        <f t="shared" si="96"/>
        <v>41643.172974537039</v>
      </c>
      <c r="K1076">
        <v>1386216545</v>
      </c>
      <c r="L1076" s="14">
        <f t="shared" si="9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98"/>
        <v>6.3092592592592585</v>
      </c>
      <c r="R1076" s="7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45" x14ac:dyDescent="0.2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s="4" t="s">
        <v>8221</v>
      </c>
      <c r="G1077" t="s">
        <v>8224</v>
      </c>
      <c r="H1077" t="s">
        <v>8246</v>
      </c>
      <c r="I1077">
        <v>1336340516</v>
      </c>
      <c r="J1077" s="14">
        <f t="shared" si="96"/>
        <v>41035.904120370367</v>
      </c>
      <c r="K1077">
        <v>1333748516</v>
      </c>
      <c r="L1077" s="14">
        <f t="shared" si="9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98"/>
        <v>4.5</v>
      </c>
      <c r="R1077" s="7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5" x14ac:dyDescent="0.2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s="4" t="s">
        <v>8221</v>
      </c>
      <c r="G1078" t="s">
        <v>8224</v>
      </c>
      <c r="H1078" t="s">
        <v>8246</v>
      </c>
      <c r="I1078">
        <v>1410426250</v>
      </c>
      <c r="J1078" s="14">
        <f t="shared" si="96"/>
        <v>41893.377893518518</v>
      </c>
      <c r="K1078">
        <v>1405674250</v>
      </c>
      <c r="L1078" s="14">
        <f t="shared" si="9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98"/>
        <v>62.765333333333331</v>
      </c>
      <c r="R1078" s="7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5" x14ac:dyDescent="0.2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s="4" t="s">
        <v>8221</v>
      </c>
      <c r="G1079" t="s">
        <v>8224</v>
      </c>
      <c r="H1079" t="s">
        <v>8246</v>
      </c>
      <c r="I1079">
        <v>1452744011</v>
      </c>
      <c r="J1079" s="14">
        <f t="shared" si="96"/>
        <v>42383.16679398148</v>
      </c>
      <c r="K1079">
        <v>1450152011</v>
      </c>
      <c r="L1079" s="14">
        <f t="shared" si="9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98"/>
        <v>29.376000000000001</v>
      </c>
      <c r="R1079" s="7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60" x14ac:dyDescent="0.2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s="4" t="s">
        <v>8221</v>
      </c>
      <c r="G1080" t="s">
        <v>8224</v>
      </c>
      <c r="H1080" t="s">
        <v>8246</v>
      </c>
      <c r="I1080">
        <v>1311309721</v>
      </c>
      <c r="J1080" s="14">
        <f t="shared" si="96"/>
        <v>40746.195844907408</v>
      </c>
      <c r="K1080">
        <v>1307421721</v>
      </c>
      <c r="L1080" s="14">
        <f t="shared" si="9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98"/>
        <v>7.5</v>
      </c>
      <c r="R1080" s="7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60" x14ac:dyDescent="0.2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s="4" t="s">
        <v>8221</v>
      </c>
      <c r="G1081" t="s">
        <v>8236</v>
      </c>
      <c r="H1081" t="s">
        <v>8249</v>
      </c>
      <c r="I1081">
        <v>1463232936</v>
      </c>
      <c r="J1081" s="14">
        <f t="shared" si="96"/>
        <v>42504.566388888896</v>
      </c>
      <c r="K1081">
        <v>1461072936</v>
      </c>
      <c r="L1081" s="14">
        <f t="shared" si="9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98"/>
        <v>2.6076923076923078</v>
      </c>
      <c r="R1081" s="7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5" x14ac:dyDescent="0.2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s="4" t="s">
        <v>8221</v>
      </c>
      <c r="G1082" t="s">
        <v>8224</v>
      </c>
      <c r="H1082" t="s">
        <v>8246</v>
      </c>
      <c r="I1082">
        <v>1399778333</v>
      </c>
      <c r="J1082" s="14">
        <f t="shared" si="96"/>
        <v>41770.138113425928</v>
      </c>
      <c r="K1082">
        <v>1397186333</v>
      </c>
      <c r="L1082" s="14">
        <f t="shared" si="9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98"/>
        <v>9.1050000000000004</v>
      </c>
      <c r="R1082" s="7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5" x14ac:dyDescent="0.2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s="4" t="s">
        <v>8221</v>
      </c>
      <c r="G1083" t="s">
        <v>8224</v>
      </c>
      <c r="H1083" t="s">
        <v>8246</v>
      </c>
      <c r="I1083">
        <v>1422483292</v>
      </c>
      <c r="J1083" s="14">
        <f t="shared" si="96"/>
        <v>42032.926990740743</v>
      </c>
      <c r="K1083">
        <v>1419891292</v>
      </c>
      <c r="L1083" s="14">
        <f t="shared" si="9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98"/>
        <v>1.7647058823529412E-2</v>
      </c>
      <c r="R1083" s="7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45" x14ac:dyDescent="0.2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s="4" t="s">
        <v>8221</v>
      </c>
      <c r="G1084" t="s">
        <v>8224</v>
      </c>
      <c r="H1084" t="s">
        <v>8246</v>
      </c>
      <c r="I1084">
        <v>1344635088</v>
      </c>
      <c r="J1084" s="14">
        <f t="shared" si="96"/>
        <v>41131.906111111115</v>
      </c>
      <c r="K1084">
        <v>1342043088</v>
      </c>
      <c r="L1084" s="14">
        <f t="shared" si="9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98"/>
        <v>0.55999999999999994</v>
      </c>
      <c r="R1084" s="7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60" x14ac:dyDescent="0.2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s="4" t="s">
        <v>8221</v>
      </c>
      <c r="G1085" t="s">
        <v>8229</v>
      </c>
      <c r="H1085" t="s">
        <v>8251</v>
      </c>
      <c r="I1085">
        <v>1406994583</v>
      </c>
      <c r="J1085" s="14">
        <f t="shared" si="96"/>
        <v>41853.659525462965</v>
      </c>
      <c r="K1085">
        <v>1401810583</v>
      </c>
      <c r="L1085" s="14">
        <f t="shared" si="9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98"/>
        <v>0.82000000000000006</v>
      </c>
      <c r="R1085" s="7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2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s="4" t="s">
        <v>8221</v>
      </c>
      <c r="G1086" t="s">
        <v>8224</v>
      </c>
      <c r="H1086" t="s">
        <v>8246</v>
      </c>
      <c r="I1086">
        <v>1407534804</v>
      </c>
      <c r="J1086" s="14">
        <f t="shared" si="96"/>
        <v>41859.912083333329</v>
      </c>
      <c r="K1086">
        <v>1404942804</v>
      </c>
      <c r="L1086" s="14">
        <f t="shared" si="9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98"/>
        <v>0</v>
      </c>
      <c r="R1086" s="7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45" x14ac:dyDescent="0.2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s="4" t="s">
        <v>8221</v>
      </c>
      <c r="G1087" t="s">
        <v>8229</v>
      </c>
      <c r="H1087" t="s">
        <v>8251</v>
      </c>
      <c r="I1087">
        <v>1457967975</v>
      </c>
      <c r="J1087" s="14">
        <f t="shared" si="96"/>
        <v>42443.629340277781</v>
      </c>
      <c r="K1087">
        <v>1455379575</v>
      </c>
      <c r="L1087" s="14">
        <f t="shared" si="9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98"/>
        <v>3.42</v>
      </c>
      <c r="R1087" s="7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2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s="4" t="s">
        <v>8221</v>
      </c>
      <c r="G1088" t="s">
        <v>8224</v>
      </c>
      <c r="H1088" t="s">
        <v>8246</v>
      </c>
      <c r="I1088">
        <v>1408913291</v>
      </c>
      <c r="J1088" s="14">
        <f t="shared" si="96"/>
        <v>41875.866793981484</v>
      </c>
      <c r="K1088">
        <v>1406321291</v>
      </c>
      <c r="L1088" s="14">
        <f t="shared" si="9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98"/>
        <v>8.3333333333333343E-2</v>
      </c>
      <c r="R1088" s="7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60" x14ac:dyDescent="0.2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s="4" t="s">
        <v>8221</v>
      </c>
      <c r="G1089" t="s">
        <v>8224</v>
      </c>
      <c r="H1089" t="s">
        <v>8246</v>
      </c>
      <c r="I1089">
        <v>1402852087</v>
      </c>
      <c r="J1089" s="14">
        <f t="shared" si="96"/>
        <v>41805.713969907411</v>
      </c>
      <c r="K1089">
        <v>1400260087</v>
      </c>
      <c r="L1089" s="14">
        <f t="shared" si="9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98"/>
        <v>0</v>
      </c>
      <c r="R1089" s="7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45" x14ac:dyDescent="0.2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s="4" t="s">
        <v>8221</v>
      </c>
      <c r="G1090" t="s">
        <v>8224</v>
      </c>
      <c r="H1090" t="s">
        <v>8246</v>
      </c>
      <c r="I1090">
        <v>1398366667</v>
      </c>
      <c r="J1090" s="14">
        <f t="shared" si="96"/>
        <v>41753.799386574072</v>
      </c>
      <c r="K1090">
        <v>1395774667</v>
      </c>
      <c r="L1090" s="14">
        <f t="shared" si="9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si="98"/>
        <v>14.182977777777777</v>
      </c>
      <c r="R1090" s="7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30" x14ac:dyDescent="0.2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s="4" t="s">
        <v>8221</v>
      </c>
      <c r="G1091" t="s">
        <v>8230</v>
      </c>
      <c r="H1091" t="s">
        <v>8249</v>
      </c>
      <c r="I1091">
        <v>1435293175</v>
      </c>
      <c r="J1091" s="14">
        <f t="shared" ref="J1091:J1154" si="102">(((I1091/60)/60)/24)+DATE(1970,1,1)</f>
        <v>42181.189525462964</v>
      </c>
      <c r="K1091">
        <v>1432701175</v>
      </c>
      <c r="L1091" s="14">
        <f t="shared" ref="L1091:L1154" si="103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ref="Q1091:Q1154" si="104">(E1091/D1091)*100</f>
        <v>7.8266666666666662</v>
      </c>
      <c r="R1091" s="7">
        <f t="shared" ref="R1091:R1154" si="105">AVERAGE(E1091/N1091)</f>
        <v>23.959183673469386</v>
      </c>
      <c r="S1091" t="str">
        <f t="shared" ref="S1091:S1154" si="106">LEFT(P1091,FIND("/",P1091)-1)</f>
        <v>games</v>
      </c>
      <c r="T1091" t="str">
        <f t="shared" ref="T1091:T1154" si="107">RIGHT(P1091,LEN(P1091)-FIND("/",P1091))</f>
        <v>video games</v>
      </c>
    </row>
    <row r="1092" spans="1:20" ht="60" x14ac:dyDescent="0.2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s="4" t="s">
        <v>8221</v>
      </c>
      <c r="G1092" t="s">
        <v>8226</v>
      </c>
      <c r="H1092" t="s">
        <v>8248</v>
      </c>
      <c r="I1092">
        <v>1432873653</v>
      </c>
      <c r="J1092" s="14">
        <f t="shared" si="102"/>
        <v>42153.185798611114</v>
      </c>
      <c r="K1092">
        <v>1430281653</v>
      </c>
      <c r="L1092" s="14">
        <f t="shared" si="103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104"/>
        <v>3.8464497269020695E-2</v>
      </c>
      <c r="R1092" s="7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60" x14ac:dyDescent="0.2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s="4" t="s">
        <v>8221</v>
      </c>
      <c r="G1093" t="s">
        <v>8225</v>
      </c>
      <c r="H1093" t="s">
        <v>8247</v>
      </c>
      <c r="I1093">
        <v>1460313672</v>
      </c>
      <c r="J1093" s="14">
        <f t="shared" si="102"/>
        <v>42470.778611111105</v>
      </c>
      <c r="K1093">
        <v>1457725272</v>
      </c>
      <c r="L1093" s="14">
        <f t="shared" si="103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104"/>
        <v>12.5</v>
      </c>
      <c r="R1093" s="7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60" x14ac:dyDescent="0.2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s="4" t="s">
        <v>8221</v>
      </c>
      <c r="G1094" t="s">
        <v>8224</v>
      </c>
      <c r="H1094" t="s">
        <v>8246</v>
      </c>
      <c r="I1094">
        <v>1357432638</v>
      </c>
      <c r="J1094" s="14">
        <f t="shared" si="102"/>
        <v>41280.025902777779</v>
      </c>
      <c r="K1094">
        <v>1354840638</v>
      </c>
      <c r="L1094" s="14">
        <f t="shared" si="103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104"/>
        <v>1.05</v>
      </c>
      <c r="R1094" s="7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5" x14ac:dyDescent="0.2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s="4" t="s">
        <v>8221</v>
      </c>
      <c r="G1095" t="s">
        <v>8229</v>
      </c>
      <c r="H1095" t="s">
        <v>8251</v>
      </c>
      <c r="I1095">
        <v>1455232937</v>
      </c>
      <c r="J1095" s="14">
        <f t="shared" si="102"/>
        <v>42411.973807870367</v>
      </c>
      <c r="K1095">
        <v>1453936937</v>
      </c>
      <c r="L1095" s="14">
        <f t="shared" si="103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104"/>
        <v>14.083333333333334</v>
      </c>
      <c r="R1095" s="7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60" x14ac:dyDescent="0.2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s="4" t="s">
        <v>8221</v>
      </c>
      <c r="G1096" t="s">
        <v>8224</v>
      </c>
      <c r="H1096" t="s">
        <v>8246</v>
      </c>
      <c r="I1096">
        <v>1318180033</v>
      </c>
      <c r="J1096" s="14">
        <f t="shared" si="102"/>
        <v>40825.713344907403</v>
      </c>
      <c r="K1096">
        <v>1315588033</v>
      </c>
      <c r="L1096" s="14">
        <f t="shared" si="103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104"/>
        <v>18.300055555555556</v>
      </c>
      <c r="R1096" s="7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60" x14ac:dyDescent="0.2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s="4" t="s">
        <v>8221</v>
      </c>
      <c r="G1097" t="s">
        <v>8224</v>
      </c>
      <c r="H1097" t="s">
        <v>8246</v>
      </c>
      <c r="I1097">
        <v>1377867220</v>
      </c>
      <c r="J1097" s="14">
        <f t="shared" si="102"/>
        <v>41516.537268518521</v>
      </c>
      <c r="K1097">
        <v>1375275220</v>
      </c>
      <c r="L1097" s="14">
        <f t="shared" si="103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104"/>
        <v>5.0347999999999997</v>
      </c>
      <c r="R1097" s="7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60" x14ac:dyDescent="0.2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s="4" t="s">
        <v>8221</v>
      </c>
      <c r="G1098" t="s">
        <v>8224</v>
      </c>
      <c r="H1098" t="s">
        <v>8246</v>
      </c>
      <c r="I1098">
        <v>1412393400</v>
      </c>
      <c r="J1098" s="14">
        <f t="shared" si="102"/>
        <v>41916.145833333336</v>
      </c>
      <c r="K1098">
        <v>1409747154</v>
      </c>
      <c r="L1098" s="14">
        <f t="shared" si="103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104"/>
        <v>17.933333333333334</v>
      </c>
      <c r="R1098" s="7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5" x14ac:dyDescent="0.2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s="4" t="s">
        <v>8221</v>
      </c>
      <c r="G1099" t="s">
        <v>8224</v>
      </c>
      <c r="H1099" t="s">
        <v>8246</v>
      </c>
      <c r="I1099">
        <v>1393786877</v>
      </c>
      <c r="J1099" s="14">
        <f t="shared" si="102"/>
        <v>41700.792557870373</v>
      </c>
      <c r="K1099">
        <v>1390330877</v>
      </c>
      <c r="L1099" s="14">
        <f t="shared" si="103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104"/>
        <v>4.7E-2</v>
      </c>
      <c r="R1099" s="7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0" x14ac:dyDescent="0.2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s="4" t="s">
        <v>8221</v>
      </c>
      <c r="G1100" t="s">
        <v>8224</v>
      </c>
      <c r="H1100" t="s">
        <v>8246</v>
      </c>
      <c r="I1100">
        <v>1397413095</v>
      </c>
      <c r="J1100" s="14">
        <f t="shared" si="102"/>
        <v>41742.762673611112</v>
      </c>
      <c r="K1100">
        <v>1394821095</v>
      </c>
      <c r="L1100" s="14">
        <f t="shared" si="103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104"/>
        <v>7.2120000000000006</v>
      </c>
      <c r="R1100" s="7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60" x14ac:dyDescent="0.2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s="4" t="s">
        <v>8221</v>
      </c>
      <c r="G1101" t="s">
        <v>8225</v>
      </c>
      <c r="H1101" t="s">
        <v>8247</v>
      </c>
      <c r="I1101">
        <v>1431547468</v>
      </c>
      <c r="J1101" s="14">
        <f t="shared" si="102"/>
        <v>42137.836435185185</v>
      </c>
      <c r="K1101">
        <v>1428955468</v>
      </c>
      <c r="L1101" s="14">
        <f t="shared" si="103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104"/>
        <v>0.5</v>
      </c>
      <c r="R1101" s="7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5" x14ac:dyDescent="0.2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s="4" t="s">
        <v>8221</v>
      </c>
      <c r="G1102" t="s">
        <v>8236</v>
      </c>
      <c r="H1102" t="s">
        <v>8249</v>
      </c>
      <c r="I1102">
        <v>1455417571</v>
      </c>
      <c r="J1102" s="14">
        <f t="shared" si="102"/>
        <v>42414.110775462963</v>
      </c>
      <c r="K1102">
        <v>1452825571</v>
      </c>
      <c r="L1102" s="14">
        <f t="shared" si="103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104"/>
        <v>2.5</v>
      </c>
      <c r="R1102" s="7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45" x14ac:dyDescent="0.2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s="4" t="s">
        <v>8221</v>
      </c>
      <c r="G1103" t="s">
        <v>8224</v>
      </c>
      <c r="H1103" t="s">
        <v>8246</v>
      </c>
      <c r="I1103">
        <v>1468519920</v>
      </c>
      <c r="J1103" s="14">
        <f t="shared" si="102"/>
        <v>42565.758333333331</v>
      </c>
      <c r="K1103">
        <v>1466188338</v>
      </c>
      <c r="L1103" s="14">
        <f t="shared" si="103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104"/>
        <v>4.1000000000000002E-2</v>
      </c>
      <c r="R1103" s="7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60" x14ac:dyDescent="0.2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s="4" t="s">
        <v>8221</v>
      </c>
      <c r="G1104" t="s">
        <v>8224</v>
      </c>
      <c r="H1104" t="s">
        <v>8246</v>
      </c>
      <c r="I1104">
        <v>1386568740</v>
      </c>
      <c r="J1104" s="14">
        <f t="shared" si="102"/>
        <v>41617.249305555553</v>
      </c>
      <c r="K1104">
        <v>1383095125</v>
      </c>
      <c r="L1104" s="14">
        <f t="shared" si="103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104"/>
        <v>5.3125</v>
      </c>
      <c r="R1104" s="7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5" x14ac:dyDescent="0.2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s="4" t="s">
        <v>8221</v>
      </c>
      <c r="G1105" t="s">
        <v>8224</v>
      </c>
      <c r="H1105" t="s">
        <v>8246</v>
      </c>
      <c r="I1105">
        <v>1466227190</v>
      </c>
      <c r="J1105" s="14">
        <f t="shared" si="102"/>
        <v>42539.22210648148</v>
      </c>
      <c r="K1105">
        <v>1461043190</v>
      </c>
      <c r="L1105" s="14">
        <f t="shared" si="103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104"/>
        <v>1.6199999999999999</v>
      </c>
      <c r="R1105" s="7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60" x14ac:dyDescent="0.2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s="4" t="s">
        <v>8221</v>
      </c>
      <c r="G1106" t="s">
        <v>8225</v>
      </c>
      <c r="H1106" t="s">
        <v>8247</v>
      </c>
      <c r="I1106">
        <v>1402480221</v>
      </c>
      <c r="J1106" s="14">
        <f t="shared" si="102"/>
        <v>41801.40996527778</v>
      </c>
      <c r="K1106">
        <v>1399888221</v>
      </c>
      <c r="L1106" s="14">
        <f t="shared" si="103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104"/>
        <v>4.9516666666666671</v>
      </c>
      <c r="R1106" s="7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60" x14ac:dyDescent="0.2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s="4" t="s">
        <v>8221</v>
      </c>
      <c r="G1107" t="s">
        <v>8224</v>
      </c>
      <c r="H1107" t="s">
        <v>8246</v>
      </c>
      <c r="I1107">
        <v>1395627327</v>
      </c>
      <c r="J1107" s="14">
        <f t="shared" si="102"/>
        <v>41722.0940625</v>
      </c>
      <c r="K1107">
        <v>1393038927</v>
      </c>
      <c r="L1107" s="14">
        <f t="shared" si="103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104"/>
        <v>0.159</v>
      </c>
      <c r="R1107" s="7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5" x14ac:dyDescent="0.2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s="4" t="s">
        <v>8221</v>
      </c>
      <c r="G1108" t="s">
        <v>8224</v>
      </c>
      <c r="H1108" t="s">
        <v>8246</v>
      </c>
      <c r="I1108">
        <v>1333557975</v>
      </c>
      <c r="J1108" s="14">
        <f t="shared" si="102"/>
        <v>41003.698784722219</v>
      </c>
      <c r="K1108">
        <v>1330969575</v>
      </c>
      <c r="L1108" s="14">
        <f t="shared" si="103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104"/>
        <v>41.25</v>
      </c>
      <c r="R1108" s="7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60" x14ac:dyDescent="0.2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s="4" t="s">
        <v>8221</v>
      </c>
      <c r="G1109" t="s">
        <v>8224</v>
      </c>
      <c r="H1109" t="s">
        <v>8246</v>
      </c>
      <c r="I1109">
        <v>1406148024</v>
      </c>
      <c r="J1109" s="14">
        <f t="shared" si="102"/>
        <v>41843.861388888887</v>
      </c>
      <c r="K1109">
        <v>1403556024</v>
      </c>
      <c r="L1109" s="14">
        <f t="shared" si="103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104"/>
        <v>0</v>
      </c>
      <c r="R1109" s="7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60" x14ac:dyDescent="0.2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s="4" t="s">
        <v>8221</v>
      </c>
      <c r="G1110" t="s">
        <v>8224</v>
      </c>
      <c r="H1110" t="s">
        <v>8246</v>
      </c>
      <c r="I1110">
        <v>1334326635</v>
      </c>
      <c r="J1110" s="14">
        <f t="shared" si="102"/>
        <v>41012.595312500001</v>
      </c>
      <c r="K1110">
        <v>1329146235</v>
      </c>
      <c r="L1110" s="14">
        <f t="shared" si="103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104"/>
        <v>2.93</v>
      </c>
      <c r="R1110" s="7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60" x14ac:dyDescent="0.2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s="4" t="s">
        <v>8221</v>
      </c>
      <c r="G1111" t="s">
        <v>8224</v>
      </c>
      <c r="H1111" t="s">
        <v>8246</v>
      </c>
      <c r="I1111">
        <v>1479495790</v>
      </c>
      <c r="J1111" s="14">
        <f t="shared" si="102"/>
        <v>42692.793865740736</v>
      </c>
      <c r="K1111">
        <v>1476900190</v>
      </c>
      <c r="L1111" s="14">
        <f t="shared" si="103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104"/>
        <v>0.44999999999999996</v>
      </c>
      <c r="R1111" s="7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60" x14ac:dyDescent="0.2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s="4" t="s">
        <v>8221</v>
      </c>
      <c r="G1112" t="s">
        <v>8224</v>
      </c>
      <c r="H1112" t="s">
        <v>8246</v>
      </c>
      <c r="I1112">
        <v>1354919022</v>
      </c>
      <c r="J1112" s="14">
        <f t="shared" si="102"/>
        <v>41250.933124999996</v>
      </c>
      <c r="K1112">
        <v>1352327022</v>
      </c>
      <c r="L1112" s="14">
        <f t="shared" si="103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104"/>
        <v>0.51</v>
      </c>
      <c r="R1112" s="7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60" x14ac:dyDescent="0.2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s="4" t="s">
        <v>8221</v>
      </c>
      <c r="G1113" t="s">
        <v>8224</v>
      </c>
      <c r="H1113" t="s">
        <v>8246</v>
      </c>
      <c r="I1113">
        <v>1452228790</v>
      </c>
      <c r="J1113" s="14">
        <f t="shared" si="102"/>
        <v>42377.203587962969</v>
      </c>
      <c r="K1113">
        <v>1449636790</v>
      </c>
      <c r="L1113" s="14">
        <f t="shared" si="103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104"/>
        <v>0.04</v>
      </c>
      <c r="R1113" s="7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5" x14ac:dyDescent="0.2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s="4" t="s">
        <v>8221</v>
      </c>
      <c r="G1114" t="s">
        <v>8224</v>
      </c>
      <c r="H1114" t="s">
        <v>8246</v>
      </c>
      <c r="I1114">
        <v>1421656200</v>
      </c>
      <c r="J1114" s="14">
        <f t="shared" si="102"/>
        <v>42023.354166666672</v>
      </c>
      <c r="K1114">
        <v>1416507211</v>
      </c>
      <c r="L1114" s="14">
        <f t="shared" si="103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104"/>
        <v>35.537409090909087</v>
      </c>
      <c r="R1114" s="7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60" x14ac:dyDescent="0.2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s="4" t="s">
        <v>8221</v>
      </c>
      <c r="G1115" t="s">
        <v>8225</v>
      </c>
      <c r="H1115" t="s">
        <v>8247</v>
      </c>
      <c r="I1115">
        <v>1408058820</v>
      </c>
      <c r="J1115" s="14">
        <f t="shared" si="102"/>
        <v>41865.977083333331</v>
      </c>
      <c r="K1115">
        <v>1405466820</v>
      </c>
      <c r="L1115" s="14">
        <f t="shared" si="103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104"/>
        <v>0.5</v>
      </c>
      <c r="R1115" s="7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60" x14ac:dyDescent="0.2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s="4" t="s">
        <v>8221</v>
      </c>
      <c r="G1116" t="s">
        <v>8225</v>
      </c>
      <c r="H1116" t="s">
        <v>8247</v>
      </c>
      <c r="I1116">
        <v>1381306687</v>
      </c>
      <c r="J1116" s="14">
        <f t="shared" si="102"/>
        <v>41556.345914351856</v>
      </c>
      <c r="K1116">
        <v>1378714687</v>
      </c>
      <c r="L1116" s="14">
        <f t="shared" si="103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104"/>
        <v>0.16666666666666669</v>
      </c>
      <c r="R1116" s="7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60" x14ac:dyDescent="0.2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s="4" t="s">
        <v>8221</v>
      </c>
      <c r="G1117" t="s">
        <v>8224</v>
      </c>
      <c r="H1117" t="s">
        <v>8246</v>
      </c>
      <c r="I1117">
        <v>1459352495</v>
      </c>
      <c r="J1117" s="14">
        <f t="shared" si="102"/>
        <v>42459.653877314813</v>
      </c>
      <c r="K1117">
        <v>1456764095</v>
      </c>
      <c r="L1117" s="14">
        <f t="shared" si="103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104"/>
        <v>0.13250000000000001</v>
      </c>
      <c r="R1117" s="7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45" x14ac:dyDescent="0.2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s="4" t="s">
        <v>8221</v>
      </c>
      <c r="G1118" t="s">
        <v>8224</v>
      </c>
      <c r="H1118" t="s">
        <v>8246</v>
      </c>
      <c r="I1118">
        <v>1339273208</v>
      </c>
      <c r="J1118" s="14">
        <f t="shared" si="102"/>
        <v>41069.847314814811</v>
      </c>
      <c r="K1118">
        <v>1334089208</v>
      </c>
      <c r="L1118" s="14">
        <f t="shared" si="103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104"/>
        <v>3.5704000000000007E-2</v>
      </c>
      <c r="R1118" s="7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5" x14ac:dyDescent="0.2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s="4" t="s">
        <v>8221</v>
      </c>
      <c r="G1119" t="s">
        <v>8236</v>
      </c>
      <c r="H1119" t="s">
        <v>8249</v>
      </c>
      <c r="I1119">
        <v>1451053313</v>
      </c>
      <c r="J1119" s="14">
        <f t="shared" si="102"/>
        <v>42363.598530092597</v>
      </c>
      <c r="K1119">
        <v>1448461313</v>
      </c>
      <c r="L1119" s="14">
        <f t="shared" si="103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104"/>
        <v>8.3000000000000007</v>
      </c>
      <c r="R1119" s="7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60" x14ac:dyDescent="0.2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s="4" t="s">
        <v>8221</v>
      </c>
      <c r="G1120" t="s">
        <v>8226</v>
      </c>
      <c r="H1120" t="s">
        <v>8248</v>
      </c>
      <c r="I1120">
        <v>1396666779</v>
      </c>
      <c r="J1120" s="14">
        <f t="shared" si="102"/>
        <v>41734.124756944446</v>
      </c>
      <c r="K1120">
        <v>1394078379</v>
      </c>
      <c r="L1120" s="14">
        <f t="shared" si="103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104"/>
        <v>2.4222222222222221</v>
      </c>
      <c r="R1120" s="7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60" x14ac:dyDescent="0.2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s="4" t="s">
        <v>8221</v>
      </c>
      <c r="G1121" t="s">
        <v>8224</v>
      </c>
      <c r="H1121" t="s">
        <v>8246</v>
      </c>
      <c r="I1121">
        <v>1396810864</v>
      </c>
      <c r="J1121" s="14">
        <f t="shared" si="102"/>
        <v>41735.792407407411</v>
      </c>
      <c r="K1121">
        <v>1395687664</v>
      </c>
      <c r="L1121" s="14">
        <f t="shared" si="103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104"/>
        <v>0.23809523809523811</v>
      </c>
      <c r="R1121" s="7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45" x14ac:dyDescent="0.2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s="4" t="s">
        <v>8221</v>
      </c>
      <c r="G1122" t="s">
        <v>8224</v>
      </c>
      <c r="H1122" t="s">
        <v>8246</v>
      </c>
      <c r="I1122">
        <v>1319835400</v>
      </c>
      <c r="J1122" s="14">
        <f t="shared" si="102"/>
        <v>40844.872685185182</v>
      </c>
      <c r="K1122">
        <v>1315947400</v>
      </c>
      <c r="L1122" s="14">
        <f t="shared" si="103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104"/>
        <v>0</v>
      </c>
      <c r="R1122" s="7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5" x14ac:dyDescent="0.2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s="4" t="s">
        <v>8221</v>
      </c>
      <c r="G1123" t="s">
        <v>8224</v>
      </c>
      <c r="H1123" t="s">
        <v>8246</v>
      </c>
      <c r="I1123">
        <v>1457904316</v>
      </c>
      <c r="J1123" s="14">
        <f t="shared" si="102"/>
        <v>42442.892546296294</v>
      </c>
      <c r="K1123">
        <v>1455315916</v>
      </c>
      <c r="L1123" s="14">
        <f t="shared" si="103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104"/>
        <v>1.1599999999999999E-2</v>
      </c>
      <c r="R1123" s="7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60" x14ac:dyDescent="0.2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s="4" t="s">
        <v>8221</v>
      </c>
      <c r="G1124" t="s">
        <v>8225</v>
      </c>
      <c r="H1124" t="s">
        <v>8247</v>
      </c>
      <c r="I1124">
        <v>1369932825</v>
      </c>
      <c r="J1124" s="14">
        <f t="shared" si="102"/>
        <v>41424.703993055555</v>
      </c>
      <c r="K1124">
        <v>1368723225</v>
      </c>
      <c r="L1124" s="14">
        <f t="shared" si="103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104"/>
        <v>0</v>
      </c>
      <c r="R1124" s="7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60" x14ac:dyDescent="0.2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s="4" t="s">
        <v>8221</v>
      </c>
      <c r="G1125" t="s">
        <v>8224</v>
      </c>
      <c r="H1125" t="s">
        <v>8246</v>
      </c>
      <c r="I1125">
        <v>1397910848</v>
      </c>
      <c r="J1125" s="14">
        <f t="shared" si="102"/>
        <v>41748.5237037037</v>
      </c>
      <c r="K1125">
        <v>1395318848</v>
      </c>
      <c r="L1125" s="14">
        <f t="shared" si="103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104"/>
        <v>0.22</v>
      </c>
      <c r="R1125" s="7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60" x14ac:dyDescent="0.2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s="4" t="s">
        <v>8221</v>
      </c>
      <c r="G1126" t="s">
        <v>8224</v>
      </c>
      <c r="H1126" t="s">
        <v>8246</v>
      </c>
      <c r="I1126">
        <v>1430409651</v>
      </c>
      <c r="J1126" s="14">
        <f t="shared" si="102"/>
        <v>42124.667256944449</v>
      </c>
      <c r="K1126">
        <v>1427817651</v>
      </c>
      <c r="L1126" s="14">
        <f t="shared" si="103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104"/>
        <v>0.47222222222222221</v>
      </c>
      <c r="R1126" s="7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60" x14ac:dyDescent="0.2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s="4" t="s">
        <v>8221</v>
      </c>
      <c r="G1127" t="s">
        <v>8225</v>
      </c>
      <c r="H1127" t="s">
        <v>8247</v>
      </c>
      <c r="I1127">
        <v>1443193130</v>
      </c>
      <c r="J1127" s="14">
        <f t="shared" si="102"/>
        <v>42272.624189814815</v>
      </c>
      <c r="K1127">
        <v>1438009130</v>
      </c>
      <c r="L1127" s="14">
        <f t="shared" si="103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104"/>
        <v>0</v>
      </c>
      <c r="R1127" s="7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45" x14ac:dyDescent="0.2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s="4" t="s">
        <v>8221</v>
      </c>
      <c r="G1128" t="s">
        <v>8224</v>
      </c>
      <c r="H1128" t="s">
        <v>8246</v>
      </c>
      <c r="I1128">
        <v>1468482694</v>
      </c>
      <c r="J1128" s="14">
        <f t="shared" si="102"/>
        <v>42565.327476851846</v>
      </c>
      <c r="K1128">
        <v>1465890694</v>
      </c>
      <c r="L1128" s="14">
        <f t="shared" si="103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104"/>
        <v>0.5</v>
      </c>
      <c r="R1128" s="7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60" x14ac:dyDescent="0.2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s="4" t="s">
        <v>8221</v>
      </c>
      <c r="G1129" t="s">
        <v>8224</v>
      </c>
      <c r="H1129" t="s">
        <v>8246</v>
      </c>
      <c r="I1129">
        <v>1416000600</v>
      </c>
      <c r="J1129" s="14">
        <f t="shared" si="102"/>
        <v>41957.895833333328</v>
      </c>
      <c r="K1129">
        <v>1413318600</v>
      </c>
      <c r="L1129" s="14">
        <f t="shared" si="103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104"/>
        <v>1.6714285714285713</v>
      </c>
      <c r="R1129" s="7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2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s="4" t="s">
        <v>8221</v>
      </c>
      <c r="G1130" t="s">
        <v>8225</v>
      </c>
      <c r="H1130" t="s">
        <v>8247</v>
      </c>
      <c r="I1130">
        <v>1407425717</v>
      </c>
      <c r="J1130" s="14">
        <f t="shared" si="102"/>
        <v>41858.649502314816</v>
      </c>
      <c r="K1130">
        <v>1404833717</v>
      </c>
      <c r="L1130" s="14">
        <f t="shared" si="103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104"/>
        <v>0.1</v>
      </c>
      <c r="R1130" s="7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5" x14ac:dyDescent="0.2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s="4" t="s">
        <v>8221</v>
      </c>
      <c r="G1131" t="s">
        <v>8224</v>
      </c>
      <c r="H1131" t="s">
        <v>8246</v>
      </c>
      <c r="I1131">
        <v>1465107693</v>
      </c>
      <c r="J1131" s="14">
        <f t="shared" si="102"/>
        <v>42526.264965277776</v>
      </c>
      <c r="K1131">
        <v>1462515693</v>
      </c>
      <c r="L1131" s="14">
        <f t="shared" si="103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104"/>
        <v>0.105</v>
      </c>
      <c r="R1131" s="7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60" x14ac:dyDescent="0.2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s="4" t="s">
        <v>8221</v>
      </c>
      <c r="G1132" t="s">
        <v>8224</v>
      </c>
      <c r="H1132" t="s">
        <v>8246</v>
      </c>
      <c r="I1132">
        <v>1416963300</v>
      </c>
      <c r="J1132" s="14">
        <f t="shared" si="102"/>
        <v>41969.038194444445</v>
      </c>
      <c r="K1132">
        <v>1411775700</v>
      </c>
      <c r="L1132" s="14">
        <f t="shared" si="103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104"/>
        <v>0.22</v>
      </c>
      <c r="R1132" s="7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60" x14ac:dyDescent="0.2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s="4" t="s">
        <v>8221</v>
      </c>
      <c r="G1133" t="s">
        <v>8226</v>
      </c>
      <c r="H1133" t="s">
        <v>8248</v>
      </c>
      <c r="I1133">
        <v>1450993668</v>
      </c>
      <c r="J1133" s="14">
        <f t="shared" si="102"/>
        <v>42362.908194444448</v>
      </c>
      <c r="K1133">
        <v>1448401668</v>
      </c>
      <c r="L1133" s="14">
        <f t="shared" si="103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104"/>
        <v>0</v>
      </c>
      <c r="R1133" s="7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5" x14ac:dyDescent="0.2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s="4" t="s">
        <v>8221</v>
      </c>
      <c r="G1134" t="s">
        <v>8229</v>
      </c>
      <c r="H1134" t="s">
        <v>8251</v>
      </c>
      <c r="I1134">
        <v>1483238771</v>
      </c>
      <c r="J1134" s="14">
        <f t="shared" si="102"/>
        <v>42736.115405092598</v>
      </c>
      <c r="K1134">
        <v>1480646771</v>
      </c>
      <c r="L1134" s="14">
        <f t="shared" si="103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104"/>
        <v>14.38</v>
      </c>
      <c r="R1134" s="7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60" x14ac:dyDescent="0.2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s="4" t="s">
        <v>8221</v>
      </c>
      <c r="G1135" t="s">
        <v>8225</v>
      </c>
      <c r="H1135" t="s">
        <v>8247</v>
      </c>
      <c r="I1135">
        <v>1406799981</v>
      </c>
      <c r="J1135" s="14">
        <f t="shared" si="102"/>
        <v>41851.407187500001</v>
      </c>
      <c r="K1135">
        <v>1404207981</v>
      </c>
      <c r="L1135" s="14">
        <f t="shared" si="103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104"/>
        <v>0.66666666666666674</v>
      </c>
      <c r="R1135" s="7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5" x14ac:dyDescent="0.2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s="4" t="s">
        <v>8221</v>
      </c>
      <c r="G1136" t="s">
        <v>8226</v>
      </c>
      <c r="H1136" t="s">
        <v>8248</v>
      </c>
      <c r="I1136">
        <v>1417235580</v>
      </c>
      <c r="J1136" s="14">
        <f t="shared" si="102"/>
        <v>41972.189583333333</v>
      </c>
      <c r="K1136">
        <v>1416034228</v>
      </c>
      <c r="L1136" s="14">
        <f t="shared" si="103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104"/>
        <v>4.0000000000000001E-3</v>
      </c>
      <c r="R1136" s="7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60" x14ac:dyDescent="0.2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s="4" t="s">
        <v>8221</v>
      </c>
      <c r="G1137" t="s">
        <v>8236</v>
      </c>
      <c r="H1137" t="s">
        <v>8249</v>
      </c>
      <c r="I1137">
        <v>1470527094</v>
      </c>
      <c r="J1137" s="14">
        <f t="shared" si="102"/>
        <v>42588.989513888882</v>
      </c>
      <c r="K1137">
        <v>1467935094</v>
      </c>
      <c r="L1137" s="14">
        <f t="shared" si="103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104"/>
        <v>5</v>
      </c>
      <c r="R1137" s="7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5" x14ac:dyDescent="0.2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s="4" t="s">
        <v>8221</v>
      </c>
      <c r="G1138" t="s">
        <v>8230</v>
      </c>
      <c r="H1138" t="s">
        <v>8249</v>
      </c>
      <c r="I1138">
        <v>1450541229</v>
      </c>
      <c r="J1138" s="14">
        <f t="shared" si="102"/>
        <v>42357.671631944439</v>
      </c>
      <c r="K1138">
        <v>1447949229</v>
      </c>
      <c r="L1138" s="14">
        <f t="shared" si="103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104"/>
        <v>6.4439140811455857</v>
      </c>
      <c r="R1138" s="7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60" x14ac:dyDescent="0.2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s="4" t="s">
        <v>8221</v>
      </c>
      <c r="G1139" t="s">
        <v>8224</v>
      </c>
      <c r="H1139" t="s">
        <v>8246</v>
      </c>
      <c r="I1139">
        <v>1461440421</v>
      </c>
      <c r="J1139" s="14">
        <f t="shared" si="102"/>
        <v>42483.819687499999</v>
      </c>
      <c r="K1139">
        <v>1458848421</v>
      </c>
      <c r="L1139" s="14">
        <f t="shared" si="103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104"/>
        <v>39.5</v>
      </c>
      <c r="R1139" s="7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60" x14ac:dyDescent="0.2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s="4" t="s">
        <v>8221</v>
      </c>
      <c r="G1140" t="s">
        <v>8224</v>
      </c>
      <c r="H1140" t="s">
        <v>8246</v>
      </c>
      <c r="I1140">
        <v>1485035131</v>
      </c>
      <c r="J1140" s="14">
        <f t="shared" si="102"/>
        <v>42756.9066087963</v>
      </c>
      <c r="K1140">
        <v>1483307131</v>
      </c>
      <c r="L1140" s="14">
        <f t="shared" si="103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104"/>
        <v>0.35714285714285715</v>
      </c>
      <c r="R1140" s="7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60" x14ac:dyDescent="0.2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s="4" t="s">
        <v>8221</v>
      </c>
      <c r="G1141" t="s">
        <v>8224</v>
      </c>
      <c r="H1141" t="s">
        <v>8246</v>
      </c>
      <c r="I1141">
        <v>1420100426</v>
      </c>
      <c r="J1141" s="14">
        <f t="shared" si="102"/>
        <v>42005.347523148142</v>
      </c>
      <c r="K1141">
        <v>1417508426</v>
      </c>
      <c r="L1141" s="14">
        <f t="shared" si="103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104"/>
        <v>6.25E-2</v>
      </c>
      <c r="R1141" s="7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5" x14ac:dyDescent="0.2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s="4" t="s">
        <v>8221</v>
      </c>
      <c r="G1142" t="s">
        <v>8225</v>
      </c>
      <c r="H1142" t="s">
        <v>8247</v>
      </c>
      <c r="I1142">
        <v>1438859121</v>
      </c>
      <c r="J1142" s="14">
        <f t="shared" si="102"/>
        <v>42222.462048611109</v>
      </c>
      <c r="K1142">
        <v>1436267121</v>
      </c>
      <c r="L1142" s="14">
        <f t="shared" si="103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104"/>
        <v>0</v>
      </c>
      <c r="R1142" s="7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x14ac:dyDescent="0.2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s="4" t="s">
        <v>8221</v>
      </c>
      <c r="G1143" t="s">
        <v>8236</v>
      </c>
      <c r="H1143" t="s">
        <v>8249</v>
      </c>
      <c r="I1143">
        <v>1436460450</v>
      </c>
      <c r="J1143" s="14">
        <f t="shared" si="102"/>
        <v>42194.699652777781</v>
      </c>
      <c r="K1143">
        <v>1433868450</v>
      </c>
      <c r="L1143" s="14">
        <f t="shared" si="103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104"/>
        <v>0</v>
      </c>
      <c r="R1143" s="7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5" x14ac:dyDescent="0.2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s="4" t="s">
        <v>8221</v>
      </c>
      <c r="G1144" t="s">
        <v>8224</v>
      </c>
      <c r="H1144" t="s">
        <v>8246</v>
      </c>
      <c r="I1144">
        <v>1424131727</v>
      </c>
      <c r="J1144" s="14">
        <f t="shared" si="102"/>
        <v>42052.006099537044</v>
      </c>
      <c r="K1144">
        <v>1421539727</v>
      </c>
      <c r="L1144" s="14">
        <f t="shared" si="103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104"/>
        <v>0</v>
      </c>
      <c r="R1144" s="7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60" x14ac:dyDescent="0.2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s="4" t="s">
        <v>8221</v>
      </c>
      <c r="G1145" t="s">
        <v>8224</v>
      </c>
      <c r="H1145" t="s">
        <v>8246</v>
      </c>
      <c r="I1145">
        <v>1450327126</v>
      </c>
      <c r="J1145" s="14">
        <f t="shared" si="102"/>
        <v>42355.19358796296</v>
      </c>
      <c r="K1145">
        <v>1447735126</v>
      </c>
      <c r="L1145" s="14">
        <f t="shared" si="103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104"/>
        <v>0.41333333333333333</v>
      </c>
      <c r="R1145" s="7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5" x14ac:dyDescent="0.2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s="4" t="s">
        <v>8221</v>
      </c>
      <c r="G1146" t="s">
        <v>8224</v>
      </c>
      <c r="H1146" t="s">
        <v>8246</v>
      </c>
      <c r="I1146">
        <v>1430281320</v>
      </c>
      <c r="J1146" s="14">
        <f t="shared" si="102"/>
        <v>42123.181944444441</v>
      </c>
      <c r="K1146">
        <v>1427689320</v>
      </c>
      <c r="L1146" s="14">
        <f t="shared" si="103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104"/>
        <v>0</v>
      </c>
      <c r="R1146" s="7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5" x14ac:dyDescent="0.2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s="4" t="s">
        <v>8221</v>
      </c>
      <c r="G1147" t="s">
        <v>8224</v>
      </c>
      <c r="H1147" t="s">
        <v>8246</v>
      </c>
      <c r="I1147">
        <v>1412272592</v>
      </c>
      <c r="J1147" s="14">
        <f t="shared" si="102"/>
        <v>41914.747592592597</v>
      </c>
      <c r="K1147">
        <v>1407088592</v>
      </c>
      <c r="L1147" s="14">
        <f t="shared" si="103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104"/>
        <v>0.125</v>
      </c>
      <c r="R1147" s="7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45" x14ac:dyDescent="0.2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s="4" t="s">
        <v>8221</v>
      </c>
      <c r="G1148" t="s">
        <v>8224</v>
      </c>
      <c r="H1148" t="s">
        <v>8246</v>
      </c>
      <c r="I1148">
        <v>1399071173</v>
      </c>
      <c r="J1148" s="14">
        <f t="shared" si="102"/>
        <v>41761.9533912037</v>
      </c>
      <c r="K1148">
        <v>1395787973</v>
      </c>
      <c r="L1148" s="14">
        <f t="shared" si="103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104"/>
        <v>8.8333333333333339</v>
      </c>
      <c r="R1148" s="7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60" x14ac:dyDescent="0.2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s="4" t="s">
        <v>8221</v>
      </c>
      <c r="G1149" t="s">
        <v>8229</v>
      </c>
      <c r="H1149" t="s">
        <v>8251</v>
      </c>
      <c r="I1149">
        <v>1413760783</v>
      </c>
      <c r="J1149" s="14">
        <f t="shared" si="102"/>
        <v>41931.972025462965</v>
      </c>
      <c r="K1149">
        <v>1408576783</v>
      </c>
      <c r="L1149" s="14">
        <f t="shared" si="103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104"/>
        <v>0</v>
      </c>
      <c r="R1149" s="7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30" x14ac:dyDescent="0.2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s="4" t="s">
        <v>8221</v>
      </c>
      <c r="G1150" t="s">
        <v>8224</v>
      </c>
      <c r="H1150" t="s">
        <v>8246</v>
      </c>
      <c r="I1150">
        <v>1480568781</v>
      </c>
      <c r="J1150" s="14">
        <f t="shared" si="102"/>
        <v>42705.212743055556</v>
      </c>
      <c r="K1150">
        <v>1477973181</v>
      </c>
      <c r="L1150" s="14">
        <f t="shared" si="103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104"/>
        <v>0.48666666666666669</v>
      </c>
      <c r="R1150" s="7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0" x14ac:dyDescent="0.2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s="4" t="s">
        <v>8221</v>
      </c>
      <c r="G1151" t="s">
        <v>8224</v>
      </c>
      <c r="H1151" t="s">
        <v>8246</v>
      </c>
      <c r="I1151">
        <v>1466096566</v>
      </c>
      <c r="J1151" s="14">
        <f t="shared" si="102"/>
        <v>42537.71025462963</v>
      </c>
      <c r="K1151">
        <v>1463504566</v>
      </c>
      <c r="L1151" s="14">
        <f t="shared" si="103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104"/>
        <v>0.15</v>
      </c>
      <c r="R1151" s="7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30" x14ac:dyDescent="0.2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s="4" t="s">
        <v>8221</v>
      </c>
      <c r="G1152" t="s">
        <v>8224</v>
      </c>
      <c r="H1152" t="s">
        <v>8246</v>
      </c>
      <c r="I1152">
        <v>1452293675</v>
      </c>
      <c r="J1152" s="14">
        <f t="shared" si="102"/>
        <v>42377.954571759255</v>
      </c>
      <c r="K1152">
        <v>1447109675</v>
      </c>
      <c r="L1152" s="14">
        <f t="shared" si="103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104"/>
        <v>10.08</v>
      </c>
      <c r="R1152" s="7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60" x14ac:dyDescent="0.2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s="4" t="s">
        <v>8221</v>
      </c>
      <c r="G1153" t="s">
        <v>8224</v>
      </c>
      <c r="H1153" t="s">
        <v>8246</v>
      </c>
      <c r="I1153">
        <v>1441592863</v>
      </c>
      <c r="J1153" s="14">
        <f t="shared" si="102"/>
        <v>42254.102581018517</v>
      </c>
      <c r="K1153">
        <v>1439000863</v>
      </c>
      <c r="L1153" s="14">
        <f t="shared" si="103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104"/>
        <v>0</v>
      </c>
      <c r="R1153" s="7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x14ac:dyDescent="0.2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s="4" t="s">
        <v>8221</v>
      </c>
      <c r="G1154" t="s">
        <v>8224</v>
      </c>
      <c r="H1154" t="s">
        <v>8246</v>
      </c>
      <c r="I1154">
        <v>1431709312</v>
      </c>
      <c r="J1154" s="14">
        <f t="shared" si="102"/>
        <v>42139.709629629629</v>
      </c>
      <c r="K1154">
        <v>1429117312</v>
      </c>
      <c r="L1154" s="14">
        <f t="shared" si="103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si="104"/>
        <v>5.6937500000000005</v>
      </c>
      <c r="R1154" s="7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30" x14ac:dyDescent="0.2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s="4" t="s">
        <v>8221</v>
      </c>
      <c r="G1155" t="s">
        <v>8224</v>
      </c>
      <c r="H1155" t="s">
        <v>8246</v>
      </c>
      <c r="I1155">
        <v>1434647305</v>
      </c>
      <c r="J1155" s="14">
        <f t="shared" ref="J1155:J1218" si="108">(((I1155/60)/60)/24)+DATE(1970,1,1)</f>
        <v>42173.714178240742</v>
      </c>
      <c r="K1155">
        <v>1432055305</v>
      </c>
      <c r="L1155" s="14">
        <f t="shared" ref="L1155:L1218" si="109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ref="Q1155:Q1218" si="110">(E1155/D1155)*100</f>
        <v>0.625</v>
      </c>
      <c r="R1155" s="7">
        <f t="shared" ref="R1155:R1218" si="111">AVERAGE(E1155/N1155)</f>
        <v>50</v>
      </c>
      <c r="S1155" t="str">
        <f t="shared" ref="S1155:S1218" si="112">LEFT(P1155,FIND("/",P1155)-1)</f>
        <v>food</v>
      </c>
      <c r="T1155" t="str">
        <f t="shared" ref="T1155:T1218" si="113">RIGHT(P1155,LEN(P1155)-FIND("/",P1155))</f>
        <v>food trucks</v>
      </c>
    </row>
    <row r="1156" spans="1:20" ht="45" x14ac:dyDescent="0.2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s="4" t="s">
        <v>8221</v>
      </c>
      <c r="G1156" t="s">
        <v>8224</v>
      </c>
      <c r="H1156" t="s">
        <v>8246</v>
      </c>
      <c r="I1156">
        <v>1441507006</v>
      </c>
      <c r="J1156" s="14">
        <f t="shared" si="108"/>
        <v>42253.108865740738</v>
      </c>
      <c r="K1156">
        <v>1438915006</v>
      </c>
      <c r="L1156" s="14">
        <f t="shared" si="109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110"/>
        <v>6.5</v>
      </c>
      <c r="R1156" s="7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60" x14ac:dyDescent="0.2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s="4" t="s">
        <v>8221</v>
      </c>
      <c r="G1157" t="s">
        <v>8224</v>
      </c>
      <c r="H1157" t="s">
        <v>8246</v>
      </c>
      <c r="I1157">
        <v>1408040408</v>
      </c>
      <c r="J1157" s="14">
        <f t="shared" si="108"/>
        <v>41865.763981481483</v>
      </c>
      <c r="K1157">
        <v>1405448408</v>
      </c>
      <c r="L1157" s="14">
        <f t="shared" si="109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110"/>
        <v>0.752</v>
      </c>
      <c r="R1157" s="7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5" x14ac:dyDescent="0.2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s="4" t="s">
        <v>8221</v>
      </c>
      <c r="G1158" t="s">
        <v>8224</v>
      </c>
      <c r="H1158" t="s">
        <v>8246</v>
      </c>
      <c r="I1158">
        <v>1424742162</v>
      </c>
      <c r="J1158" s="14">
        <f t="shared" si="108"/>
        <v>42059.07131944444</v>
      </c>
      <c r="K1158">
        <v>1422150162</v>
      </c>
      <c r="L1158" s="14">
        <f t="shared" si="109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110"/>
        <v>0</v>
      </c>
      <c r="R1158" s="7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60" x14ac:dyDescent="0.2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s="4" t="s">
        <v>8221</v>
      </c>
      <c r="G1159" t="s">
        <v>8224</v>
      </c>
      <c r="H1159" t="s">
        <v>8246</v>
      </c>
      <c r="I1159">
        <v>1417795480</v>
      </c>
      <c r="J1159" s="14">
        <f t="shared" si="108"/>
        <v>41978.669907407413</v>
      </c>
      <c r="K1159">
        <v>1412607880</v>
      </c>
      <c r="L1159" s="14">
        <f t="shared" si="109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110"/>
        <v>1.51</v>
      </c>
      <c r="R1159" s="7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60" x14ac:dyDescent="0.2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s="4" t="s">
        <v>8221</v>
      </c>
      <c r="G1160" t="s">
        <v>8224</v>
      </c>
      <c r="H1160" t="s">
        <v>8246</v>
      </c>
      <c r="I1160">
        <v>1418091128</v>
      </c>
      <c r="J1160" s="14">
        <f t="shared" si="108"/>
        <v>41982.09175925926</v>
      </c>
      <c r="K1160">
        <v>1415499128</v>
      </c>
      <c r="L1160" s="14">
        <f t="shared" si="109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110"/>
        <v>0.46666666666666673</v>
      </c>
      <c r="R1160" s="7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60" x14ac:dyDescent="0.2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s="4" t="s">
        <v>8221</v>
      </c>
      <c r="G1161" t="s">
        <v>8224</v>
      </c>
      <c r="H1161" t="s">
        <v>8246</v>
      </c>
      <c r="I1161">
        <v>1435679100</v>
      </c>
      <c r="J1161" s="14">
        <f t="shared" si="108"/>
        <v>42185.65625</v>
      </c>
      <c r="K1161">
        <v>1433006765</v>
      </c>
      <c r="L1161" s="14">
        <f t="shared" si="109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110"/>
        <v>0</v>
      </c>
      <c r="R1161" s="7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5" x14ac:dyDescent="0.2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s="4" t="s">
        <v>8221</v>
      </c>
      <c r="G1162" t="s">
        <v>8224</v>
      </c>
      <c r="H1162" t="s">
        <v>8246</v>
      </c>
      <c r="I1162">
        <v>1427510586</v>
      </c>
      <c r="J1162" s="14">
        <f t="shared" si="108"/>
        <v>42091.113263888896</v>
      </c>
      <c r="K1162">
        <v>1424922186</v>
      </c>
      <c r="L1162" s="14">
        <f t="shared" si="109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110"/>
        <v>3.85</v>
      </c>
      <c r="R1162" s="7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60" x14ac:dyDescent="0.2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s="4" t="s">
        <v>8221</v>
      </c>
      <c r="G1163" t="s">
        <v>8224</v>
      </c>
      <c r="H1163" t="s">
        <v>8246</v>
      </c>
      <c r="I1163">
        <v>1432047989</v>
      </c>
      <c r="J1163" s="14">
        <f t="shared" si="108"/>
        <v>42143.629502314812</v>
      </c>
      <c r="K1163">
        <v>1430233589</v>
      </c>
      <c r="L1163" s="14">
        <f t="shared" si="109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110"/>
        <v>0</v>
      </c>
      <c r="R1163" s="7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60" x14ac:dyDescent="0.2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s="4" t="s">
        <v>8221</v>
      </c>
      <c r="G1164" t="s">
        <v>8224</v>
      </c>
      <c r="H1164" t="s">
        <v>8246</v>
      </c>
      <c r="I1164">
        <v>1411662264</v>
      </c>
      <c r="J1164" s="14">
        <f t="shared" si="108"/>
        <v>41907.683611111112</v>
      </c>
      <c r="K1164">
        <v>1408983864</v>
      </c>
      <c r="L1164" s="14">
        <f t="shared" si="109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110"/>
        <v>5.8333333333333341E-2</v>
      </c>
      <c r="R1164" s="7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60" x14ac:dyDescent="0.2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s="4" t="s">
        <v>8221</v>
      </c>
      <c r="G1165" t="s">
        <v>8224</v>
      </c>
      <c r="H1165" t="s">
        <v>8246</v>
      </c>
      <c r="I1165">
        <v>1407604920</v>
      </c>
      <c r="J1165" s="14">
        <f t="shared" si="108"/>
        <v>41860.723611111112</v>
      </c>
      <c r="K1165">
        <v>1405012920</v>
      </c>
      <c r="L1165" s="14">
        <f t="shared" si="109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110"/>
        <v>0</v>
      </c>
      <c r="R1165" s="7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60" x14ac:dyDescent="0.2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s="4" t="s">
        <v>8221</v>
      </c>
      <c r="G1166" t="s">
        <v>8224</v>
      </c>
      <c r="H1166" t="s">
        <v>8246</v>
      </c>
      <c r="I1166">
        <v>1466270582</v>
      </c>
      <c r="J1166" s="14">
        <f t="shared" si="108"/>
        <v>42539.724328703705</v>
      </c>
      <c r="K1166">
        <v>1463678582</v>
      </c>
      <c r="L1166" s="14">
        <f t="shared" si="109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110"/>
        <v>0</v>
      </c>
      <c r="R1166" s="7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60" x14ac:dyDescent="0.2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s="4" t="s">
        <v>8221</v>
      </c>
      <c r="G1167" t="s">
        <v>8224</v>
      </c>
      <c r="H1167" t="s">
        <v>8246</v>
      </c>
      <c r="I1167">
        <v>1404623330</v>
      </c>
      <c r="J1167" s="14">
        <f t="shared" si="108"/>
        <v>41826.214467592588</v>
      </c>
      <c r="K1167">
        <v>1401685730</v>
      </c>
      <c r="L1167" s="14">
        <f t="shared" si="109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110"/>
        <v>20.705000000000002</v>
      </c>
      <c r="R1167" s="7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60" x14ac:dyDescent="0.2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s="4" t="s">
        <v>8221</v>
      </c>
      <c r="G1168" t="s">
        <v>8224</v>
      </c>
      <c r="H1168" t="s">
        <v>8246</v>
      </c>
      <c r="I1168">
        <v>1435291200</v>
      </c>
      <c r="J1168" s="14">
        <f t="shared" si="108"/>
        <v>42181.166666666672</v>
      </c>
      <c r="K1168">
        <v>1432640342</v>
      </c>
      <c r="L1168" s="14">
        <f t="shared" si="109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110"/>
        <v>19.139999999999997</v>
      </c>
      <c r="R1168" s="7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5" x14ac:dyDescent="0.2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s="4" t="s">
        <v>8221</v>
      </c>
      <c r="G1169" t="s">
        <v>8224</v>
      </c>
      <c r="H1169" t="s">
        <v>8246</v>
      </c>
      <c r="I1169">
        <v>1410543495</v>
      </c>
      <c r="J1169" s="14">
        <f t="shared" si="108"/>
        <v>41894.734895833331</v>
      </c>
      <c r="K1169">
        <v>1407865095</v>
      </c>
      <c r="L1169" s="14">
        <f t="shared" si="109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110"/>
        <v>1.6316666666666666</v>
      </c>
      <c r="R1169" s="7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5" x14ac:dyDescent="0.2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s="4" t="s">
        <v>8221</v>
      </c>
      <c r="G1170" t="s">
        <v>8224</v>
      </c>
      <c r="H1170" t="s">
        <v>8246</v>
      </c>
      <c r="I1170">
        <v>1474507065</v>
      </c>
      <c r="J1170" s="14">
        <f t="shared" si="108"/>
        <v>42635.053993055553</v>
      </c>
      <c r="K1170">
        <v>1471915065</v>
      </c>
      <c r="L1170" s="14">
        <f t="shared" si="109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110"/>
        <v>5.6666666666666661</v>
      </c>
      <c r="R1170" s="7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5" x14ac:dyDescent="0.2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s="4" t="s">
        <v>8221</v>
      </c>
      <c r="G1171" t="s">
        <v>8224</v>
      </c>
      <c r="H1171" t="s">
        <v>8246</v>
      </c>
      <c r="I1171">
        <v>1424593763</v>
      </c>
      <c r="J1171" s="14">
        <f t="shared" si="108"/>
        <v>42057.353738425925</v>
      </c>
      <c r="K1171">
        <v>1422001763</v>
      </c>
      <c r="L1171" s="14">
        <f t="shared" si="109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110"/>
        <v>0.16999999999999998</v>
      </c>
      <c r="R1171" s="7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5" x14ac:dyDescent="0.2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s="4" t="s">
        <v>8221</v>
      </c>
      <c r="G1172" t="s">
        <v>8225</v>
      </c>
      <c r="H1172" t="s">
        <v>8247</v>
      </c>
      <c r="I1172">
        <v>1433021171</v>
      </c>
      <c r="J1172" s="14">
        <f t="shared" si="108"/>
        <v>42154.893182870372</v>
      </c>
      <c r="K1172">
        <v>1430429171</v>
      </c>
      <c r="L1172" s="14">
        <f t="shared" si="109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110"/>
        <v>0.4</v>
      </c>
      <c r="R1172" s="7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45" x14ac:dyDescent="0.2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s="4" t="s">
        <v>8221</v>
      </c>
      <c r="G1173" t="s">
        <v>8224</v>
      </c>
      <c r="H1173" t="s">
        <v>8246</v>
      </c>
      <c r="I1173">
        <v>1415909927</v>
      </c>
      <c r="J1173" s="14">
        <f t="shared" si="108"/>
        <v>41956.846377314811</v>
      </c>
      <c r="K1173">
        <v>1414351127</v>
      </c>
      <c r="L1173" s="14">
        <f t="shared" si="109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110"/>
        <v>0.1</v>
      </c>
      <c r="R1173" s="7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30" x14ac:dyDescent="0.2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s="4" t="s">
        <v>8221</v>
      </c>
      <c r="G1174" t="s">
        <v>8224</v>
      </c>
      <c r="H1174" t="s">
        <v>8246</v>
      </c>
      <c r="I1174">
        <v>1408551752</v>
      </c>
      <c r="J1174" s="14">
        <f t="shared" si="108"/>
        <v>41871.682314814818</v>
      </c>
      <c r="K1174">
        <v>1405959752</v>
      </c>
      <c r="L1174" s="14">
        <f t="shared" si="109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110"/>
        <v>0</v>
      </c>
      <c r="R1174" s="7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60" x14ac:dyDescent="0.2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s="4" t="s">
        <v>8221</v>
      </c>
      <c r="G1175" t="s">
        <v>8224</v>
      </c>
      <c r="H1175" t="s">
        <v>8246</v>
      </c>
      <c r="I1175">
        <v>1438576057</v>
      </c>
      <c r="J1175" s="14">
        <f t="shared" si="108"/>
        <v>42219.185844907406</v>
      </c>
      <c r="K1175">
        <v>1435552057</v>
      </c>
      <c r="L1175" s="14">
        <f t="shared" si="109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110"/>
        <v>2.4E-2</v>
      </c>
      <c r="R1175" s="7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5" x14ac:dyDescent="0.2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s="4" t="s">
        <v>8221</v>
      </c>
      <c r="G1176" t="s">
        <v>8224</v>
      </c>
      <c r="H1176" t="s">
        <v>8246</v>
      </c>
      <c r="I1176">
        <v>1462738327</v>
      </c>
      <c r="J1176" s="14">
        <f t="shared" si="108"/>
        <v>42498.84174768519</v>
      </c>
      <c r="K1176">
        <v>1460146327</v>
      </c>
      <c r="L1176" s="14">
        <f t="shared" si="109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110"/>
        <v>5.9066666666666672</v>
      </c>
      <c r="R1176" s="7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5" x14ac:dyDescent="0.2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s="4" t="s">
        <v>8221</v>
      </c>
      <c r="G1177" t="s">
        <v>8224</v>
      </c>
      <c r="H1177" t="s">
        <v>8246</v>
      </c>
      <c r="I1177">
        <v>1436981339</v>
      </c>
      <c r="J1177" s="14">
        <f t="shared" si="108"/>
        <v>42200.728460648148</v>
      </c>
      <c r="K1177">
        <v>1434389339</v>
      </c>
      <c r="L1177" s="14">
        <f t="shared" si="109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110"/>
        <v>2.9250000000000003</v>
      </c>
      <c r="R1177" s="7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60" x14ac:dyDescent="0.2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s="4" t="s">
        <v>8221</v>
      </c>
      <c r="G1178" t="s">
        <v>8226</v>
      </c>
      <c r="H1178" t="s">
        <v>8248</v>
      </c>
      <c r="I1178">
        <v>1488805200</v>
      </c>
      <c r="J1178" s="14">
        <f t="shared" si="108"/>
        <v>42800.541666666672</v>
      </c>
      <c r="K1178">
        <v>1484094498</v>
      </c>
      <c r="L1178" s="14">
        <f t="shared" si="109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110"/>
        <v>5.7142857142857143E-3</v>
      </c>
      <c r="R1178" s="7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60" x14ac:dyDescent="0.2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s="4" t="s">
        <v>8221</v>
      </c>
      <c r="G1179" t="s">
        <v>8225</v>
      </c>
      <c r="H1179" t="s">
        <v>8247</v>
      </c>
      <c r="I1179">
        <v>1413388296</v>
      </c>
      <c r="J1179" s="14">
        <f t="shared" si="108"/>
        <v>41927.660833333335</v>
      </c>
      <c r="K1179">
        <v>1410796296</v>
      </c>
      <c r="L1179" s="14">
        <f t="shared" si="109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110"/>
        <v>0</v>
      </c>
      <c r="R1179" s="7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60" x14ac:dyDescent="0.2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s="4" t="s">
        <v>8221</v>
      </c>
      <c r="G1180" t="s">
        <v>8224</v>
      </c>
      <c r="H1180" t="s">
        <v>8246</v>
      </c>
      <c r="I1180">
        <v>1408225452</v>
      </c>
      <c r="J1180" s="14">
        <f t="shared" si="108"/>
        <v>41867.905694444446</v>
      </c>
      <c r="K1180">
        <v>1405633452</v>
      </c>
      <c r="L1180" s="14">
        <f t="shared" si="109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110"/>
        <v>6.6666666666666671E-3</v>
      </c>
      <c r="R1180" s="7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5" x14ac:dyDescent="0.2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s="4" t="s">
        <v>8221</v>
      </c>
      <c r="G1181" t="s">
        <v>8229</v>
      </c>
      <c r="H1181" t="s">
        <v>8251</v>
      </c>
      <c r="I1181">
        <v>1446052627</v>
      </c>
      <c r="J1181" s="14">
        <f t="shared" si="108"/>
        <v>42305.720219907409</v>
      </c>
      <c r="K1181">
        <v>1443460627</v>
      </c>
      <c r="L1181" s="14">
        <f t="shared" si="109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110"/>
        <v>5.3333333333333339</v>
      </c>
      <c r="R1181" s="7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45" x14ac:dyDescent="0.2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s="4" t="s">
        <v>8221</v>
      </c>
      <c r="G1182" t="s">
        <v>8224</v>
      </c>
      <c r="H1182" t="s">
        <v>8246</v>
      </c>
      <c r="I1182">
        <v>1403983314</v>
      </c>
      <c r="J1182" s="14">
        <f t="shared" si="108"/>
        <v>41818.806875000002</v>
      </c>
      <c r="K1182">
        <v>1400786514</v>
      </c>
      <c r="L1182" s="14">
        <f t="shared" si="109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110"/>
        <v>11.75</v>
      </c>
      <c r="R1182" s="7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30" x14ac:dyDescent="0.2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s="4" t="s">
        <v>8221</v>
      </c>
      <c r="G1183" t="s">
        <v>8224</v>
      </c>
      <c r="H1183" t="s">
        <v>8246</v>
      </c>
      <c r="I1183">
        <v>1425197321</v>
      </c>
      <c r="J1183" s="14">
        <f t="shared" si="108"/>
        <v>42064.339363425926</v>
      </c>
      <c r="K1183">
        <v>1422605321</v>
      </c>
      <c r="L1183" s="14">
        <f t="shared" si="109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110"/>
        <v>8.0000000000000002E-3</v>
      </c>
      <c r="R1183" s="7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60" x14ac:dyDescent="0.2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s="4" t="s">
        <v>8221</v>
      </c>
      <c r="G1184" t="s">
        <v>8224</v>
      </c>
      <c r="H1184" t="s">
        <v>8246</v>
      </c>
      <c r="I1184">
        <v>1484239320</v>
      </c>
      <c r="J1184" s="14">
        <f t="shared" si="108"/>
        <v>42747.695833333331</v>
      </c>
      <c r="K1184">
        <v>1482609088</v>
      </c>
      <c r="L1184" s="14">
        <f t="shared" si="109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110"/>
        <v>4.2</v>
      </c>
      <c r="R1184" s="7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60" x14ac:dyDescent="0.2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s="4" t="s">
        <v>8221</v>
      </c>
      <c r="G1185" t="s">
        <v>8224</v>
      </c>
      <c r="H1185" t="s">
        <v>8246</v>
      </c>
      <c r="I1185">
        <v>1478059140</v>
      </c>
      <c r="J1185" s="14">
        <f t="shared" si="108"/>
        <v>42676.165972222225</v>
      </c>
      <c r="K1185">
        <v>1476391223</v>
      </c>
      <c r="L1185" s="14">
        <f t="shared" si="10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110"/>
        <v>4</v>
      </c>
      <c r="R1185" s="7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60" x14ac:dyDescent="0.2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s="4" t="s">
        <v>8219</v>
      </c>
      <c r="G1186" t="s">
        <v>8225</v>
      </c>
      <c r="H1186" t="s">
        <v>8247</v>
      </c>
      <c r="I1186">
        <v>1486391011</v>
      </c>
      <c r="J1186" s="14">
        <f t="shared" si="108"/>
        <v>42772.599664351852</v>
      </c>
      <c r="K1186">
        <v>1483712611</v>
      </c>
      <c r="L1186" s="14">
        <f t="shared" si="109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110"/>
        <v>104.93636363636362</v>
      </c>
      <c r="R1186" s="7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60" x14ac:dyDescent="0.2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s="4" t="s">
        <v>8219</v>
      </c>
      <c r="G1187" t="s">
        <v>8224</v>
      </c>
      <c r="H1187" t="s">
        <v>8246</v>
      </c>
      <c r="I1187">
        <v>1433736000</v>
      </c>
      <c r="J1187" s="14">
        <f t="shared" si="108"/>
        <v>42163.166666666672</v>
      </c>
      <c r="K1187">
        <v>1430945149</v>
      </c>
      <c r="L1187" s="14">
        <f t="shared" si="109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110"/>
        <v>105.44</v>
      </c>
      <c r="R1187" s="7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60" x14ac:dyDescent="0.2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s="4" t="s">
        <v>8219</v>
      </c>
      <c r="G1188" t="s">
        <v>8225</v>
      </c>
      <c r="H1188" t="s">
        <v>8247</v>
      </c>
      <c r="I1188">
        <v>1433198520</v>
      </c>
      <c r="J1188" s="14">
        <f t="shared" si="108"/>
        <v>42156.945833333331</v>
      </c>
      <c r="K1188">
        <v>1430340195</v>
      </c>
      <c r="L1188" s="14">
        <f t="shared" si="109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110"/>
        <v>106.73333333333332</v>
      </c>
      <c r="R1188" s="7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60" x14ac:dyDescent="0.2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s="4" t="s">
        <v>8219</v>
      </c>
      <c r="G1189" t="s">
        <v>8224</v>
      </c>
      <c r="H1189" t="s">
        <v>8246</v>
      </c>
      <c r="I1189">
        <v>1431885600</v>
      </c>
      <c r="J1189" s="14">
        <f t="shared" si="108"/>
        <v>42141.75</v>
      </c>
      <c r="K1189">
        <v>1429133323</v>
      </c>
      <c r="L1189" s="14">
        <f t="shared" si="109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110"/>
        <v>104.12571428571428</v>
      </c>
      <c r="R1189" s="7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5" x14ac:dyDescent="0.2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s="4" t="s">
        <v>8219</v>
      </c>
      <c r="G1190" t="s">
        <v>8229</v>
      </c>
      <c r="H1190" t="s">
        <v>8251</v>
      </c>
      <c r="I1190">
        <v>1482943740</v>
      </c>
      <c r="J1190" s="14">
        <f t="shared" si="108"/>
        <v>42732.700694444444</v>
      </c>
      <c r="K1190">
        <v>1481129340</v>
      </c>
      <c r="L1190" s="14">
        <f t="shared" si="109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110"/>
        <v>160.54999999999998</v>
      </c>
      <c r="R1190" s="7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60" x14ac:dyDescent="0.2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s="4" t="s">
        <v>8219</v>
      </c>
      <c r="G1191" t="s">
        <v>8224</v>
      </c>
      <c r="H1191" t="s">
        <v>8246</v>
      </c>
      <c r="I1191">
        <v>1467242995</v>
      </c>
      <c r="J1191" s="14">
        <f t="shared" si="108"/>
        <v>42550.979108796295</v>
      </c>
      <c r="K1191">
        <v>1465428595</v>
      </c>
      <c r="L1191" s="14">
        <f t="shared" si="109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110"/>
        <v>107.77777777777777</v>
      </c>
      <c r="R1191" s="7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45" x14ac:dyDescent="0.2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s="4" t="s">
        <v>8219</v>
      </c>
      <c r="G1192" t="s">
        <v>8224</v>
      </c>
      <c r="H1192" t="s">
        <v>8246</v>
      </c>
      <c r="I1192">
        <v>1409500725</v>
      </c>
      <c r="J1192" s="14">
        <f t="shared" si="108"/>
        <v>41882.665798611109</v>
      </c>
      <c r="K1192">
        <v>1406908725</v>
      </c>
      <c r="L1192" s="14">
        <f t="shared" si="109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110"/>
        <v>135</v>
      </c>
      <c r="R1192" s="7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60" x14ac:dyDescent="0.2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s="4" t="s">
        <v>8219</v>
      </c>
      <c r="G1193" t="s">
        <v>8224</v>
      </c>
      <c r="H1193" t="s">
        <v>8246</v>
      </c>
      <c r="I1193">
        <v>1458480560</v>
      </c>
      <c r="J1193" s="14">
        <f t="shared" si="108"/>
        <v>42449.562037037031</v>
      </c>
      <c r="K1193">
        <v>1455892160</v>
      </c>
      <c r="L1193" s="14">
        <f t="shared" si="109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110"/>
        <v>109.07407407407408</v>
      </c>
      <c r="R1193" s="7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0" x14ac:dyDescent="0.2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s="4" t="s">
        <v>8219</v>
      </c>
      <c r="G1194" t="s">
        <v>8225</v>
      </c>
      <c r="H1194" t="s">
        <v>8247</v>
      </c>
      <c r="I1194">
        <v>1486814978</v>
      </c>
      <c r="J1194" s="14">
        <f t="shared" si="108"/>
        <v>42777.506689814814</v>
      </c>
      <c r="K1194">
        <v>1484222978</v>
      </c>
      <c r="L1194" s="14">
        <f t="shared" si="109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110"/>
        <v>290</v>
      </c>
      <c r="R1194" s="7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60" x14ac:dyDescent="0.2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s="4" t="s">
        <v>8219</v>
      </c>
      <c r="G1195" t="s">
        <v>8224</v>
      </c>
      <c r="H1195" t="s">
        <v>8246</v>
      </c>
      <c r="I1195">
        <v>1460223453</v>
      </c>
      <c r="J1195" s="14">
        <f t="shared" si="108"/>
        <v>42469.734409722223</v>
      </c>
      <c r="K1195">
        <v>1455043053</v>
      </c>
      <c r="L1195" s="14">
        <f t="shared" si="109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110"/>
        <v>103.95714285714286</v>
      </c>
      <c r="R1195" s="7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60" x14ac:dyDescent="0.2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s="4" t="s">
        <v>8219</v>
      </c>
      <c r="G1196" t="s">
        <v>8241</v>
      </c>
      <c r="H1196" t="s">
        <v>8249</v>
      </c>
      <c r="I1196">
        <v>1428493379</v>
      </c>
      <c r="J1196" s="14">
        <f t="shared" si="108"/>
        <v>42102.488182870366</v>
      </c>
      <c r="K1196">
        <v>1425901379</v>
      </c>
      <c r="L1196" s="14">
        <f t="shared" si="109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110"/>
        <v>322.24</v>
      </c>
      <c r="R1196" s="7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0" x14ac:dyDescent="0.2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s="4" t="s">
        <v>8219</v>
      </c>
      <c r="G1197" t="s">
        <v>8237</v>
      </c>
      <c r="H1197" t="s">
        <v>8249</v>
      </c>
      <c r="I1197">
        <v>1450602000</v>
      </c>
      <c r="J1197" s="14">
        <f t="shared" si="108"/>
        <v>42358.375</v>
      </c>
      <c r="K1197">
        <v>1445415653</v>
      </c>
      <c r="L1197" s="14">
        <f t="shared" si="109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110"/>
        <v>135</v>
      </c>
      <c r="R1197" s="7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0" x14ac:dyDescent="0.2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s="4" t="s">
        <v>8219</v>
      </c>
      <c r="G1198" t="s">
        <v>8225</v>
      </c>
      <c r="H1198" t="s">
        <v>8247</v>
      </c>
      <c r="I1198">
        <v>1450467539</v>
      </c>
      <c r="J1198" s="14">
        <f t="shared" si="108"/>
        <v>42356.818738425922</v>
      </c>
      <c r="K1198">
        <v>1447875539</v>
      </c>
      <c r="L1198" s="14">
        <f t="shared" si="109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110"/>
        <v>269.91034482758624</v>
      </c>
      <c r="R1198" s="7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60" x14ac:dyDescent="0.2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s="4" t="s">
        <v>8219</v>
      </c>
      <c r="G1199" t="s">
        <v>8224</v>
      </c>
      <c r="H1199" t="s">
        <v>8246</v>
      </c>
      <c r="I1199">
        <v>1465797540</v>
      </c>
      <c r="J1199" s="14">
        <f t="shared" si="108"/>
        <v>42534.249305555553</v>
      </c>
      <c r="K1199">
        <v>1463155034</v>
      </c>
      <c r="L1199" s="14">
        <f t="shared" si="109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110"/>
        <v>253.29333333333332</v>
      </c>
      <c r="R1199" s="7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60" x14ac:dyDescent="0.2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s="4" t="s">
        <v>8219</v>
      </c>
      <c r="G1200" t="s">
        <v>8224</v>
      </c>
      <c r="H1200" t="s">
        <v>8246</v>
      </c>
      <c r="I1200">
        <v>1451530800</v>
      </c>
      <c r="J1200" s="14">
        <f t="shared" si="108"/>
        <v>42369.125</v>
      </c>
      <c r="K1200">
        <v>1448463086</v>
      </c>
      <c r="L1200" s="14">
        <f t="shared" si="109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110"/>
        <v>260.59999999999997</v>
      </c>
      <c r="R1200" s="7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60" x14ac:dyDescent="0.2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s="4" t="s">
        <v>8219</v>
      </c>
      <c r="G1201" t="s">
        <v>8225</v>
      </c>
      <c r="H1201" t="s">
        <v>8247</v>
      </c>
      <c r="I1201">
        <v>1436380200</v>
      </c>
      <c r="J1201" s="14">
        <f t="shared" si="108"/>
        <v>42193.770833333328</v>
      </c>
      <c r="K1201">
        <v>1433615400</v>
      </c>
      <c r="L1201" s="14">
        <f t="shared" si="109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110"/>
        <v>101.31677953348381</v>
      </c>
      <c r="R1201" s="7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60" x14ac:dyDescent="0.2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s="4" t="s">
        <v>8219</v>
      </c>
      <c r="G1202" t="s">
        <v>8224</v>
      </c>
      <c r="H1202" t="s">
        <v>8246</v>
      </c>
      <c r="I1202">
        <v>1429183656</v>
      </c>
      <c r="J1202" s="14">
        <f t="shared" si="108"/>
        <v>42110.477500000001</v>
      </c>
      <c r="K1202">
        <v>1427369256</v>
      </c>
      <c r="L1202" s="14">
        <f t="shared" si="109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110"/>
        <v>125.60416666666667</v>
      </c>
      <c r="R1202" s="7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60" x14ac:dyDescent="0.2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s="4" t="s">
        <v>8219</v>
      </c>
      <c r="G1203" t="s">
        <v>8225</v>
      </c>
      <c r="H1203" t="s">
        <v>8247</v>
      </c>
      <c r="I1203">
        <v>1468593246</v>
      </c>
      <c r="J1203" s="14">
        <f t="shared" si="108"/>
        <v>42566.60701388889</v>
      </c>
      <c r="K1203">
        <v>1466001246</v>
      </c>
      <c r="L1203" s="14">
        <f t="shared" si="109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110"/>
        <v>102.43783333333334</v>
      </c>
      <c r="R1203" s="7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60" x14ac:dyDescent="0.2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s="4" t="s">
        <v>8219</v>
      </c>
      <c r="G1204" t="s">
        <v>8226</v>
      </c>
      <c r="H1204" t="s">
        <v>8248</v>
      </c>
      <c r="I1204">
        <v>1435388154</v>
      </c>
      <c r="J1204" s="14">
        <f t="shared" si="108"/>
        <v>42182.288819444439</v>
      </c>
      <c r="K1204">
        <v>1432796154</v>
      </c>
      <c r="L1204" s="14">
        <f t="shared" si="109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110"/>
        <v>199.244</v>
      </c>
      <c r="R1204" s="7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5" x14ac:dyDescent="0.2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s="4" t="s">
        <v>8219</v>
      </c>
      <c r="G1205" t="s">
        <v>8224</v>
      </c>
      <c r="H1205" t="s">
        <v>8246</v>
      </c>
      <c r="I1205">
        <v>1433083527</v>
      </c>
      <c r="J1205" s="14">
        <f t="shared" si="108"/>
        <v>42155.614895833336</v>
      </c>
      <c r="K1205">
        <v>1430491527</v>
      </c>
      <c r="L1205" s="14">
        <f t="shared" si="109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110"/>
        <v>102.45398773006136</v>
      </c>
      <c r="R1205" s="7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5" x14ac:dyDescent="0.2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s="4" t="s">
        <v>8219</v>
      </c>
      <c r="G1206" t="s">
        <v>8224</v>
      </c>
      <c r="H1206" t="s">
        <v>8246</v>
      </c>
      <c r="I1206">
        <v>1449205200</v>
      </c>
      <c r="J1206" s="14">
        <f t="shared" si="108"/>
        <v>42342.208333333328</v>
      </c>
      <c r="K1206">
        <v>1445363833</v>
      </c>
      <c r="L1206" s="14">
        <f t="shared" si="109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110"/>
        <v>102.94615384615385</v>
      </c>
      <c r="R1206" s="7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60" x14ac:dyDescent="0.2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s="4" t="s">
        <v>8219</v>
      </c>
      <c r="G1207" t="s">
        <v>8236</v>
      </c>
      <c r="H1207" t="s">
        <v>8249</v>
      </c>
      <c r="I1207">
        <v>1434197351</v>
      </c>
      <c r="J1207" s="14">
        <f t="shared" si="108"/>
        <v>42168.506377314814</v>
      </c>
      <c r="K1207">
        <v>1431605351</v>
      </c>
      <c r="L1207" s="14">
        <f t="shared" si="109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110"/>
        <v>100.86153846153847</v>
      </c>
      <c r="R1207" s="7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60" x14ac:dyDescent="0.2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s="4" t="s">
        <v>8219</v>
      </c>
      <c r="G1208" t="s">
        <v>8239</v>
      </c>
      <c r="H1208" t="s">
        <v>8249</v>
      </c>
      <c r="I1208">
        <v>1489238940</v>
      </c>
      <c r="J1208" s="14">
        <f t="shared" si="108"/>
        <v>42805.561805555553</v>
      </c>
      <c r="K1208">
        <v>1486406253</v>
      </c>
      <c r="L1208" s="14">
        <f t="shared" si="109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110"/>
        <v>114.99999999999999</v>
      </c>
      <c r="R1208" s="7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0" x14ac:dyDescent="0.2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s="4" t="s">
        <v>8219</v>
      </c>
      <c r="G1209" t="s">
        <v>8237</v>
      </c>
      <c r="H1209" t="s">
        <v>8249</v>
      </c>
      <c r="I1209">
        <v>1459418400</v>
      </c>
      <c r="J1209" s="14">
        <f t="shared" si="108"/>
        <v>42460.416666666672</v>
      </c>
      <c r="K1209">
        <v>1456827573</v>
      </c>
      <c r="L1209" s="14">
        <f t="shared" si="109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110"/>
        <v>104.16766467065868</v>
      </c>
      <c r="R1209" s="7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60" x14ac:dyDescent="0.2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s="4" t="s">
        <v>8219</v>
      </c>
      <c r="G1210" t="s">
        <v>8224</v>
      </c>
      <c r="H1210" t="s">
        <v>8246</v>
      </c>
      <c r="I1210">
        <v>1458835264</v>
      </c>
      <c r="J1210" s="14">
        <f t="shared" si="108"/>
        <v>42453.667407407411</v>
      </c>
      <c r="K1210">
        <v>1456246864</v>
      </c>
      <c r="L1210" s="14">
        <f t="shared" si="109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110"/>
        <v>155.29999999999998</v>
      </c>
      <c r="R1210" s="7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60" x14ac:dyDescent="0.2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s="4" t="s">
        <v>8219</v>
      </c>
      <c r="G1211" t="s">
        <v>8224</v>
      </c>
      <c r="H1211" t="s">
        <v>8246</v>
      </c>
      <c r="I1211">
        <v>1488053905</v>
      </c>
      <c r="J1211" s="14">
        <f t="shared" si="108"/>
        <v>42791.846122685187</v>
      </c>
      <c r="K1211">
        <v>1485461905</v>
      </c>
      <c r="L1211" s="14">
        <f t="shared" si="109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110"/>
        <v>106</v>
      </c>
      <c r="R1211" s="7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0" x14ac:dyDescent="0.2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s="4" t="s">
        <v>8219</v>
      </c>
      <c r="G1212" t="s">
        <v>8235</v>
      </c>
      <c r="H1212" t="s">
        <v>8255</v>
      </c>
      <c r="I1212">
        <v>1433106000</v>
      </c>
      <c r="J1212" s="14">
        <f t="shared" si="108"/>
        <v>42155.875</v>
      </c>
      <c r="K1212">
        <v>1431124572</v>
      </c>
      <c r="L1212" s="14">
        <f t="shared" si="109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110"/>
        <v>254.31499999999997</v>
      </c>
      <c r="R1212" s="7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60" x14ac:dyDescent="0.2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s="4" t="s">
        <v>8219</v>
      </c>
      <c r="G1213" t="s">
        <v>8229</v>
      </c>
      <c r="H1213" t="s">
        <v>8251</v>
      </c>
      <c r="I1213">
        <v>1465505261</v>
      </c>
      <c r="J1213" s="14">
        <f t="shared" si="108"/>
        <v>42530.866446759261</v>
      </c>
      <c r="K1213">
        <v>1464209261</v>
      </c>
      <c r="L1213" s="14">
        <f t="shared" si="109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110"/>
        <v>101.1</v>
      </c>
      <c r="R1213" s="7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60" x14ac:dyDescent="0.2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s="4" t="s">
        <v>8219</v>
      </c>
      <c r="G1214" t="s">
        <v>8224</v>
      </c>
      <c r="H1214" t="s">
        <v>8246</v>
      </c>
      <c r="I1214">
        <v>1448586000</v>
      </c>
      <c r="J1214" s="14">
        <f t="shared" si="108"/>
        <v>42335.041666666672</v>
      </c>
      <c r="K1214">
        <v>1447195695</v>
      </c>
      <c r="L1214" s="14">
        <f t="shared" si="109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110"/>
        <v>129.04</v>
      </c>
      <c r="R1214" s="7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60" x14ac:dyDescent="0.2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s="4" t="s">
        <v>8219</v>
      </c>
      <c r="G1215" t="s">
        <v>8225</v>
      </c>
      <c r="H1215" t="s">
        <v>8247</v>
      </c>
      <c r="I1215">
        <v>1485886100</v>
      </c>
      <c r="J1215" s="14">
        <f t="shared" si="108"/>
        <v>42766.755787037036</v>
      </c>
      <c r="K1215">
        <v>1482862100</v>
      </c>
      <c r="L1215" s="14">
        <f t="shared" si="109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110"/>
        <v>102.23076923076924</v>
      </c>
      <c r="R1215" s="7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60" x14ac:dyDescent="0.2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s="4" t="s">
        <v>8219</v>
      </c>
      <c r="G1216" t="s">
        <v>8224</v>
      </c>
      <c r="H1216" t="s">
        <v>8246</v>
      </c>
      <c r="I1216">
        <v>1433880605</v>
      </c>
      <c r="J1216" s="14">
        <f t="shared" si="108"/>
        <v>42164.840335648143</v>
      </c>
      <c r="K1216">
        <v>1428696605</v>
      </c>
      <c r="L1216" s="14">
        <f t="shared" si="109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110"/>
        <v>131.80000000000001</v>
      </c>
      <c r="R1216" s="7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60" x14ac:dyDescent="0.2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s="4" t="s">
        <v>8219</v>
      </c>
      <c r="G1217" t="s">
        <v>8224</v>
      </c>
      <c r="H1217" t="s">
        <v>8246</v>
      </c>
      <c r="I1217">
        <v>1401487756</v>
      </c>
      <c r="J1217" s="14">
        <f t="shared" si="108"/>
        <v>41789.923101851848</v>
      </c>
      <c r="K1217">
        <v>1398895756</v>
      </c>
      <c r="L1217" s="14">
        <f t="shared" si="109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110"/>
        <v>786.0802000000001</v>
      </c>
      <c r="R1217" s="7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0" x14ac:dyDescent="0.2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s="4" t="s">
        <v>8219</v>
      </c>
      <c r="G1218" t="s">
        <v>8224</v>
      </c>
      <c r="H1218" t="s">
        <v>8246</v>
      </c>
      <c r="I1218">
        <v>1443826980</v>
      </c>
      <c r="J1218" s="14">
        <f t="shared" si="108"/>
        <v>42279.960416666669</v>
      </c>
      <c r="K1218">
        <v>1441032457</v>
      </c>
      <c r="L1218" s="14">
        <f t="shared" si="109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6">
        <f t="shared" si="110"/>
        <v>145.70000000000002</v>
      </c>
      <c r="R1218" s="7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5" x14ac:dyDescent="0.2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s="4" t="s">
        <v>8219</v>
      </c>
      <c r="G1219" t="s">
        <v>8224</v>
      </c>
      <c r="H1219" t="s">
        <v>8246</v>
      </c>
      <c r="I1219">
        <v>1468524340</v>
      </c>
      <c r="J1219" s="14">
        <f t="shared" ref="J1219:J1282" si="114">(((I1219/60)/60)/24)+DATE(1970,1,1)</f>
        <v>42565.809490740736</v>
      </c>
      <c r="K1219">
        <v>1465932340</v>
      </c>
      <c r="L1219" s="14">
        <f t="shared" ref="L1219:L1282" si="115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ref="Q1219:Q1282" si="116">(E1219/D1219)*100</f>
        <v>102.60000000000001</v>
      </c>
      <c r="R1219" s="7">
        <f t="shared" ref="R1219:R1282" si="117">AVERAGE(E1219/N1219)</f>
        <v>148.57377049180329</v>
      </c>
      <c r="S1219" t="str">
        <f t="shared" ref="S1219:S1282" si="118">LEFT(P1219,FIND("/",P1219)-1)</f>
        <v>photography</v>
      </c>
      <c r="T1219" t="str">
        <f t="shared" ref="T1219:T1282" si="119">RIGHT(P1219,LEN(P1219)-FIND("/",P1219))</f>
        <v>photobooks</v>
      </c>
    </row>
    <row r="1220" spans="1:20" ht="60" x14ac:dyDescent="0.2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s="4" t="s">
        <v>8219</v>
      </c>
      <c r="G1220" t="s">
        <v>8224</v>
      </c>
      <c r="H1220" t="s">
        <v>8246</v>
      </c>
      <c r="I1220">
        <v>1446346800</v>
      </c>
      <c r="J1220" s="14">
        <f t="shared" si="114"/>
        <v>42309.125</v>
      </c>
      <c r="K1220">
        <v>1443714800</v>
      </c>
      <c r="L1220" s="14">
        <f t="shared" si="115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116"/>
        <v>172.27777777777777</v>
      </c>
      <c r="R1220" s="7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45" x14ac:dyDescent="0.2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s="4" t="s">
        <v>8219</v>
      </c>
      <c r="G1221" t="s">
        <v>8224</v>
      </c>
      <c r="H1221" t="s">
        <v>8246</v>
      </c>
      <c r="I1221">
        <v>1476961513</v>
      </c>
      <c r="J1221" s="14">
        <f t="shared" si="114"/>
        <v>42663.461956018517</v>
      </c>
      <c r="K1221">
        <v>1474369513</v>
      </c>
      <c r="L1221" s="14">
        <f t="shared" si="115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116"/>
        <v>159.16819571865443</v>
      </c>
      <c r="R1221" s="7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5" x14ac:dyDescent="0.2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s="4" t="s">
        <v>8219</v>
      </c>
      <c r="G1222" t="s">
        <v>8236</v>
      </c>
      <c r="H1222" t="s">
        <v>8249</v>
      </c>
      <c r="I1222">
        <v>1440515112</v>
      </c>
      <c r="J1222" s="14">
        <f t="shared" si="114"/>
        <v>42241.628611111111</v>
      </c>
      <c r="K1222">
        <v>1437923112</v>
      </c>
      <c r="L1222" s="14">
        <f t="shared" si="115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116"/>
        <v>103.76666666666668</v>
      </c>
      <c r="R1222" s="7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60" x14ac:dyDescent="0.2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s="4" t="s">
        <v>8219</v>
      </c>
      <c r="G1223" t="s">
        <v>8225</v>
      </c>
      <c r="H1223" t="s">
        <v>8247</v>
      </c>
      <c r="I1223">
        <v>1480809600</v>
      </c>
      <c r="J1223" s="14">
        <f t="shared" si="114"/>
        <v>42708</v>
      </c>
      <c r="K1223">
        <v>1478431488</v>
      </c>
      <c r="L1223" s="14">
        <f t="shared" si="115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116"/>
        <v>111.40954545454547</v>
      </c>
      <c r="R1223" s="7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0" x14ac:dyDescent="0.2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s="4" t="s">
        <v>8219</v>
      </c>
      <c r="G1224" t="s">
        <v>8229</v>
      </c>
      <c r="H1224" t="s">
        <v>8251</v>
      </c>
      <c r="I1224">
        <v>1459483200</v>
      </c>
      <c r="J1224" s="14">
        <f t="shared" si="114"/>
        <v>42461.166666666672</v>
      </c>
      <c r="K1224">
        <v>1456852647</v>
      </c>
      <c r="L1224" s="14">
        <f t="shared" si="115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116"/>
        <v>280.375</v>
      </c>
      <c r="R1224" s="7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5" x14ac:dyDescent="0.2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s="4" t="s">
        <v>8219</v>
      </c>
      <c r="G1225" t="s">
        <v>8224</v>
      </c>
      <c r="H1225" t="s">
        <v>8246</v>
      </c>
      <c r="I1225">
        <v>1478754909</v>
      </c>
      <c r="J1225" s="14">
        <f t="shared" si="114"/>
        <v>42684.218854166669</v>
      </c>
      <c r="K1225">
        <v>1476159309</v>
      </c>
      <c r="L1225" s="14">
        <f t="shared" si="115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116"/>
        <v>112.10606060606061</v>
      </c>
      <c r="R1225" s="7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0" x14ac:dyDescent="0.2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s="4" t="s">
        <v>8220</v>
      </c>
      <c r="G1226" t="s">
        <v>8224</v>
      </c>
      <c r="H1226" t="s">
        <v>8246</v>
      </c>
      <c r="I1226">
        <v>1402060302</v>
      </c>
      <c r="J1226" s="14">
        <f t="shared" si="114"/>
        <v>41796.549791666665</v>
      </c>
      <c r="K1226">
        <v>1396876302</v>
      </c>
      <c r="L1226" s="14">
        <f t="shared" si="115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116"/>
        <v>7.0666666666666673</v>
      </c>
      <c r="R1226" s="7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60" x14ac:dyDescent="0.2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s="4" t="s">
        <v>8220</v>
      </c>
      <c r="G1227" t="s">
        <v>8224</v>
      </c>
      <c r="H1227" t="s">
        <v>8246</v>
      </c>
      <c r="I1227">
        <v>1382478278</v>
      </c>
      <c r="J1227" s="14">
        <f t="shared" si="114"/>
        <v>41569.905995370369</v>
      </c>
      <c r="K1227">
        <v>1377294278</v>
      </c>
      <c r="L1227" s="14">
        <f t="shared" si="115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116"/>
        <v>4.3999999999999995</v>
      </c>
      <c r="R1227" s="7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5" x14ac:dyDescent="0.2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s="4" t="s">
        <v>8220</v>
      </c>
      <c r="G1228" t="s">
        <v>8224</v>
      </c>
      <c r="H1228" t="s">
        <v>8246</v>
      </c>
      <c r="I1228">
        <v>1398042000</v>
      </c>
      <c r="J1228" s="14">
        <f t="shared" si="114"/>
        <v>41750.041666666664</v>
      </c>
      <c r="K1228">
        <v>1395089981</v>
      </c>
      <c r="L1228" s="14">
        <f t="shared" si="115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116"/>
        <v>3.8739999999999997</v>
      </c>
      <c r="R1228" s="7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60" x14ac:dyDescent="0.2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s="4" t="s">
        <v>8220</v>
      </c>
      <c r="G1229" t="s">
        <v>8224</v>
      </c>
      <c r="H1229" t="s">
        <v>8246</v>
      </c>
      <c r="I1229">
        <v>1407394800</v>
      </c>
      <c r="J1229" s="14">
        <f t="shared" si="114"/>
        <v>41858.291666666664</v>
      </c>
      <c r="K1229">
        <v>1404770616</v>
      </c>
      <c r="L1229" s="14">
        <f t="shared" si="115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116"/>
        <v>0</v>
      </c>
      <c r="R1229" s="7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45" x14ac:dyDescent="0.2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s="4" t="s">
        <v>8220</v>
      </c>
      <c r="G1230" t="s">
        <v>8224</v>
      </c>
      <c r="H1230" t="s">
        <v>8246</v>
      </c>
      <c r="I1230">
        <v>1317231008</v>
      </c>
      <c r="J1230" s="14">
        <f t="shared" si="114"/>
        <v>40814.729259259257</v>
      </c>
      <c r="K1230">
        <v>1312047008</v>
      </c>
      <c r="L1230" s="14">
        <f t="shared" si="115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116"/>
        <v>29.299999999999997</v>
      </c>
      <c r="R1230" s="7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60" x14ac:dyDescent="0.2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s="4" t="s">
        <v>8220</v>
      </c>
      <c r="G1231" t="s">
        <v>8224</v>
      </c>
      <c r="H1231" t="s">
        <v>8246</v>
      </c>
      <c r="I1231">
        <v>1334592000</v>
      </c>
      <c r="J1231" s="14">
        <f t="shared" si="114"/>
        <v>41015.666666666664</v>
      </c>
      <c r="K1231">
        <v>1331982127</v>
      </c>
      <c r="L1231" s="14">
        <f t="shared" si="115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116"/>
        <v>0.90909090909090906</v>
      </c>
      <c r="R1231" s="7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5" x14ac:dyDescent="0.2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s="4" t="s">
        <v>8220</v>
      </c>
      <c r="G1232" t="s">
        <v>8224</v>
      </c>
      <c r="H1232" t="s">
        <v>8246</v>
      </c>
      <c r="I1232">
        <v>1298589630</v>
      </c>
      <c r="J1232" s="14">
        <f t="shared" si="114"/>
        <v>40598.972569444442</v>
      </c>
      <c r="K1232">
        <v>1295997630</v>
      </c>
      <c r="L1232" s="14">
        <f t="shared" si="115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116"/>
        <v>0</v>
      </c>
      <c r="R1232" s="7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5" x14ac:dyDescent="0.2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s="4" t="s">
        <v>8220</v>
      </c>
      <c r="G1233" t="s">
        <v>8224</v>
      </c>
      <c r="H1233" t="s">
        <v>8246</v>
      </c>
      <c r="I1233">
        <v>1440723600</v>
      </c>
      <c r="J1233" s="14">
        <f t="shared" si="114"/>
        <v>42244.041666666672</v>
      </c>
      <c r="K1233">
        <v>1436394968</v>
      </c>
      <c r="L1233" s="14">
        <f t="shared" si="115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116"/>
        <v>0</v>
      </c>
      <c r="R1233" s="7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60" x14ac:dyDescent="0.2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s="4" t="s">
        <v>8220</v>
      </c>
      <c r="G1234" t="s">
        <v>8224</v>
      </c>
      <c r="H1234" t="s">
        <v>8246</v>
      </c>
      <c r="I1234">
        <v>1381090870</v>
      </c>
      <c r="J1234" s="14">
        <f t="shared" si="114"/>
        <v>41553.848032407412</v>
      </c>
      <c r="K1234">
        <v>1377030070</v>
      </c>
      <c r="L1234" s="14">
        <f t="shared" si="115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116"/>
        <v>0.8</v>
      </c>
      <c r="R1234" s="7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60" x14ac:dyDescent="0.2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s="4" t="s">
        <v>8220</v>
      </c>
      <c r="G1235" t="s">
        <v>8224</v>
      </c>
      <c r="H1235" t="s">
        <v>8246</v>
      </c>
      <c r="I1235">
        <v>1329864374</v>
      </c>
      <c r="J1235" s="14">
        <f t="shared" si="114"/>
        <v>40960.948773148149</v>
      </c>
      <c r="K1235">
        <v>1328049974</v>
      </c>
      <c r="L1235" s="14">
        <f t="shared" si="115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116"/>
        <v>11.600000000000001</v>
      </c>
      <c r="R1235" s="7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5" x14ac:dyDescent="0.2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s="4" t="s">
        <v>8220</v>
      </c>
      <c r="G1236" t="s">
        <v>8225</v>
      </c>
      <c r="H1236" t="s">
        <v>8247</v>
      </c>
      <c r="I1236">
        <v>1422903342</v>
      </c>
      <c r="J1236" s="14">
        <f t="shared" si="114"/>
        <v>42037.788680555561</v>
      </c>
      <c r="K1236">
        <v>1420311342</v>
      </c>
      <c r="L1236" s="14">
        <f t="shared" si="115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116"/>
        <v>0</v>
      </c>
      <c r="R1236" s="7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60" x14ac:dyDescent="0.2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s="4" t="s">
        <v>8220</v>
      </c>
      <c r="G1237" t="s">
        <v>8224</v>
      </c>
      <c r="H1237" t="s">
        <v>8246</v>
      </c>
      <c r="I1237">
        <v>1387077299</v>
      </c>
      <c r="J1237" s="14">
        <f t="shared" si="114"/>
        <v>41623.135405092595</v>
      </c>
      <c r="K1237">
        <v>1383621299</v>
      </c>
      <c r="L1237" s="14">
        <f t="shared" si="115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116"/>
        <v>2.7873639500929119</v>
      </c>
      <c r="R1237" s="7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ht="30" x14ac:dyDescent="0.2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s="4" t="s">
        <v>8220</v>
      </c>
      <c r="G1238" t="s">
        <v>8224</v>
      </c>
      <c r="H1238" t="s">
        <v>8246</v>
      </c>
      <c r="I1238">
        <v>1343491200</v>
      </c>
      <c r="J1238" s="14">
        <f t="shared" si="114"/>
        <v>41118.666666666664</v>
      </c>
      <c r="K1238">
        <v>1342801164</v>
      </c>
      <c r="L1238" s="14">
        <f t="shared" si="115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116"/>
        <v>0</v>
      </c>
      <c r="R1238" s="7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60" x14ac:dyDescent="0.2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s="4" t="s">
        <v>8220</v>
      </c>
      <c r="G1239" t="s">
        <v>8224</v>
      </c>
      <c r="H1239" t="s">
        <v>8246</v>
      </c>
      <c r="I1239">
        <v>1345790865</v>
      </c>
      <c r="J1239" s="14">
        <f t="shared" si="114"/>
        <v>41145.283159722225</v>
      </c>
      <c r="K1239">
        <v>1344062865</v>
      </c>
      <c r="L1239" s="14">
        <f t="shared" si="115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116"/>
        <v>0</v>
      </c>
      <c r="R1239" s="7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60" x14ac:dyDescent="0.2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s="4" t="s">
        <v>8220</v>
      </c>
      <c r="G1240" t="s">
        <v>8224</v>
      </c>
      <c r="H1240" t="s">
        <v>8246</v>
      </c>
      <c r="I1240">
        <v>1312641536</v>
      </c>
      <c r="J1240" s="14">
        <f t="shared" si="114"/>
        <v>40761.61037037037</v>
      </c>
      <c r="K1240">
        <v>1310049536</v>
      </c>
      <c r="L1240" s="14">
        <f t="shared" si="115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116"/>
        <v>17.8</v>
      </c>
      <c r="R1240" s="7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0" x14ac:dyDescent="0.2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s="4" t="s">
        <v>8220</v>
      </c>
      <c r="G1241" t="s">
        <v>8224</v>
      </c>
      <c r="H1241" t="s">
        <v>8246</v>
      </c>
      <c r="I1241">
        <v>1325804767</v>
      </c>
      <c r="J1241" s="14">
        <f t="shared" si="114"/>
        <v>40913.962581018517</v>
      </c>
      <c r="K1241">
        <v>1323212767</v>
      </c>
      <c r="L1241" s="14">
        <f t="shared" si="115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116"/>
        <v>0</v>
      </c>
      <c r="R1241" s="7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45" x14ac:dyDescent="0.2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s="4" t="s">
        <v>8220</v>
      </c>
      <c r="G1242" t="s">
        <v>8224</v>
      </c>
      <c r="H1242" t="s">
        <v>8246</v>
      </c>
      <c r="I1242">
        <v>1373665860</v>
      </c>
      <c r="J1242" s="14">
        <f t="shared" si="114"/>
        <v>41467.910416666666</v>
      </c>
      <c r="K1242">
        <v>1368579457</v>
      </c>
      <c r="L1242" s="14">
        <f t="shared" si="115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116"/>
        <v>3.0124999999999997</v>
      </c>
      <c r="R1242" s="7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60" x14ac:dyDescent="0.2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s="4" t="s">
        <v>8220</v>
      </c>
      <c r="G1243" t="s">
        <v>8224</v>
      </c>
      <c r="H1243" t="s">
        <v>8246</v>
      </c>
      <c r="I1243">
        <v>1414994340</v>
      </c>
      <c r="J1243" s="14">
        <f t="shared" si="114"/>
        <v>41946.249305555553</v>
      </c>
      <c r="K1243">
        <v>1413057980</v>
      </c>
      <c r="L1243" s="14">
        <f t="shared" si="115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116"/>
        <v>50.739999999999995</v>
      </c>
      <c r="R1243" s="7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60" x14ac:dyDescent="0.2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s="4" t="s">
        <v>8220</v>
      </c>
      <c r="G1244" t="s">
        <v>8224</v>
      </c>
      <c r="H1244" t="s">
        <v>8246</v>
      </c>
      <c r="I1244">
        <v>1315747080</v>
      </c>
      <c r="J1244" s="14">
        <f t="shared" si="114"/>
        <v>40797.554166666669</v>
      </c>
      <c r="K1244">
        <v>1314417502</v>
      </c>
      <c r="L1244" s="14">
        <f t="shared" si="115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116"/>
        <v>0.54884742041712409</v>
      </c>
      <c r="R1244" s="7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5" x14ac:dyDescent="0.2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s="4" t="s">
        <v>8220</v>
      </c>
      <c r="G1245" t="s">
        <v>8224</v>
      </c>
      <c r="H1245" t="s">
        <v>8246</v>
      </c>
      <c r="I1245">
        <v>1310158800</v>
      </c>
      <c r="J1245" s="14">
        <f t="shared" si="114"/>
        <v>40732.875</v>
      </c>
      <c r="K1245">
        <v>1304888771</v>
      </c>
      <c r="L1245" s="14">
        <f t="shared" si="115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116"/>
        <v>14.091666666666667</v>
      </c>
      <c r="R1245" s="7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5" x14ac:dyDescent="0.2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s="4" t="s">
        <v>8219</v>
      </c>
      <c r="G1246" t="s">
        <v>8224</v>
      </c>
      <c r="H1246" t="s">
        <v>8246</v>
      </c>
      <c r="I1246">
        <v>1366664400</v>
      </c>
      <c r="J1246" s="14">
        <f t="shared" si="114"/>
        <v>41386.875</v>
      </c>
      <c r="K1246">
        <v>1363981723</v>
      </c>
      <c r="L1246" s="14">
        <f t="shared" si="115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116"/>
        <v>103.8</v>
      </c>
      <c r="R1246" s="7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5" x14ac:dyDescent="0.2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s="4" t="s">
        <v>8219</v>
      </c>
      <c r="G1247" t="s">
        <v>8224</v>
      </c>
      <c r="H1247" t="s">
        <v>8246</v>
      </c>
      <c r="I1247">
        <v>1402755834</v>
      </c>
      <c r="J1247" s="14">
        <f t="shared" si="114"/>
        <v>41804.599930555552</v>
      </c>
      <c r="K1247">
        <v>1400163834</v>
      </c>
      <c r="L1247" s="14">
        <f t="shared" si="115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116"/>
        <v>120.24999999999999</v>
      </c>
      <c r="R1247" s="7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60" x14ac:dyDescent="0.2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s="4" t="s">
        <v>8219</v>
      </c>
      <c r="G1248" t="s">
        <v>8224</v>
      </c>
      <c r="H1248" t="s">
        <v>8246</v>
      </c>
      <c r="I1248">
        <v>1323136949</v>
      </c>
      <c r="J1248" s="14">
        <f t="shared" si="114"/>
        <v>40883.085057870368</v>
      </c>
      <c r="K1248">
        <v>1319245349</v>
      </c>
      <c r="L1248" s="14">
        <f t="shared" si="115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116"/>
        <v>117</v>
      </c>
      <c r="R1248" s="7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0" x14ac:dyDescent="0.2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s="4" t="s">
        <v>8219</v>
      </c>
      <c r="G1249" t="s">
        <v>8224</v>
      </c>
      <c r="H1249" t="s">
        <v>8246</v>
      </c>
      <c r="I1249">
        <v>1367823655</v>
      </c>
      <c r="J1249" s="14">
        <f t="shared" si="114"/>
        <v>41400.292303240742</v>
      </c>
      <c r="K1249">
        <v>1365231655</v>
      </c>
      <c r="L1249" s="14">
        <f t="shared" si="115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116"/>
        <v>122.14285714285715</v>
      </c>
      <c r="R1249" s="7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45" x14ac:dyDescent="0.2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s="4" t="s">
        <v>8219</v>
      </c>
      <c r="G1250" t="s">
        <v>8224</v>
      </c>
      <c r="H1250" t="s">
        <v>8246</v>
      </c>
      <c r="I1250">
        <v>1402642740</v>
      </c>
      <c r="J1250" s="14">
        <f t="shared" si="114"/>
        <v>41803.290972222225</v>
      </c>
      <c r="K1250">
        <v>1399563953</v>
      </c>
      <c r="L1250" s="14">
        <f t="shared" si="115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116"/>
        <v>151.63999999999999</v>
      </c>
      <c r="R1250" s="7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5" x14ac:dyDescent="0.2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s="4" t="s">
        <v>8219</v>
      </c>
      <c r="G1251" t="s">
        <v>8224</v>
      </c>
      <c r="H1251" t="s">
        <v>8246</v>
      </c>
      <c r="I1251">
        <v>1341683211</v>
      </c>
      <c r="J1251" s="14">
        <f t="shared" si="114"/>
        <v>41097.74086805556</v>
      </c>
      <c r="K1251">
        <v>1339091211</v>
      </c>
      <c r="L1251" s="14">
        <f t="shared" si="115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116"/>
        <v>104.44</v>
      </c>
      <c r="R1251" s="7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60" x14ac:dyDescent="0.2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s="4" t="s">
        <v>8219</v>
      </c>
      <c r="G1252" t="s">
        <v>8224</v>
      </c>
      <c r="H1252" t="s">
        <v>8246</v>
      </c>
      <c r="I1252">
        <v>1410017131</v>
      </c>
      <c r="J1252" s="14">
        <f t="shared" si="114"/>
        <v>41888.64271990741</v>
      </c>
      <c r="K1252">
        <v>1406129131</v>
      </c>
      <c r="L1252" s="14">
        <f t="shared" si="115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116"/>
        <v>200.15333333333331</v>
      </c>
      <c r="R1252" s="7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45" x14ac:dyDescent="0.2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s="4" t="s">
        <v>8219</v>
      </c>
      <c r="G1253" t="s">
        <v>8224</v>
      </c>
      <c r="H1253" t="s">
        <v>8246</v>
      </c>
      <c r="I1253">
        <v>1316979167</v>
      </c>
      <c r="J1253" s="14">
        <f t="shared" si="114"/>
        <v>40811.814432870371</v>
      </c>
      <c r="K1253">
        <v>1311795167</v>
      </c>
      <c r="L1253" s="14">
        <f t="shared" si="115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116"/>
        <v>101.8</v>
      </c>
      <c r="R1253" s="7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5" x14ac:dyDescent="0.2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s="4" t="s">
        <v>8219</v>
      </c>
      <c r="G1254" t="s">
        <v>8224</v>
      </c>
      <c r="H1254" t="s">
        <v>8246</v>
      </c>
      <c r="I1254">
        <v>1382658169</v>
      </c>
      <c r="J1254" s="14">
        <f t="shared" si="114"/>
        <v>41571.988067129627</v>
      </c>
      <c r="K1254">
        <v>1380238969</v>
      </c>
      <c r="L1254" s="14">
        <f t="shared" si="115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116"/>
        <v>137.65714285714284</v>
      </c>
      <c r="R1254" s="7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60" x14ac:dyDescent="0.2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s="4" t="s">
        <v>8219</v>
      </c>
      <c r="G1255" t="s">
        <v>8224</v>
      </c>
      <c r="H1255" t="s">
        <v>8246</v>
      </c>
      <c r="I1255">
        <v>1409770107</v>
      </c>
      <c r="J1255" s="14">
        <f t="shared" si="114"/>
        <v>41885.783645833333</v>
      </c>
      <c r="K1255">
        <v>1407178107</v>
      </c>
      <c r="L1255" s="14">
        <f t="shared" si="115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116"/>
        <v>303833.2</v>
      </c>
      <c r="R1255" s="7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60" x14ac:dyDescent="0.2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s="4" t="s">
        <v>8219</v>
      </c>
      <c r="G1256" t="s">
        <v>8224</v>
      </c>
      <c r="H1256" t="s">
        <v>8246</v>
      </c>
      <c r="I1256">
        <v>1293857940</v>
      </c>
      <c r="J1256" s="14">
        <f t="shared" si="114"/>
        <v>40544.207638888889</v>
      </c>
      <c r="K1256">
        <v>1288968886</v>
      </c>
      <c r="L1256" s="14">
        <f t="shared" si="115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116"/>
        <v>198.85074626865671</v>
      </c>
      <c r="R1256" s="7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5" x14ac:dyDescent="0.2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s="4" t="s">
        <v>8219</v>
      </c>
      <c r="G1257" t="s">
        <v>8224</v>
      </c>
      <c r="H1257" t="s">
        <v>8246</v>
      </c>
      <c r="I1257">
        <v>1385932652</v>
      </c>
      <c r="J1257" s="14">
        <f t="shared" si="114"/>
        <v>41609.887175925927</v>
      </c>
      <c r="K1257">
        <v>1383337052</v>
      </c>
      <c r="L1257" s="14">
        <f t="shared" si="115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116"/>
        <v>202.36666666666667</v>
      </c>
      <c r="R1257" s="7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60" x14ac:dyDescent="0.2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s="4" t="s">
        <v>8219</v>
      </c>
      <c r="G1258" t="s">
        <v>8224</v>
      </c>
      <c r="H1258" t="s">
        <v>8246</v>
      </c>
      <c r="I1258">
        <v>1329084231</v>
      </c>
      <c r="J1258" s="14">
        <f t="shared" si="114"/>
        <v>40951.919340277782</v>
      </c>
      <c r="K1258">
        <v>1326492231</v>
      </c>
      <c r="L1258" s="14">
        <f t="shared" si="115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116"/>
        <v>117.96376666666666</v>
      </c>
      <c r="R1258" s="7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60" x14ac:dyDescent="0.2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s="4" t="s">
        <v>8219</v>
      </c>
      <c r="G1259" t="s">
        <v>8224</v>
      </c>
      <c r="H1259" t="s">
        <v>8246</v>
      </c>
      <c r="I1259">
        <v>1301792590</v>
      </c>
      <c r="J1259" s="14">
        <f t="shared" si="114"/>
        <v>40636.043865740743</v>
      </c>
      <c r="K1259">
        <v>1297562590</v>
      </c>
      <c r="L1259" s="14">
        <f t="shared" si="115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116"/>
        <v>294.72727272727275</v>
      </c>
      <c r="R1259" s="7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5" x14ac:dyDescent="0.2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s="4" t="s">
        <v>8219</v>
      </c>
      <c r="G1260" t="s">
        <v>8224</v>
      </c>
      <c r="H1260" t="s">
        <v>8246</v>
      </c>
      <c r="I1260">
        <v>1377960012</v>
      </c>
      <c r="J1260" s="14">
        <f t="shared" si="114"/>
        <v>41517.611250000002</v>
      </c>
      <c r="K1260">
        <v>1375368012</v>
      </c>
      <c r="L1260" s="14">
        <f t="shared" si="115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116"/>
        <v>213.14633333333336</v>
      </c>
      <c r="R1260" s="7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5" x14ac:dyDescent="0.2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s="4" t="s">
        <v>8219</v>
      </c>
      <c r="G1261" t="s">
        <v>8224</v>
      </c>
      <c r="H1261" t="s">
        <v>8246</v>
      </c>
      <c r="I1261">
        <v>1402286340</v>
      </c>
      <c r="J1261" s="14">
        <f t="shared" si="114"/>
        <v>41799.165972222225</v>
      </c>
      <c r="K1261">
        <v>1399504664</v>
      </c>
      <c r="L1261" s="14">
        <f t="shared" si="115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116"/>
        <v>104.24</v>
      </c>
      <c r="R1261" s="7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5" x14ac:dyDescent="0.2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s="4" t="s">
        <v>8219</v>
      </c>
      <c r="G1262" t="s">
        <v>8224</v>
      </c>
      <c r="H1262" t="s">
        <v>8246</v>
      </c>
      <c r="I1262">
        <v>1393445620</v>
      </c>
      <c r="J1262" s="14">
        <f t="shared" si="114"/>
        <v>41696.842824074076</v>
      </c>
      <c r="K1262">
        <v>1390853620</v>
      </c>
      <c r="L1262" s="14">
        <f t="shared" si="115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116"/>
        <v>113.66666666666667</v>
      </c>
      <c r="R1262" s="7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5" x14ac:dyDescent="0.2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s="4" t="s">
        <v>8219</v>
      </c>
      <c r="G1263" t="s">
        <v>8224</v>
      </c>
      <c r="H1263" t="s">
        <v>8246</v>
      </c>
      <c r="I1263">
        <v>1390983227</v>
      </c>
      <c r="J1263" s="14">
        <f t="shared" si="114"/>
        <v>41668.342905092592</v>
      </c>
      <c r="K1263">
        <v>1388391227</v>
      </c>
      <c r="L1263" s="14">
        <f t="shared" si="115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116"/>
        <v>101.25</v>
      </c>
      <c r="R1263" s="7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60" x14ac:dyDescent="0.2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s="4" t="s">
        <v>8219</v>
      </c>
      <c r="G1264" t="s">
        <v>8229</v>
      </c>
      <c r="H1264" t="s">
        <v>8251</v>
      </c>
      <c r="I1264">
        <v>1392574692</v>
      </c>
      <c r="J1264" s="14">
        <f t="shared" si="114"/>
        <v>41686.762638888889</v>
      </c>
      <c r="K1264">
        <v>1389982692</v>
      </c>
      <c r="L1264" s="14">
        <f t="shared" si="115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116"/>
        <v>125.41538461538462</v>
      </c>
      <c r="R1264" s="7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0" x14ac:dyDescent="0.2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s="4" t="s">
        <v>8219</v>
      </c>
      <c r="G1265" t="s">
        <v>8224</v>
      </c>
      <c r="H1265" t="s">
        <v>8246</v>
      </c>
      <c r="I1265">
        <v>1396054800</v>
      </c>
      <c r="J1265" s="14">
        <f t="shared" si="114"/>
        <v>41727.041666666664</v>
      </c>
      <c r="K1265">
        <v>1393034470</v>
      </c>
      <c r="L1265" s="14">
        <f t="shared" si="115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116"/>
        <v>119</v>
      </c>
      <c r="R1265" s="7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60" x14ac:dyDescent="0.2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s="4" t="s">
        <v>8219</v>
      </c>
      <c r="G1266" t="s">
        <v>8224</v>
      </c>
      <c r="H1266" t="s">
        <v>8246</v>
      </c>
      <c r="I1266">
        <v>1383062083</v>
      </c>
      <c r="J1266" s="14">
        <f t="shared" si="114"/>
        <v>41576.662997685184</v>
      </c>
      <c r="K1266">
        <v>1380556483</v>
      </c>
      <c r="L1266" s="14">
        <f t="shared" si="115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116"/>
        <v>166.46153846153845</v>
      </c>
      <c r="R1266" s="7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0" x14ac:dyDescent="0.2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s="4" t="s">
        <v>8219</v>
      </c>
      <c r="G1267" t="s">
        <v>8224</v>
      </c>
      <c r="H1267" t="s">
        <v>8246</v>
      </c>
      <c r="I1267">
        <v>1291131815</v>
      </c>
      <c r="J1267" s="14">
        <f t="shared" si="114"/>
        <v>40512.655266203699</v>
      </c>
      <c r="K1267">
        <v>1287071015</v>
      </c>
      <c r="L1267" s="14">
        <f t="shared" si="115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116"/>
        <v>119.14771428571429</v>
      </c>
      <c r="R1267" s="7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45" x14ac:dyDescent="0.2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s="4" t="s">
        <v>8219</v>
      </c>
      <c r="G1268" t="s">
        <v>8224</v>
      </c>
      <c r="H1268" t="s">
        <v>8246</v>
      </c>
      <c r="I1268">
        <v>1389474145</v>
      </c>
      <c r="J1268" s="14">
        <f t="shared" si="114"/>
        <v>41650.87667824074</v>
      </c>
      <c r="K1268">
        <v>1386882145</v>
      </c>
      <c r="L1268" s="14">
        <f t="shared" si="115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116"/>
        <v>100.47368421052632</v>
      </c>
      <c r="R1268" s="7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60" x14ac:dyDescent="0.2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s="4" t="s">
        <v>8219</v>
      </c>
      <c r="G1269" t="s">
        <v>8224</v>
      </c>
      <c r="H1269" t="s">
        <v>8246</v>
      </c>
      <c r="I1269">
        <v>1374674558</v>
      </c>
      <c r="J1269" s="14">
        <f t="shared" si="114"/>
        <v>41479.585162037038</v>
      </c>
      <c r="K1269">
        <v>1372082558</v>
      </c>
      <c r="L1269" s="14">
        <f t="shared" si="115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116"/>
        <v>101.8</v>
      </c>
      <c r="R1269" s="7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45" x14ac:dyDescent="0.2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s="4" t="s">
        <v>8219</v>
      </c>
      <c r="G1270" t="s">
        <v>8224</v>
      </c>
      <c r="H1270" t="s">
        <v>8246</v>
      </c>
      <c r="I1270">
        <v>1379708247</v>
      </c>
      <c r="J1270" s="14">
        <f t="shared" si="114"/>
        <v>41537.845451388886</v>
      </c>
      <c r="K1270">
        <v>1377116247</v>
      </c>
      <c r="L1270" s="14">
        <f t="shared" si="115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116"/>
        <v>116.66666666666667</v>
      </c>
      <c r="R1270" s="7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60" x14ac:dyDescent="0.2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s="4" t="s">
        <v>8219</v>
      </c>
      <c r="G1271" t="s">
        <v>8224</v>
      </c>
      <c r="H1271" t="s">
        <v>8246</v>
      </c>
      <c r="I1271">
        <v>1460764800</v>
      </c>
      <c r="J1271" s="14">
        <f t="shared" si="114"/>
        <v>42476</v>
      </c>
      <c r="K1271">
        <v>1458157512</v>
      </c>
      <c r="L1271" s="14">
        <f t="shared" si="115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116"/>
        <v>108.64893617021276</v>
      </c>
      <c r="R1271" s="7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45" x14ac:dyDescent="0.2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s="4" t="s">
        <v>8219</v>
      </c>
      <c r="G1272" t="s">
        <v>8224</v>
      </c>
      <c r="H1272" t="s">
        <v>8246</v>
      </c>
      <c r="I1272">
        <v>1332704042</v>
      </c>
      <c r="J1272" s="14">
        <f t="shared" si="114"/>
        <v>40993.815300925926</v>
      </c>
      <c r="K1272">
        <v>1327523642</v>
      </c>
      <c r="L1272" s="14">
        <f t="shared" si="115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116"/>
        <v>114.72</v>
      </c>
      <c r="R1272" s="7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60" x14ac:dyDescent="0.2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s="4" t="s">
        <v>8219</v>
      </c>
      <c r="G1273" t="s">
        <v>8224</v>
      </c>
      <c r="H1273" t="s">
        <v>8246</v>
      </c>
      <c r="I1273">
        <v>1384363459</v>
      </c>
      <c r="J1273" s="14">
        <f t="shared" si="114"/>
        <v>41591.725219907406</v>
      </c>
      <c r="K1273">
        <v>1381767859</v>
      </c>
      <c r="L1273" s="14">
        <f t="shared" si="115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116"/>
        <v>101.8</v>
      </c>
      <c r="R1273" s="7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60" x14ac:dyDescent="0.2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s="4" t="s">
        <v>8219</v>
      </c>
      <c r="G1274" t="s">
        <v>8224</v>
      </c>
      <c r="H1274" t="s">
        <v>8246</v>
      </c>
      <c r="I1274">
        <v>1276574400</v>
      </c>
      <c r="J1274" s="14">
        <f t="shared" si="114"/>
        <v>40344.166666666664</v>
      </c>
      <c r="K1274">
        <v>1270576379</v>
      </c>
      <c r="L1274" s="14">
        <f t="shared" si="115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116"/>
        <v>106</v>
      </c>
      <c r="R1274" s="7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5" x14ac:dyDescent="0.2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s="4" t="s">
        <v>8219</v>
      </c>
      <c r="G1275" t="s">
        <v>8229</v>
      </c>
      <c r="H1275" t="s">
        <v>8251</v>
      </c>
      <c r="I1275">
        <v>1409506291</v>
      </c>
      <c r="J1275" s="14">
        <f t="shared" si="114"/>
        <v>41882.730219907404</v>
      </c>
      <c r="K1275">
        <v>1406914291</v>
      </c>
      <c r="L1275" s="14">
        <f t="shared" si="115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116"/>
        <v>103.49999999999999</v>
      </c>
      <c r="R1275" s="7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5" x14ac:dyDescent="0.2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s="4" t="s">
        <v>8219</v>
      </c>
      <c r="G1276" t="s">
        <v>8224</v>
      </c>
      <c r="H1276" t="s">
        <v>8246</v>
      </c>
      <c r="I1276">
        <v>1346344425</v>
      </c>
      <c r="J1276" s="14">
        <f t="shared" si="114"/>
        <v>41151.690104166664</v>
      </c>
      <c r="K1276">
        <v>1343320425</v>
      </c>
      <c r="L1276" s="14">
        <f t="shared" si="115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116"/>
        <v>154.97535999999999</v>
      </c>
      <c r="R1276" s="7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5" x14ac:dyDescent="0.2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s="4" t="s">
        <v>8219</v>
      </c>
      <c r="G1277" t="s">
        <v>8224</v>
      </c>
      <c r="H1277" t="s">
        <v>8246</v>
      </c>
      <c r="I1277">
        <v>1375908587</v>
      </c>
      <c r="J1277" s="14">
        <f t="shared" si="114"/>
        <v>41493.867905092593</v>
      </c>
      <c r="K1277">
        <v>1372884587</v>
      </c>
      <c r="L1277" s="14">
        <f t="shared" si="115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116"/>
        <v>162.14066666666668</v>
      </c>
      <c r="R1277" s="7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0" x14ac:dyDescent="0.2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s="4" t="s">
        <v>8219</v>
      </c>
      <c r="G1278" t="s">
        <v>8224</v>
      </c>
      <c r="H1278" t="s">
        <v>8246</v>
      </c>
      <c r="I1278">
        <v>1251777600</v>
      </c>
      <c r="J1278" s="14">
        <f t="shared" si="114"/>
        <v>40057.166666666664</v>
      </c>
      <c r="K1278">
        <v>1247504047</v>
      </c>
      <c r="L1278" s="14">
        <f t="shared" si="115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116"/>
        <v>104.42100000000001</v>
      </c>
      <c r="R1278" s="7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60" x14ac:dyDescent="0.2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s="4" t="s">
        <v>8219</v>
      </c>
      <c r="G1279" t="s">
        <v>8224</v>
      </c>
      <c r="H1279" t="s">
        <v>8246</v>
      </c>
      <c r="I1279">
        <v>1346765347</v>
      </c>
      <c r="J1279" s="14">
        <f t="shared" si="114"/>
        <v>41156.561886574076</v>
      </c>
      <c r="K1279">
        <v>1343741347</v>
      </c>
      <c r="L1279" s="14">
        <f t="shared" si="115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116"/>
        <v>106.12433333333333</v>
      </c>
      <c r="R1279" s="7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60" x14ac:dyDescent="0.2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s="4" t="s">
        <v>8219</v>
      </c>
      <c r="G1280" t="s">
        <v>8224</v>
      </c>
      <c r="H1280" t="s">
        <v>8246</v>
      </c>
      <c r="I1280">
        <v>1403661600</v>
      </c>
      <c r="J1280" s="14">
        <f t="shared" si="114"/>
        <v>41815.083333333336</v>
      </c>
      <c r="K1280">
        <v>1401196766</v>
      </c>
      <c r="L1280" s="14">
        <f t="shared" si="115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116"/>
        <v>154.93846153846152</v>
      </c>
      <c r="R1280" s="7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60" x14ac:dyDescent="0.2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s="4" t="s">
        <v>8219</v>
      </c>
      <c r="G1281" t="s">
        <v>8224</v>
      </c>
      <c r="H1281" t="s">
        <v>8246</v>
      </c>
      <c r="I1281">
        <v>1395624170</v>
      </c>
      <c r="J1281" s="14">
        <f t="shared" si="114"/>
        <v>41722.057523148149</v>
      </c>
      <c r="K1281">
        <v>1392171770</v>
      </c>
      <c r="L1281" s="14">
        <f t="shared" si="115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116"/>
        <v>110.77157238734421</v>
      </c>
      <c r="R1281" s="7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5" x14ac:dyDescent="0.2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s="4" t="s">
        <v>8219</v>
      </c>
      <c r="G1282" t="s">
        <v>8224</v>
      </c>
      <c r="H1282" t="s">
        <v>8246</v>
      </c>
      <c r="I1282">
        <v>1299003054</v>
      </c>
      <c r="J1282" s="14">
        <f t="shared" si="114"/>
        <v>40603.757569444446</v>
      </c>
      <c r="K1282">
        <v>1291227054</v>
      </c>
      <c r="L1282" s="14">
        <f t="shared" si="115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si="116"/>
        <v>110.91186666666665</v>
      </c>
      <c r="R1282" s="7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60" x14ac:dyDescent="0.2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s="4" t="s">
        <v>8219</v>
      </c>
      <c r="G1283" t="s">
        <v>8224</v>
      </c>
      <c r="H1283" t="s">
        <v>8246</v>
      </c>
      <c r="I1283">
        <v>1375033836</v>
      </c>
      <c r="J1283" s="14">
        <f t="shared" ref="J1283:J1346" si="120">(((I1283/60)/60)/24)+DATE(1970,1,1)</f>
        <v>41483.743472222224</v>
      </c>
      <c r="K1283">
        <v>1373305836</v>
      </c>
      <c r="L1283" s="14">
        <f t="shared" ref="L1283:L1346" si="12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ref="Q1283:Q1346" si="122">(E1283/D1283)*100</f>
        <v>110.71428571428572</v>
      </c>
      <c r="R1283" s="7">
        <f t="shared" ref="R1283:R1346" si="123">AVERAGE(E1283/N1283)</f>
        <v>104.72972972972973</v>
      </c>
      <c r="S1283" t="str">
        <f t="shared" ref="S1283:S1346" si="124">LEFT(P1283,FIND("/",P1283)-1)</f>
        <v>music</v>
      </c>
      <c r="T1283" t="str">
        <f t="shared" ref="T1283:T1346" si="125">RIGHT(P1283,LEN(P1283)-FIND("/",P1283))</f>
        <v>rock</v>
      </c>
    </row>
    <row r="1284" spans="1:20" ht="60" x14ac:dyDescent="0.2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s="4" t="s">
        <v>8219</v>
      </c>
      <c r="G1284" t="s">
        <v>8224</v>
      </c>
      <c r="H1284" t="s">
        <v>8246</v>
      </c>
      <c r="I1284">
        <v>1386565140</v>
      </c>
      <c r="J1284" s="14">
        <f t="shared" si="120"/>
        <v>41617.207638888889</v>
      </c>
      <c r="K1284">
        <v>1383909855</v>
      </c>
      <c r="L1284" s="14">
        <f t="shared" si="12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122"/>
        <v>123.61333333333333</v>
      </c>
      <c r="R1284" s="7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5" x14ac:dyDescent="0.2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s="4" t="s">
        <v>8219</v>
      </c>
      <c r="G1285" t="s">
        <v>8224</v>
      </c>
      <c r="H1285" t="s">
        <v>8246</v>
      </c>
      <c r="I1285">
        <v>1362974400</v>
      </c>
      <c r="J1285" s="14">
        <f t="shared" si="120"/>
        <v>41344.166666666664</v>
      </c>
      <c r="K1285">
        <v>1360948389</v>
      </c>
      <c r="L1285" s="14">
        <f t="shared" si="12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122"/>
        <v>211.05</v>
      </c>
      <c r="R1285" s="7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60" x14ac:dyDescent="0.2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s="4" t="s">
        <v>8219</v>
      </c>
      <c r="G1286" t="s">
        <v>8224</v>
      </c>
      <c r="H1286" t="s">
        <v>8246</v>
      </c>
      <c r="I1286">
        <v>1483203540</v>
      </c>
      <c r="J1286" s="14">
        <f t="shared" si="120"/>
        <v>42735.707638888889</v>
      </c>
      <c r="K1286">
        <v>1481175482</v>
      </c>
      <c r="L1286" s="14">
        <f t="shared" si="12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122"/>
        <v>101</v>
      </c>
      <c r="R1286" s="7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60" x14ac:dyDescent="0.2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s="4" t="s">
        <v>8219</v>
      </c>
      <c r="G1287" t="s">
        <v>8225</v>
      </c>
      <c r="H1287" t="s">
        <v>8247</v>
      </c>
      <c r="I1287">
        <v>1434808775</v>
      </c>
      <c r="J1287" s="14">
        <f t="shared" si="120"/>
        <v>42175.583043981482</v>
      </c>
      <c r="K1287">
        <v>1433512775</v>
      </c>
      <c r="L1287" s="14">
        <f t="shared" si="12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122"/>
        <v>101.64999999999999</v>
      </c>
      <c r="R1287" s="7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5" x14ac:dyDescent="0.2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s="4" t="s">
        <v>8219</v>
      </c>
      <c r="G1288" t="s">
        <v>8225</v>
      </c>
      <c r="H1288" t="s">
        <v>8247</v>
      </c>
      <c r="I1288">
        <v>1424181600</v>
      </c>
      <c r="J1288" s="14">
        <f t="shared" si="120"/>
        <v>42052.583333333328</v>
      </c>
      <c r="K1288">
        <v>1423041227</v>
      </c>
      <c r="L1288" s="14">
        <f t="shared" si="12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122"/>
        <v>108.33333333333333</v>
      </c>
      <c r="R1288" s="7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90" x14ac:dyDescent="0.2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s="4" t="s">
        <v>8219</v>
      </c>
      <c r="G1289" t="s">
        <v>8225</v>
      </c>
      <c r="H1289" t="s">
        <v>8247</v>
      </c>
      <c r="I1289">
        <v>1434120856</v>
      </c>
      <c r="J1289" s="14">
        <f t="shared" si="120"/>
        <v>42167.621018518519</v>
      </c>
      <c r="K1289">
        <v>1428936856</v>
      </c>
      <c r="L1289" s="14">
        <f t="shared" si="12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122"/>
        <v>242</v>
      </c>
      <c r="R1289" s="7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60" x14ac:dyDescent="0.2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s="4" t="s">
        <v>8219</v>
      </c>
      <c r="G1290" t="s">
        <v>8224</v>
      </c>
      <c r="H1290" t="s">
        <v>8246</v>
      </c>
      <c r="I1290">
        <v>1470801600</v>
      </c>
      <c r="J1290" s="14">
        <f t="shared" si="120"/>
        <v>42592.166666666672</v>
      </c>
      <c r="K1290">
        <v>1468122163</v>
      </c>
      <c r="L1290" s="14">
        <f t="shared" si="12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122"/>
        <v>100.44999999999999</v>
      </c>
      <c r="R1290" s="7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5" x14ac:dyDescent="0.2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s="4" t="s">
        <v>8219</v>
      </c>
      <c r="G1291" t="s">
        <v>8224</v>
      </c>
      <c r="H1291" t="s">
        <v>8246</v>
      </c>
      <c r="I1291">
        <v>1483499645</v>
      </c>
      <c r="J1291" s="14">
        <f t="shared" si="120"/>
        <v>42739.134780092587</v>
      </c>
      <c r="K1291">
        <v>1480907645</v>
      </c>
      <c r="L1291" s="14">
        <f t="shared" si="12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122"/>
        <v>125.06666666666666</v>
      </c>
      <c r="R1291" s="7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0" x14ac:dyDescent="0.2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s="4" t="s">
        <v>8219</v>
      </c>
      <c r="G1292" t="s">
        <v>8224</v>
      </c>
      <c r="H1292" t="s">
        <v>8246</v>
      </c>
      <c r="I1292">
        <v>1429772340</v>
      </c>
      <c r="J1292" s="14">
        <f t="shared" si="120"/>
        <v>42117.290972222225</v>
      </c>
      <c r="K1292">
        <v>1427121931</v>
      </c>
      <c r="L1292" s="14">
        <f t="shared" si="12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122"/>
        <v>108.57142857142857</v>
      </c>
      <c r="R1292" s="7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60" x14ac:dyDescent="0.2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s="4" t="s">
        <v>8219</v>
      </c>
      <c r="G1293" t="s">
        <v>8224</v>
      </c>
      <c r="H1293" t="s">
        <v>8246</v>
      </c>
      <c r="I1293">
        <v>1428390000</v>
      </c>
      <c r="J1293" s="14">
        <f t="shared" si="120"/>
        <v>42101.291666666672</v>
      </c>
      <c r="K1293">
        <v>1425224391</v>
      </c>
      <c r="L1293" s="14">
        <f t="shared" si="12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122"/>
        <v>145.70000000000002</v>
      </c>
      <c r="R1293" s="7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60" x14ac:dyDescent="0.2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s="4" t="s">
        <v>8219</v>
      </c>
      <c r="G1294" t="s">
        <v>8225</v>
      </c>
      <c r="H1294" t="s">
        <v>8247</v>
      </c>
      <c r="I1294">
        <v>1444172340</v>
      </c>
      <c r="J1294" s="14">
        <f t="shared" si="120"/>
        <v>42283.957638888889</v>
      </c>
      <c r="K1294">
        <v>1441822828</v>
      </c>
      <c r="L1294" s="14">
        <f t="shared" si="12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122"/>
        <v>110.00000000000001</v>
      </c>
      <c r="R1294" s="7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60" x14ac:dyDescent="0.2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s="4" t="s">
        <v>8219</v>
      </c>
      <c r="G1295" t="s">
        <v>8224</v>
      </c>
      <c r="H1295" t="s">
        <v>8246</v>
      </c>
      <c r="I1295">
        <v>1447523371</v>
      </c>
      <c r="J1295" s="14">
        <f t="shared" si="120"/>
        <v>42322.742719907401</v>
      </c>
      <c r="K1295">
        <v>1444927771</v>
      </c>
      <c r="L1295" s="14">
        <f t="shared" si="12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122"/>
        <v>102.23333333333333</v>
      </c>
      <c r="R1295" s="7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60" x14ac:dyDescent="0.2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s="4" t="s">
        <v>8219</v>
      </c>
      <c r="G1296" t="s">
        <v>8225</v>
      </c>
      <c r="H1296" t="s">
        <v>8247</v>
      </c>
      <c r="I1296">
        <v>1445252400</v>
      </c>
      <c r="J1296" s="14">
        <f t="shared" si="120"/>
        <v>42296.458333333328</v>
      </c>
      <c r="K1296">
        <v>1443696797</v>
      </c>
      <c r="L1296" s="14">
        <f t="shared" si="12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122"/>
        <v>122</v>
      </c>
      <c r="R1296" s="7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60" x14ac:dyDescent="0.2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s="4" t="s">
        <v>8219</v>
      </c>
      <c r="G1297" t="s">
        <v>8225</v>
      </c>
      <c r="H1297" t="s">
        <v>8247</v>
      </c>
      <c r="I1297">
        <v>1438189200</v>
      </c>
      <c r="J1297" s="14">
        <f t="shared" si="120"/>
        <v>42214.708333333328</v>
      </c>
      <c r="K1297">
        <v>1435585497</v>
      </c>
      <c r="L1297" s="14">
        <f t="shared" si="12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122"/>
        <v>101.96000000000001</v>
      </c>
      <c r="R1297" s="7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60" x14ac:dyDescent="0.2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s="4" t="s">
        <v>8219</v>
      </c>
      <c r="G1298" t="s">
        <v>8225</v>
      </c>
      <c r="H1298" t="s">
        <v>8247</v>
      </c>
      <c r="I1298">
        <v>1457914373</v>
      </c>
      <c r="J1298" s="14">
        <f t="shared" si="120"/>
        <v>42443.008946759262</v>
      </c>
      <c r="K1298">
        <v>1456189973</v>
      </c>
      <c r="L1298" s="14">
        <f t="shared" si="12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122"/>
        <v>141.1764705882353</v>
      </c>
      <c r="R1298" s="7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60" x14ac:dyDescent="0.2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s="4" t="s">
        <v>8219</v>
      </c>
      <c r="G1299" t="s">
        <v>8224</v>
      </c>
      <c r="H1299" t="s">
        <v>8246</v>
      </c>
      <c r="I1299">
        <v>1462125358</v>
      </c>
      <c r="J1299" s="14">
        <f t="shared" si="120"/>
        <v>42491.747199074074</v>
      </c>
      <c r="K1299">
        <v>1459533358</v>
      </c>
      <c r="L1299" s="14">
        <f t="shared" si="12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122"/>
        <v>109.52500000000001</v>
      </c>
      <c r="R1299" s="7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60" x14ac:dyDescent="0.2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s="4" t="s">
        <v>8219</v>
      </c>
      <c r="G1300" t="s">
        <v>8225</v>
      </c>
      <c r="H1300" t="s">
        <v>8247</v>
      </c>
      <c r="I1300">
        <v>1461860432</v>
      </c>
      <c r="J1300" s="14">
        <f t="shared" si="120"/>
        <v>42488.680925925932</v>
      </c>
      <c r="K1300">
        <v>1459268432</v>
      </c>
      <c r="L1300" s="14">
        <f t="shared" si="12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122"/>
        <v>104.65</v>
      </c>
      <c r="R1300" s="7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5" x14ac:dyDescent="0.2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s="4" t="s">
        <v>8219</v>
      </c>
      <c r="G1301" t="s">
        <v>8224</v>
      </c>
      <c r="H1301" t="s">
        <v>8246</v>
      </c>
      <c r="I1301">
        <v>1436902359</v>
      </c>
      <c r="J1301" s="14">
        <f t="shared" si="120"/>
        <v>42199.814340277779</v>
      </c>
      <c r="K1301">
        <v>1434310359</v>
      </c>
      <c r="L1301" s="14">
        <f t="shared" si="12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122"/>
        <v>124</v>
      </c>
      <c r="R1301" s="7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60" x14ac:dyDescent="0.2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s="4" t="s">
        <v>8219</v>
      </c>
      <c r="G1302" t="s">
        <v>8224</v>
      </c>
      <c r="H1302" t="s">
        <v>8246</v>
      </c>
      <c r="I1302">
        <v>1464807420</v>
      </c>
      <c r="J1302" s="14">
        <f t="shared" si="120"/>
        <v>42522.789583333331</v>
      </c>
      <c r="K1302">
        <v>1461427938</v>
      </c>
      <c r="L1302" s="14">
        <f t="shared" si="12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122"/>
        <v>135</v>
      </c>
      <c r="R1302" s="7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60" x14ac:dyDescent="0.2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s="4" t="s">
        <v>8219</v>
      </c>
      <c r="G1303" t="s">
        <v>8224</v>
      </c>
      <c r="H1303" t="s">
        <v>8246</v>
      </c>
      <c r="I1303">
        <v>1437447600</v>
      </c>
      <c r="J1303" s="14">
        <f t="shared" si="120"/>
        <v>42206.125</v>
      </c>
      <c r="K1303">
        <v>1436551178</v>
      </c>
      <c r="L1303" s="14">
        <f t="shared" si="12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122"/>
        <v>102.75000000000001</v>
      </c>
      <c r="R1303" s="7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5" x14ac:dyDescent="0.2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s="4" t="s">
        <v>8219</v>
      </c>
      <c r="G1304" t="s">
        <v>8224</v>
      </c>
      <c r="H1304" t="s">
        <v>8246</v>
      </c>
      <c r="I1304">
        <v>1480559011</v>
      </c>
      <c r="J1304" s="14">
        <f t="shared" si="120"/>
        <v>42705.099664351852</v>
      </c>
      <c r="K1304">
        <v>1477963411</v>
      </c>
      <c r="L1304" s="14">
        <f t="shared" si="12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122"/>
        <v>100</v>
      </c>
      <c r="R1304" s="7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30" x14ac:dyDescent="0.2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s="4" t="s">
        <v>8219</v>
      </c>
      <c r="G1305" t="s">
        <v>8225</v>
      </c>
      <c r="H1305" t="s">
        <v>8247</v>
      </c>
      <c r="I1305">
        <v>1469962800</v>
      </c>
      <c r="J1305" s="14">
        <f t="shared" si="120"/>
        <v>42582.458333333328</v>
      </c>
      <c r="K1305">
        <v>1468578920</v>
      </c>
      <c r="L1305" s="14">
        <f t="shared" si="12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122"/>
        <v>130.26085714285716</v>
      </c>
      <c r="R1305" s="7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5" x14ac:dyDescent="0.2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s="4" t="s">
        <v>8220</v>
      </c>
      <c r="G1306" t="s">
        <v>8225</v>
      </c>
      <c r="H1306" t="s">
        <v>8247</v>
      </c>
      <c r="I1306">
        <v>1489376405</v>
      </c>
      <c r="J1306" s="14">
        <f t="shared" si="120"/>
        <v>42807.152835648143</v>
      </c>
      <c r="K1306">
        <v>1484196005</v>
      </c>
      <c r="L1306" s="14">
        <f t="shared" si="12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122"/>
        <v>39.627499999999998</v>
      </c>
      <c r="R1306" s="7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60" x14ac:dyDescent="0.2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s="4" t="s">
        <v>8220</v>
      </c>
      <c r="G1307" t="s">
        <v>8224</v>
      </c>
      <c r="H1307" t="s">
        <v>8246</v>
      </c>
      <c r="I1307">
        <v>1469122200</v>
      </c>
      <c r="J1307" s="14">
        <f t="shared" si="120"/>
        <v>42572.729166666672</v>
      </c>
      <c r="K1307">
        <v>1466611108</v>
      </c>
      <c r="L1307" s="14">
        <f t="shared" si="12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122"/>
        <v>25.976666666666663</v>
      </c>
      <c r="R1307" s="7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60" x14ac:dyDescent="0.2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s="4" t="s">
        <v>8220</v>
      </c>
      <c r="G1308" t="s">
        <v>8224</v>
      </c>
      <c r="H1308" t="s">
        <v>8246</v>
      </c>
      <c r="I1308">
        <v>1417690734</v>
      </c>
      <c r="J1308" s="14">
        <f t="shared" si="120"/>
        <v>41977.457569444443</v>
      </c>
      <c r="K1308">
        <v>1415098734</v>
      </c>
      <c r="L1308" s="14">
        <f t="shared" si="12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122"/>
        <v>65.24636363636364</v>
      </c>
      <c r="R1308" s="7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0" x14ac:dyDescent="0.2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s="4" t="s">
        <v>8220</v>
      </c>
      <c r="G1309" t="s">
        <v>8224</v>
      </c>
      <c r="H1309" t="s">
        <v>8246</v>
      </c>
      <c r="I1309">
        <v>1455710679</v>
      </c>
      <c r="J1309" s="14">
        <f t="shared" si="120"/>
        <v>42417.503229166665</v>
      </c>
      <c r="K1309">
        <v>1453118679</v>
      </c>
      <c r="L1309" s="14">
        <f t="shared" si="12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122"/>
        <v>11.514000000000001</v>
      </c>
      <c r="R1309" s="7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0" x14ac:dyDescent="0.2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s="4" t="s">
        <v>8220</v>
      </c>
      <c r="G1310" t="s">
        <v>8224</v>
      </c>
      <c r="H1310" t="s">
        <v>8246</v>
      </c>
      <c r="I1310">
        <v>1475937812</v>
      </c>
      <c r="J1310" s="14">
        <f t="shared" si="120"/>
        <v>42651.613564814819</v>
      </c>
      <c r="K1310">
        <v>1472481812</v>
      </c>
      <c r="L1310" s="14">
        <f t="shared" si="12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122"/>
        <v>11.360000000000001</v>
      </c>
      <c r="R1310" s="7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5" x14ac:dyDescent="0.2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s="4" t="s">
        <v>8220</v>
      </c>
      <c r="G1311" t="s">
        <v>8224</v>
      </c>
      <c r="H1311" t="s">
        <v>8246</v>
      </c>
      <c r="I1311">
        <v>1444943468</v>
      </c>
      <c r="J1311" s="14">
        <f t="shared" si="120"/>
        <v>42292.882731481484</v>
      </c>
      <c r="K1311">
        <v>1441919468</v>
      </c>
      <c r="L1311" s="14">
        <f t="shared" si="12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122"/>
        <v>111.99130434782609</v>
      </c>
      <c r="R1311" s="7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5" x14ac:dyDescent="0.2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s="4" t="s">
        <v>8220</v>
      </c>
      <c r="G1312" t="s">
        <v>8224</v>
      </c>
      <c r="H1312" t="s">
        <v>8246</v>
      </c>
      <c r="I1312">
        <v>1471622450</v>
      </c>
      <c r="J1312" s="14">
        <f t="shared" si="120"/>
        <v>42601.667245370365</v>
      </c>
      <c r="K1312">
        <v>1467734450</v>
      </c>
      <c r="L1312" s="14">
        <f t="shared" si="12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122"/>
        <v>15.5</v>
      </c>
      <c r="R1312" s="7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60" x14ac:dyDescent="0.2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s="4" t="s">
        <v>8220</v>
      </c>
      <c r="G1313" t="s">
        <v>8224</v>
      </c>
      <c r="H1313" t="s">
        <v>8246</v>
      </c>
      <c r="I1313">
        <v>1480536919</v>
      </c>
      <c r="J1313" s="14">
        <f t="shared" si="120"/>
        <v>42704.843969907408</v>
      </c>
      <c r="K1313">
        <v>1477509319</v>
      </c>
      <c r="L1313" s="14">
        <f t="shared" si="12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122"/>
        <v>32.027999999999999</v>
      </c>
      <c r="R1313" s="7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5" x14ac:dyDescent="0.2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s="4" t="s">
        <v>8220</v>
      </c>
      <c r="G1314" t="s">
        <v>8224</v>
      </c>
      <c r="H1314" t="s">
        <v>8246</v>
      </c>
      <c r="I1314">
        <v>1429375922</v>
      </c>
      <c r="J1314" s="14">
        <f t="shared" si="120"/>
        <v>42112.702800925923</v>
      </c>
      <c r="K1314">
        <v>1426783922</v>
      </c>
      <c r="L1314" s="14">
        <f t="shared" si="12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122"/>
        <v>0.60869565217391308</v>
      </c>
      <c r="R1314" s="7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60" x14ac:dyDescent="0.2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s="4" t="s">
        <v>8220</v>
      </c>
      <c r="G1315" t="s">
        <v>8224</v>
      </c>
      <c r="H1315" t="s">
        <v>8246</v>
      </c>
      <c r="I1315">
        <v>1457024514</v>
      </c>
      <c r="J1315" s="14">
        <f t="shared" si="120"/>
        <v>42432.709652777776</v>
      </c>
      <c r="K1315">
        <v>1454432514</v>
      </c>
      <c r="L1315" s="14">
        <f t="shared" si="12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122"/>
        <v>31.114999999999998</v>
      </c>
      <c r="R1315" s="7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60" x14ac:dyDescent="0.2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s="4" t="s">
        <v>8220</v>
      </c>
      <c r="G1316" t="s">
        <v>8224</v>
      </c>
      <c r="H1316" t="s">
        <v>8246</v>
      </c>
      <c r="I1316">
        <v>1477065860</v>
      </c>
      <c r="J1316" s="14">
        <f t="shared" si="120"/>
        <v>42664.669675925921</v>
      </c>
      <c r="K1316">
        <v>1471881860</v>
      </c>
      <c r="L1316" s="14">
        <f t="shared" si="12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122"/>
        <v>1.1266666666666667</v>
      </c>
      <c r="R1316" s="7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0" x14ac:dyDescent="0.2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s="4" t="s">
        <v>8220</v>
      </c>
      <c r="G1317" t="s">
        <v>8224</v>
      </c>
      <c r="H1317" t="s">
        <v>8246</v>
      </c>
      <c r="I1317">
        <v>1446771600</v>
      </c>
      <c r="J1317" s="14">
        <f t="shared" si="120"/>
        <v>42314.041666666672</v>
      </c>
      <c r="K1317">
        <v>1443700648</v>
      </c>
      <c r="L1317" s="14">
        <f t="shared" si="12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122"/>
        <v>40.404000000000003</v>
      </c>
      <c r="R1317" s="7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5" x14ac:dyDescent="0.2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s="4" t="s">
        <v>8220</v>
      </c>
      <c r="G1318" t="s">
        <v>8224</v>
      </c>
      <c r="H1318" t="s">
        <v>8246</v>
      </c>
      <c r="I1318">
        <v>1456700709</v>
      </c>
      <c r="J1318" s="14">
        <f t="shared" si="120"/>
        <v>42428.961909722217</v>
      </c>
      <c r="K1318">
        <v>1453676709</v>
      </c>
      <c r="L1318" s="14">
        <f t="shared" si="12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122"/>
        <v>1.3333333333333333E-3</v>
      </c>
      <c r="R1318" s="7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60" x14ac:dyDescent="0.2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s="4" t="s">
        <v>8220</v>
      </c>
      <c r="G1319" t="s">
        <v>8232</v>
      </c>
      <c r="H1319" t="s">
        <v>8253</v>
      </c>
      <c r="I1319">
        <v>1469109600</v>
      </c>
      <c r="J1319" s="14">
        <f t="shared" si="120"/>
        <v>42572.583333333328</v>
      </c>
      <c r="K1319">
        <v>1464586746</v>
      </c>
      <c r="L1319" s="14">
        <f t="shared" si="12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122"/>
        <v>5.7334999999999994</v>
      </c>
      <c r="R1319" s="7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5" x14ac:dyDescent="0.2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s="4" t="s">
        <v>8220</v>
      </c>
      <c r="G1320" t="s">
        <v>8224</v>
      </c>
      <c r="H1320" t="s">
        <v>8246</v>
      </c>
      <c r="I1320">
        <v>1420938172</v>
      </c>
      <c r="J1320" s="14">
        <f t="shared" si="120"/>
        <v>42015.043657407412</v>
      </c>
      <c r="K1320">
        <v>1418346172</v>
      </c>
      <c r="L1320" s="14">
        <f t="shared" si="12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122"/>
        <v>15.324999999999999</v>
      </c>
      <c r="R1320" s="7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60" x14ac:dyDescent="0.2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s="4" t="s">
        <v>8220</v>
      </c>
      <c r="G1321" t="s">
        <v>8225</v>
      </c>
      <c r="H1321" t="s">
        <v>8247</v>
      </c>
      <c r="I1321">
        <v>1405094400</v>
      </c>
      <c r="J1321" s="14">
        <f t="shared" si="120"/>
        <v>41831.666666666664</v>
      </c>
      <c r="K1321">
        <v>1403810965</v>
      </c>
      <c r="L1321" s="14">
        <f t="shared" si="12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122"/>
        <v>15.103448275862069</v>
      </c>
      <c r="R1321" s="7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60" x14ac:dyDescent="0.2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s="4" t="s">
        <v>8220</v>
      </c>
      <c r="G1322" t="s">
        <v>8233</v>
      </c>
      <c r="H1322" t="s">
        <v>8249</v>
      </c>
      <c r="I1322">
        <v>1483138800</v>
      </c>
      <c r="J1322" s="14">
        <f t="shared" si="120"/>
        <v>42734.958333333328</v>
      </c>
      <c r="K1322">
        <v>1480610046</v>
      </c>
      <c r="L1322" s="14">
        <f t="shared" si="12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122"/>
        <v>0.503</v>
      </c>
      <c r="R1322" s="7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60" x14ac:dyDescent="0.2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s="4" t="s">
        <v>8220</v>
      </c>
      <c r="G1323" t="s">
        <v>8235</v>
      </c>
      <c r="H1323" t="s">
        <v>8255</v>
      </c>
      <c r="I1323">
        <v>1482515937</v>
      </c>
      <c r="J1323" s="14">
        <f t="shared" si="120"/>
        <v>42727.74927083333</v>
      </c>
      <c r="K1323">
        <v>1479923937</v>
      </c>
      <c r="L1323" s="14">
        <f t="shared" si="12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122"/>
        <v>1.3028138528138529</v>
      </c>
      <c r="R1323" s="7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60" x14ac:dyDescent="0.2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s="4" t="s">
        <v>8220</v>
      </c>
      <c r="G1324" t="s">
        <v>8225</v>
      </c>
      <c r="H1324" t="s">
        <v>8247</v>
      </c>
      <c r="I1324">
        <v>1432223125</v>
      </c>
      <c r="J1324" s="14">
        <f t="shared" si="120"/>
        <v>42145.656539351854</v>
      </c>
      <c r="K1324">
        <v>1429631125</v>
      </c>
      <c r="L1324" s="14">
        <f t="shared" si="12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122"/>
        <v>0.30285714285714288</v>
      </c>
      <c r="R1324" s="7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60" x14ac:dyDescent="0.2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s="4" t="s">
        <v>8220</v>
      </c>
      <c r="G1325" t="s">
        <v>8224</v>
      </c>
      <c r="H1325" t="s">
        <v>8246</v>
      </c>
      <c r="I1325">
        <v>1461653700</v>
      </c>
      <c r="J1325" s="14">
        <f t="shared" si="120"/>
        <v>42486.288194444445</v>
      </c>
      <c r="K1325">
        <v>1458665146</v>
      </c>
      <c r="L1325" s="14">
        <f t="shared" si="12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122"/>
        <v>8.8800000000000008</v>
      </c>
      <c r="R1325" s="7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60" x14ac:dyDescent="0.2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s="4" t="s">
        <v>8220</v>
      </c>
      <c r="G1326" t="s">
        <v>8224</v>
      </c>
      <c r="H1326" t="s">
        <v>8246</v>
      </c>
      <c r="I1326">
        <v>1476371552</v>
      </c>
      <c r="J1326" s="14">
        <f t="shared" si="120"/>
        <v>42656.633703703701</v>
      </c>
      <c r="K1326">
        <v>1473779552</v>
      </c>
      <c r="L1326" s="14">
        <f t="shared" si="12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122"/>
        <v>9.84</v>
      </c>
      <c r="R1326" s="7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60" x14ac:dyDescent="0.2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s="4" t="s">
        <v>8220</v>
      </c>
      <c r="G1327" t="s">
        <v>8224</v>
      </c>
      <c r="H1327" t="s">
        <v>8246</v>
      </c>
      <c r="I1327">
        <v>1483063435</v>
      </c>
      <c r="J1327" s="14">
        <f t="shared" si="120"/>
        <v>42734.086053240739</v>
      </c>
      <c r="K1327">
        <v>1480471435</v>
      </c>
      <c r="L1327" s="14">
        <f t="shared" si="12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122"/>
        <v>2.4299999999999997</v>
      </c>
      <c r="R1327" s="7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60" x14ac:dyDescent="0.2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s="4" t="s">
        <v>8220</v>
      </c>
      <c r="G1328" t="s">
        <v>8224</v>
      </c>
      <c r="H1328" t="s">
        <v>8246</v>
      </c>
      <c r="I1328">
        <v>1421348428</v>
      </c>
      <c r="J1328" s="14">
        <f t="shared" si="120"/>
        <v>42019.791990740734</v>
      </c>
      <c r="K1328">
        <v>1417460428</v>
      </c>
      <c r="L1328" s="14">
        <f t="shared" si="12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122"/>
        <v>1.1299999999999999</v>
      </c>
      <c r="R1328" s="7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5" x14ac:dyDescent="0.2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s="4" t="s">
        <v>8220</v>
      </c>
      <c r="G1329" t="s">
        <v>8224</v>
      </c>
      <c r="H1329" t="s">
        <v>8246</v>
      </c>
      <c r="I1329">
        <v>1432916235</v>
      </c>
      <c r="J1329" s="14">
        <f t="shared" si="120"/>
        <v>42153.678645833337</v>
      </c>
      <c r="K1329">
        <v>1430324235</v>
      </c>
      <c r="L1329" s="14">
        <f t="shared" si="12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122"/>
        <v>3.5520833333333335</v>
      </c>
      <c r="R1329" s="7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60" x14ac:dyDescent="0.2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s="4" t="s">
        <v>8220</v>
      </c>
      <c r="G1330" t="s">
        <v>8224</v>
      </c>
      <c r="H1330" t="s">
        <v>8246</v>
      </c>
      <c r="I1330">
        <v>1476458734</v>
      </c>
      <c r="J1330" s="14">
        <f t="shared" si="120"/>
        <v>42657.642754629633</v>
      </c>
      <c r="K1330">
        <v>1472570734</v>
      </c>
      <c r="L1330" s="14">
        <f t="shared" si="12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122"/>
        <v>2.3306666666666667</v>
      </c>
      <c r="R1330" s="7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5" x14ac:dyDescent="0.2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s="4" t="s">
        <v>8220</v>
      </c>
      <c r="G1331" t="s">
        <v>8224</v>
      </c>
      <c r="H1331" t="s">
        <v>8246</v>
      </c>
      <c r="I1331">
        <v>1417501145</v>
      </c>
      <c r="J1331" s="14">
        <f t="shared" si="120"/>
        <v>41975.263252314813</v>
      </c>
      <c r="K1331">
        <v>1414041545</v>
      </c>
      <c r="L1331" s="14">
        <f t="shared" si="12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122"/>
        <v>0.81600000000000006</v>
      </c>
      <c r="R1331" s="7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5" x14ac:dyDescent="0.2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s="4" t="s">
        <v>8220</v>
      </c>
      <c r="G1332" t="s">
        <v>8224</v>
      </c>
      <c r="H1332" t="s">
        <v>8246</v>
      </c>
      <c r="I1332">
        <v>1467432000</v>
      </c>
      <c r="J1332" s="14">
        <f t="shared" si="120"/>
        <v>42553.166666666672</v>
      </c>
      <c r="K1332">
        <v>1464763109</v>
      </c>
      <c r="L1332" s="14">
        <f t="shared" si="12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122"/>
        <v>22.494285714285713</v>
      </c>
      <c r="R1332" s="7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5" x14ac:dyDescent="0.2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s="4" t="s">
        <v>8220</v>
      </c>
      <c r="G1333" t="s">
        <v>8224</v>
      </c>
      <c r="H1333" t="s">
        <v>8246</v>
      </c>
      <c r="I1333">
        <v>1471435554</v>
      </c>
      <c r="J1333" s="14">
        <f t="shared" si="120"/>
        <v>42599.50409722222</v>
      </c>
      <c r="K1333">
        <v>1468843554</v>
      </c>
      <c r="L1333" s="14">
        <f t="shared" si="12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122"/>
        <v>1.3668</v>
      </c>
      <c r="R1333" s="7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60" x14ac:dyDescent="0.2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s="4" t="s">
        <v>8220</v>
      </c>
      <c r="G1334" t="s">
        <v>8240</v>
      </c>
      <c r="H1334" t="s">
        <v>8257</v>
      </c>
      <c r="I1334">
        <v>1485480408</v>
      </c>
      <c r="J1334" s="14">
        <f t="shared" si="120"/>
        <v>42762.060277777782</v>
      </c>
      <c r="K1334">
        <v>1482888408</v>
      </c>
      <c r="L1334" s="14">
        <f t="shared" si="12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122"/>
        <v>0</v>
      </c>
      <c r="R1334" s="7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60" x14ac:dyDescent="0.2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s="4" t="s">
        <v>8220</v>
      </c>
      <c r="G1335" t="s">
        <v>8226</v>
      </c>
      <c r="H1335" t="s">
        <v>8248</v>
      </c>
      <c r="I1335">
        <v>1405478025</v>
      </c>
      <c r="J1335" s="14">
        <f t="shared" si="120"/>
        <v>41836.106770833336</v>
      </c>
      <c r="K1335">
        <v>1402886025</v>
      </c>
      <c r="L1335" s="14">
        <f t="shared" si="12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122"/>
        <v>0</v>
      </c>
      <c r="R1335" s="7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5" x14ac:dyDescent="0.2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s="4" t="s">
        <v>8220</v>
      </c>
      <c r="G1336" t="s">
        <v>8224</v>
      </c>
      <c r="H1336" t="s">
        <v>8246</v>
      </c>
      <c r="I1336">
        <v>1457721287</v>
      </c>
      <c r="J1336" s="14">
        <f t="shared" si="120"/>
        <v>42440.774155092593</v>
      </c>
      <c r="K1336">
        <v>1455129287</v>
      </c>
      <c r="L1336" s="14">
        <f t="shared" si="12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122"/>
        <v>10.754135338345865</v>
      </c>
      <c r="R1336" s="7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60" x14ac:dyDescent="0.2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s="4" t="s">
        <v>8220</v>
      </c>
      <c r="G1337" t="s">
        <v>8224</v>
      </c>
      <c r="H1337" t="s">
        <v>8246</v>
      </c>
      <c r="I1337">
        <v>1449354502</v>
      </c>
      <c r="J1337" s="14">
        <f t="shared" si="120"/>
        <v>42343.936365740738</v>
      </c>
      <c r="K1337">
        <v>1446762502</v>
      </c>
      <c r="L1337" s="14">
        <f t="shared" si="12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122"/>
        <v>19.759999999999998</v>
      </c>
      <c r="R1337" s="7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60" x14ac:dyDescent="0.2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s="4" t="s">
        <v>8220</v>
      </c>
      <c r="G1338" t="s">
        <v>8224</v>
      </c>
      <c r="H1338" t="s">
        <v>8246</v>
      </c>
      <c r="I1338">
        <v>1418849028</v>
      </c>
      <c r="J1338" s="14">
        <f t="shared" si="120"/>
        <v>41990.863750000004</v>
      </c>
      <c r="K1338">
        <v>1415825028</v>
      </c>
      <c r="L1338" s="14">
        <f t="shared" si="12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122"/>
        <v>84.946999999999989</v>
      </c>
      <c r="R1338" s="7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5" x14ac:dyDescent="0.2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s="4" t="s">
        <v>8220</v>
      </c>
      <c r="G1339" t="s">
        <v>8224</v>
      </c>
      <c r="H1339" t="s">
        <v>8246</v>
      </c>
      <c r="I1339">
        <v>1488549079</v>
      </c>
      <c r="J1339" s="14">
        <f t="shared" si="120"/>
        <v>42797.577303240745</v>
      </c>
      <c r="K1339">
        <v>1485957079</v>
      </c>
      <c r="L1339" s="14">
        <f t="shared" si="12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122"/>
        <v>49.381999999999998</v>
      </c>
      <c r="R1339" s="7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60" x14ac:dyDescent="0.2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s="4" t="s">
        <v>8220</v>
      </c>
      <c r="G1340" t="s">
        <v>8224</v>
      </c>
      <c r="H1340" t="s">
        <v>8246</v>
      </c>
      <c r="I1340">
        <v>1438543033</v>
      </c>
      <c r="J1340" s="14">
        <f t="shared" si="120"/>
        <v>42218.803622685184</v>
      </c>
      <c r="K1340">
        <v>1435951033</v>
      </c>
      <c r="L1340" s="14">
        <f t="shared" si="12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122"/>
        <v>3.3033333333333332</v>
      </c>
      <c r="R1340" s="7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0" x14ac:dyDescent="0.2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s="4" t="s">
        <v>8220</v>
      </c>
      <c r="G1341" t="s">
        <v>8224</v>
      </c>
      <c r="H1341" t="s">
        <v>8246</v>
      </c>
      <c r="I1341">
        <v>1418056315</v>
      </c>
      <c r="J1341" s="14">
        <f t="shared" si="120"/>
        <v>41981.688831018517</v>
      </c>
      <c r="K1341">
        <v>1414164715</v>
      </c>
      <c r="L1341" s="14">
        <f t="shared" si="12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122"/>
        <v>6.6339999999999995</v>
      </c>
      <c r="R1341" s="7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5" x14ac:dyDescent="0.2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s="4" t="s">
        <v>8220</v>
      </c>
      <c r="G1342" t="s">
        <v>8224</v>
      </c>
      <c r="H1342" t="s">
        <v>8246</v>
      </c>
      <c r="I1342">
        <v>1408112253</v>
      </c>
      <c r="J1342" s="14">
        <f t="shared" si="120"/>
        <v>41866.595520833333</v>
      </c>
      <c r="K1342">
        <v>1405520253</v>
      </c>
      <c r="L1342" s="14">
        <f t="shared" si="12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122"/>
        <v>0</v>
      </c>
      <c r="R1342" s="7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60" x14ac:dyDescent="0.2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s="4" t="s">
        <v>8220</v>
      </c>
      <c r="G1343" t="s">
        <v>8225</v>
      </c>
      <c r="H1343" t="s">
        <v>8247</v>
      </c>
      <c r="I1343">
        <v>1475333917</v>
      </c>
      <c r="J1343" s="14">
        <f t="shared" si="120"/>
        <v>42644.624039351853</v>
      </c>
      <c r="K1343">
        <v>1472569117</v>
      </c>
      <c r="L1343" s="14">
        <f t="shared" si="12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122"/>
        <v>70.36</v>
      </c>
      <c r="R1343" s="7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60" x14ac:dyDescent="0.2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s="4" t="s">
        <v>8220</v>
      </c>
      <c r="G1344" t="s">
        <v>8224</v>
      </c>
      <c r="H1344" t="s">
        <v>8246</v>
      </c>
      <c r="I1344">
        <v>1437161739</v>
      </c>
      <c r="J1344" s="14">
        <f t="shared" si="120"/>
        <v>42202.816423611104</v>
      </c>
      <c r="K1344">
        <v>1434569739</v>
      </c>
      <c r="L1344" s="14">
        <f t="shared" si="12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122"/>
        <v>0.2</v>
      </c>
      <c r="R1344" s="7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60" x14ac:dyDescent="0.2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s="4" t="s">
        <v>8220</v>
      </c>
      <c r="G1345" t="s">
        <v>8224</v>
      </c>
      <c r="H1345" t="s">
        <v>8246</v>
      </c>
      <c r="I1345">
        <v>1471579140</v>
      </c>
      <c r="J1345" s="14">
        <f t="shared" si="120"/>
        <v>42601.165972222225</v>
      </c>
      <c r="K1345">
        <v>1466512683</v>
      </c>
      <c r="L1345" s="14">
        <f t="shared" si="12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122"/>
        <v>102.298</v>
      </c>
      <c r="R1345" s="7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60" x14ac:dyDescent="0.2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s="4" t="s">
        <v>8219</v>
      </c>
      <c r="G1346" t="s">
        <v>8229</v>
      </c>
      <c r="H1346" t="s">
        <v>8251</v>
      </c>
      <c r="I1346">
        <v>1467313039</v>
      </c>
      <c r="J1346" s="14">
        <f t="shared" si="120"/>
        <v>42551.789803240739</v>
      </c>
      <c r="K1346">
        <v>1464807439</v>
      </c>
      <c r="L1346" s="14">
        <f t="shared" si="12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si="122"/>
        <v>377.73333333333335</v>
      </c>
      <c r="R1346" s="7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5" x14ac:dyDescent="0.2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s="4" t="s">
        <v>8219</v>
      </c>
      <c r="G1347" t="s">
        <v>8224</v>
      </c>
      <c r="H1347" t="s">
        <v>8246</v>
      </c>
      <c r="I1347">
        <v>1405366359</v>
      </c>
      <c r="J1347" s="14">
        <f t="shared" ref="J1347:J1410" si="126">(((I1347/60)/60)/24)+DATE(1970,1,1)</f>
        <v>41834.814340277779</v>
      </c>
      <c r="K1347">
        <v>1402342359</v>
      </c>
      <c r="L1347" s="14">
        <f t="shared" ref="L1347:L1410" si="12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ref="Q1347:Q1410" si="128">(E1347/D1347)*100</f>
        <v>125</v>
      </c>
      <c r="R1347" s="7">
        <f t="shared" ref="R1347:R1410" si="129">AVERAGE(E1347/N1347)</f>
        <v>53.571428571428569</v>
      </c>
      <c r="S1347" t="str">
        <f t="shared" ref="S1347:S1410" si="130">LEFT(P1347,FIND("/",P1347)-1)</f>
        <v>publishing</v>
      </c>
      <c r="T1347" t="str">
        <f t="shared" ref="T1347:T1410" si="131">RIGHT(P1347,LEN(P1347)-FIND("/",P1347))</f>
        <v>nonfiction</v>
      </c>
    </row>
    <row r="1348" spans="1:20" ht="45" x14ac:dyDescent="0.2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s="4" t="s">
        <v>8219</v>
      </c>
      <c r="G1348" t="s">
        <v>8224</v>
      </c>
      <c r="H1348" t="s">
        <v>8246</v>
      </c>
      <c r="I1348">
        <v>1372297751</v>
      </c>
      <c r="J1348" s="14">
        <f t="shared" si="126"/>
        <v>41452.075821759259</v>
      </c>
      <c r="K1348">
        <v>1369705751</v>
      </c>
      <c r="L1348" s="14">
        <f t="shared" si="12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128"/>
        <v>147.32653061224491</v>
      </c>
      <c r="R1348" s="7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60" x14ac:dyDescent="0.2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s="4" t="s">
        <v>8219</v>
      </c>
      <c r="G1349" t="s">
        <v>8224</v>
      </c>
      <c r="H1349" t="s">
        <v>8246</v>
      </c>
      <c r="I1349">
        <v>1425741525</v>
      </c>
      <c r="J1349" s="14">
        <f t="shared" si="126"/>
        <v>42070.638020833328</v>
      </c>
      <c r="K1349">
        <v>1423149525</v>
      </c>
      <c r="L1349" s="14">
        <f t="shared" si="12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128"/>
        <v>102.2</v>
      </c>
      <c r="R1349" s="7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60" x14ac:dyDescent="0.2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s="4" t="s">
        <v>8219</v>
      </c>
      <c r="G1350" t="s">
        <v>8224</v>
      </c>
      <c r="H1350" t="s">
        <v>8246</v>
      </c>
      <c r="I1350">
        <v>1418904533</v>
      </c>
      <c r="J1350" s="14">
        <f t="shared" si="126"/>
        <v>41991.506168981476</v>
      </c>
      <c r="K1350">
        <v>1416485333</v>
      </c>
      <c r="L1350" s="14">
        <f t="shared" si="12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128"/>
        <v>101.8723404255319</v>
      </c>
      <c r="R1350" s="7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60" x14ac:dyDescent="0.2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s="4" t="s">
        <v>8219</v>
      </c>
      <c r="G1351" t="s">
        <v>8229</v>
      </c>
      <c r="H1351" t="s">
        <v>8251</v>
      </c>
      <c r="I1351">
        <v>1450249140</v>
      </c>
      <c r="J1351" s="14">
        <f t="shared" si="126"/>
        <v>42354.290972222225</v>
      </c>
      <c r="K1351">
        <v>1447055935</v>
      </c>
      <c r="L1351" s="14">
        <f t="shared" si="12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128"/>
        <v>204.2</v>
      </c>
      <c r="R1351" s="7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60" x14ac:dyDescent="0.2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s="4" t="s">
        <v>8219</v>
      </c>
      <c r="G1352" t="s">
        <v>8224</v>
      </c>
      <c r="H1352" t="s">
        <v>8246</v>
      </c>
      <c r="I1352">
        <v>1451089134</v>
      </c>
      <c r="J1352" s="14">
        <f t="shared" si="126"/>
        <v>42364.013124999998</v>
      </c>
      <c r="K1352">
        <v>1448497134</v>
      </c>
      <c r="L1352" s="14">
        <f t="shared" si="12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128"/>
        <v>104.05</v>
      </c>
      <c r="R1352" s="7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45" x14ac:dyDescent="0.2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s="4" t="s">
        <v>8219</v>
      </c>
      <c r="G1353" t="s">
        <v>8224</v>
      </c>
      <c r="H1353" t="s">
        <v>8246</v>
      </c>
      <c r="I1353">
        <v>1455299144</v>
      </c>
      <c r="J1353" s="14">
        <f t="shared" si="126"/>
        <v>42412.74009259259</v>
      </c>
      <c r="K1353">
        <v>1452707144</v>
      </c>
      <c r="L1353" s="14">
        <f t="shared" si="12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128"/>
        <v>101.265</v>
      </c>
      <c r="R1353" s="7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60" x14ac:dyDescent="0.2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s="4" t="s">
        <v>8219</v>
      </c>
      <c r="G1354" t="s">
        <v>8224</v>
      </c>
      <c r="H1354" t="s">
        <v>8246</v>
      </c>
      <c r="I1354">
        <v>1441425540</v>
      </c>
      <c r="J1354" s="14">
        <f t="shared" si="126"/>
        <v>42252.165972222225</v>
      </c>
      <c r="K1354">
        <v>1436968366</v>
      </c>
      <c r="L1354" s="14">
        <f t="shared" si="12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128"/>
        <v>136.13999999999999</v>
      </c>
      <c r="R1354" s="7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5" x14ac:dyDescent="0.2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s="4" t="s">
        <v>8219</v>
      </c>
      <c r="G1355" t="s">
        <v>8224</v>
      </c>
      <c r="H1355" t="s">
        <v>8246</v>
      </c>
      <c r="I1355">
        <v>1362960000</v>
      </c>
      <c r="J1355" s="14">
        <f t="shared" si="126"/>
        <v>41344</v>
      </c>
      <c r="K1355">
        <v>1359946188</v>
      </c>
      <c r="L1355" s="14">
        <f t="shared" si="12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128"/>
        <v>133.6</v>
      </c>
      <c r="R1355" s="7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60" x14ac:dyDescent="0.2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s="4" t="s">
        <v>8219</v>
      </c>
      <c r="G1356" t="s">
        <v>8225</v>
      </c>
      <c r="H1356" t="s">
        <v>8247</v>
      </c>
      <c r="I1356">
        <v>1465672979</v>
      </c>
      <c r="J1356" s="14">
        <f t="shared" si="126"/>
        <v>42532.807627314818</v>
      </c>
      <c r="K1356">
        <v>1463080979</v>
      </c>
      <c r="L1356" s="14">
        <f t="shared" si="12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128"/>
        <v>130.25</v>
      </c>
      <c r="R1356" s="7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60" x14ac:dyDescent="0.2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s="4" t="s">
        <v>8219</v>
      </c>
      <c r="G1357" t="s">
        <v>8225</v>
      </c>
      <c r="H1357" t="s">
        <v>8247</v>
      </c>
      <c r="I1357">
        <v>1354269600</v>
      </c>
      <c r="J1357" s="14">
        <f t="shared" si="126"/>
        <v>41243.416666666664</v>
      </c>
      <c r="K1357">
        <v>1351663605</v>
      </c>
      <c r="L1357" s="14">
        <f t="shared" si="12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128"/>
        <v>122.67999999999999</v>
      </c>
      <c r="R1357" s="7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60" x14ac:dyDescent="0.2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s="4" t="s">
        <v>8219</v>
      </c>
      <c r="G1358" t="s">
        <v>8224</v>
      </c>
      <c r="H1358" t="s">
        <v>8246</v>
      </c>
      <c r="I1358">
        <v>1372985760</v>
      </c>
      <c r="J1358" s="14">
        <f t="shared" si="126"/>
        <v>41460.038888888892</v>
      </c>
      <c r="K1358">
        <v>1370393760</v>
      </c>
      <c r="L1358" s="14">
        <f t="shared" si="12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128"/>
        <v>182.81058823529412</v>
      </c>
      <c r="R1358" s="7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5" x14ac:dyDescent="0.2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s="4" t="s">
        <v>8219</v>
      </c>
      <c r="G1359" t="s">
        <v>8224</v>
      </c>
      <c r="H1359" t="s">
        <v>8246</v>
      </c>
      <c r="I1359">
        <v>1362117540</v>
      </c>
      <c r="J1359" s="14">
        <f t="shared" si="126"/>
        <v>41334.249305555553</v>
      </c>
      <c r="K1359">
        <v>1359587137</v>
      </c>
      <c r="L1359" s="14">
        <f t="shared" si="12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128"/>
        <v>125.29999999999998</v>
      </c>
      <c r="R1359" s="7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5" x14ac:dyDescent="0.2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s="4" t="s">
        <v>8219</v>
      </c>
      <c r="G1360" t="s">
        <v>8224</v>
      </c>
      <c r="H1360" t="s">
        <v>8246</v>
      </c>
      <c r="I1360">
        <v>1309009323</v>
      </c>
      <c r="J1360" s="14">
        <f t="shared" si="126"/>
        <v>40719.570868055554</v>
      </c>
      <c r="K1360">
        <v>1306417323</v>
      </c>
      <c r="L1360" s="14">
        <f t="shared" si="12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128"/>
        <v>111.66666666666667</v>
      </c>
      <c r="R1360" s="7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60" x14ac:dyDescent="0.2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s="4" t="s">
        <v>8219</v>
      </c>
      <c r="G1361" t="s">
        <v>8224</v>
      </c>
      <c r="H1361" t="s">
        <v>8246</v>
      </c>
      <c r="I1361">
        <v>1309980790</v>
      </c>
      <c r="J1361" s="14">
        <f t="shared" si="126"/>
        <v>40730.814699074072</v>
      </c>
      <c r="K1361">
        <v>1304623990</v>
      </c>
      <c r="L1361" s="14">
        <f t="shared" si="12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128"/>
        <v>115.75757575757575</v>
      </c>
      <c r="R1361" s="7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0" x14ac:dyDescent="0.2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s="4" t="s">
        <v>8219</v>
      </c>
      <c r="G1362" t="s">
        <v>8224</v>
      </c>
      <c r="H1362" t="s">
        <v>8246</v>
      </c>
      <c r="I1362">
        <v>1343943420</v>
      </c>
      <c r="J1362" s="14">
        <f t="shared" si="126"/>
        <v>41123.900694444441</v>
      </c>
      <c r="K1362">
        <v>1341524220</v>
      </c>
      <c r="L1362" s="14">
        <f t="shared" si="12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128"/>
        <v>173.2</v>
      </c>
      <c r="R1362" s="7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5" x14ac:dyDescent="0.2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s="4" t="s">
        <v>8219</v>
      </c>
      <c r="G1363" t="s">
        <v>8225</v>
      </c>
      <c r="H1363" t="s">
        <v>8247</v>
      </c>
      <c r="I1363">
        <v>1403370772</v>
      </c>
      <c r="J1363" s="14">
        <f t="shared" si="126"/>
        <v>41811.717268518521</v>
      </c>
      <c r="K1363">
        <v>1400778772</v>
      </c>
      <c r="L1363" s="14">
        <f t="shared" si="12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128"/>
        <v>125.98333333333333</v>
      </c>
      <c r="R1363" s="7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5" x14ac:dyDescent="0.2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s="4" t="s">
        <v>8219</v>
      </c>
      <c r="G1364" t="s">
        <v>8224</v>
      </c>
      <c r="H1364" t="s">
        <v>8246</v>
      </c>
      <c r="I1364">
        <v>1378592731</v>
      </c>
      <c r="J1364" s="14">
        <f t="shared" si="126"/>
        <v>41524.934386574074</v>
      </c>
      <c r="K1364">
        <v>1373408731</v>
      </c>
      <c r="L1364" s="14">
        <f t="shared" si="12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128"/>
        <v>109.1</v>
      </c>
      <c r="R1364" s="7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60" x14ac:dyDescent="0.2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s="4" t="s">
        <v>8219</v>
      </c>
      <c r="G1365" t="s">
        <v>8224</v>
      </c>
      <c r="H1365" t="s">
        <v>8246</v>
      </c>
      <c r="I1365">
        <v>1455523140</v>
      </c>
      <c r="J1365" s="14">
        <f t="shared" si="126"/>
        <v>42415.332638888889</v>
      </c>
      <c r="K1365">
        <v>1453925727</v>
      </c>
      <c r="L1365" s="14">
        <f t="shared" si="12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128"/>
        <v>100</v>
      </c>
      <c r="R1365" s="7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60" x14ac:dyDescent="0.2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s="4" t="s">
        <v>8219</v>
      </c>
      <c r="G1366" t="s">
        <v>8232</v>
      </c>
      <c r="H1366" t="s">
        <v>8253</v>
      </c>
      <c r="I1366">
        <v>1420648906</v>
      </c>
      <c r="J1366" s="14">
        <f t="shared" si="126"/>
        <v>42011.6956712963</v>
      </c>
      <c r="K1366">
        <v>1415464906</v>
      </c>
      <c r="L1366" s="14">
        <f t="shared" si="12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128"/>
        <v>118.64285714285714</v>
      </c>
      <c r="R1366" s="7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60" x14ac:dyDescent="0.2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s="4" t="s">
        <v>8219</v>
      </c>
      <c r="G1367" t="s">
        <v>8224</v>
      </c>
      <c r="H1367" t="s">
        <v>8246</v>
      </c>
      <c r="I1367">
        <v>1426523752</v>
      </c>
      <c r="J1367" s="14">
        <f t="shared" si="126"/>
        <v>42079.691574074073</v>
      </c>
      <c r="K1367">
        <v>1423935352</v>
      </c>
      <c r="L1367" s="14">
        <f t="shared" si="12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128"/>
        <v>100.26666666666667</v>
      </c>
      <c r="R1367" s="7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2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s="4" t="s">
        <v>8219</v>
      </c>
      <c r="G1368" t="s">
        <v>8224</v>
      </c>
      <c r="H1368" t="s">
        <v>8246</v>
      </c>
      <c r="I1368">
        <v>1417049663</v>
      </c>
      <c r="J1368" s="14">
        <f t="shared" si="126"/>
        <v>41970.037766203706</v>
      </c>
      <c r="K1368">
        <v>1413158063</v>
      </c>
      <c r="L1368" s="14">
        <f t="shared" si="12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128"/>
        <v>126.48920000000001</v>
      </c>
      <c r="R1368" s="7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5" x14ac:dyDescent="0.2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s="4" t="s">
        <v>8219</v>
      </c>
      <c r="G1369" t="s">
        <v>8224</v>
      </c>
      <c r="H1369" t="s">
        <v>8246</v>
      </c>
      <c r="I1369">
        <v>1447463050</v>
      </c>
      <c r="J1369" s="14">
        <f t="shared" si="126"/>
        <v>42322.044560185182</v>
      </c>
      <c r="K1369">
        <v>1444867450</v>
      </c>
      <c r="L1369" s="14">
        <f t="shared" si="12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128"/>
        <v>114.26</v>
      </c>
      <c r="R1369" s="7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5" x14ac:dyDescent="0.2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s="4" t="s">
        <v>8219</v>
      </c>
      <c r="G1370" t="s">
        <v>8224</v>
      </c>
      <c r="H1370" t="s">
        <v>8246</v>
      </c>
      <c r="I1370">
        <v>1434342894</v>
      </c>
      <c r="J1370" s="14">
        <f t="shared" si="126"/>
        <v>42170.190902777773</v>
      </c>
      <c r="K1370">
        <v>1432269294</v>
      </c>
      <c r="L1370" s="14">
        <f t="shared" si="12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128"/>
        <v>110.7</v>
      </c>
      <c r="R1370" s="7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60" x14ac:dyDescent="0.2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s="4" t="s">
        <v>8219</v>
      </c>
      <c r="G1371" t="s">
        <v>8224</v>
      </c>
      <c r="H1371" t="s">
        <v>8246</v>
      </c>
      <c r="I1371">
        <v>1397225746</v>
      </c>
      <c r="J1371" s="14">
        <f t="shared" si="126"/>
        <v>41740.594282407408</v>
      </c>
      <c r="K1371">
        <v>1394633746</v>
      </c>
      <c r="L1371" s="14">
        <f t="shared" si="12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128"/>
        <v>105.34805315203954</v>
      </c>
      <c r="R1371" s="7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0" x14ac:dyDescent="0.2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s="4" t="s">
        <v>8219</v>
      </c>
      <c r="G1372" t="s">
        <v>8224</v>
      </c>
      <c r="H1372" t="s">
        <v>8246</v>
      </c>
      <c r="I1372">
        <v>1381881890</v>
      </c>
      <c r="J1372" s="14">
        <f t="shared" si="126"/>
        <v>41563.00335648148</v>
      </c>
      <c r="K1372">
        <v>1380585890</v>
      </c>
      <c r="L1372" s="14">
        <f t="shared" si="12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128"/>
        <v>103.66666666666666</v>
      </c>
      <c r="R1372" s="7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60" x14ac:dyDescent="0.2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s="4" t="s">
        <v>8219</v>
      </c>
      <c r="G1373" t="s">
        <v>8224</v>
      </c>
      <c r="H1373" t="s">
        <v>8246</v>
      </c>
      <c r="I1373">
        <v>1431022342</v>
      </c>
      <c r="J1373" s="14">
        <f t="shared" si="126"/>
        <v>42131.758587962962</v>
      </c>
      <c r="K1373">
        <v>1428430342</v>
      </c>
      <c r="L1373" s="14">
        <f t="shared" si="12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128"/>
        <v>107.08672667523933</v>
      </c>
      <c r="R1373" s="7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30" x14ac:dyDescent="0.2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s="4" t="s">
        <v>8219</v>
      </c>
      <c r="G1374" t="s">
        <v>8224</v>
      </c>
      <c r="H1374" t="s">
        <v>8246</v>
      </c>
      <c r="I1374">
        <v>1342115132</v>
      </c>
      <c r="J1374" s="14">
        <f t="shared" si="126"/>
        <v>41102.739953703705</v>
      </c>
      <c r="K1374">
        <v>1339523132</v>
      </c>
      <c r="L1374" s="14">
        <f t="shared" si="12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128"/>
        <v>124</v>
      </c>
      <c r="R1374" s="7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45" x14ac:dyDescent="0.2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s="4" t="s">
        <v>8219</v>
      </c>
      <c r="G1375" t="s">
        <v>8224</v>
      </c>
      <c r="H1375" t="s">
        <v>8246</v>
      </c>
      <c r="I1375">
        <v>1483138233</v>
      </c>
      <c r="J1375" s="14">
        <f t="shared" si="126"/>
        <v>42734.95177083333</v>
      </c>
      <c r="K1375">
        <v>1480546233</v>
      </c>
      <c r="L1375" s="14">
        <f t="shared" si="12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128"/>
        <v>105.01</v>
      </c>
      <c r="R1375" s="7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60" x14ac:dyDescent="0.2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s="4" t="s">
        <v>8219</v>
      </c>
      <c r="G1376" t="s">
        <v>8224</v>
      </c>
      <c r="H1376" t="s">
        <v>8246</v>
      </c>
      <c r="I1376">
        <v>1458874388</v>
      </c>
      <c r="J1376" s="14">
        <f t="shared" si="126"/>
        <v>42454.12023148148</v>
      </c>
      <c r="K1376">
        <v>1456285988</v>
      </c>
      <c r="L1376" s="14">
        <f t="shared" si="12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128"/>
        <v>189.46666666666667</v>
      </c>
      <c r="R1376" s="7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60" x14ac:dyDescent="0.2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s="4" t="s">
        <v>8219</v>
      </c>
      <c r="G1377" t="s">
        <v>8230</v>
      </c>
      <c r="H1377" t="s">
        <v>8249</v>
      </c>
      <c r="I1377">
        <v>1484444119</v>
      </c>
      <c r="J1377" s="14">
        <f t="shared" si="126"/>
        <v>42750.066192129627</v>
      </c>
      <c r="K1377">
        <v>1481852119</v>
      </c>
      <c r="L1377" s="14">
        <f t="shared" si="12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128"/>
        <v>171.32499999999999</v>
      </c>
      <c r="R1377" s="7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0" x14ac:dyDescent="0.2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s="4" t="s">
        <v>8219</v>
      </c>
      <c r="G1378" t="s">
        <v>8225</v>
      </c>
      <c r="H1378" t="s">
        <v>8247</v>
      </c>
      <c r="I1378">
        <v>1480784606</v>
      </c>
      <c r="J1378" s="14">
        <f t="shared" si="126"/>
        <v>42707.710717592592</v>
      </c>
      <c r="K1378">
        <v>1478189006</v>
      </c>
      <c r="L1378" s="14">
        <f t="shared" si="12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128"/>
        <v>252.48648648648651</v>
      </c>
      <c r="R1378" s="7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60" x14ac:dyDescent="0.2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s="4" t="s">
        <v>8219</v>
      </c>
      <c r="G1379" t="s">
        <v>8224</v>
      </c>
      <c r="H1379" t="s">
        <v>8246</v>
      </c>
      <c r="I1379">
        <v>1486095060</v>
      </c>
      <c r="J1379" s="14">
        <f t="shared" si="126"/>
        <v>42769.174305555556</v>
      </c>
      <c r="K1379">
        <v>1484198170</v>
      </c>
      <c r="L1379" s="14">
        <f t="shared" si="12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128"/>
        <v>116.15384615384616</v>
      </c>
      <c r="R1379" s="7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2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s="4" t="s">
        <v>8219</v>
      </c>
      <c r="G1380" t="s">
        <v>8225</v>
      </c>
      <c r="H1380" t="s">
        <v>8247</v>
      </c>
      <c r="I1380">
        <v>1470075210</v>
      </c>
      <c r="J1380" s="14">
        <f t="shared" si="126"/>
        <v>42583.759374999994</v>
      </c>
      <c r="K1380">
        <v>1468779210</v>
      </c>
      <c r="L1380" s="14">
        <f t="shared" si="12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128"/>
        <v>203.35000000000002</v>
      </c>
      <c r="R1380" s="7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0" x14ac:dyDescent="0.2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s="4" t="s">
        <v>8219</v>
      </c>
      <c r="G1381" t="s">
        <v>8224</v>
      </c>
      <c r="H1381" t="s">
        <v>8246</v>
      </c>
      <c r="I1381">
        <v>1433504876</v>
      </c>
      <c r="J1381" s="14">
        <f t="shared" si="126"/>
        <v>42160.491620370376</v>
      </c>
      <c r="K1381">
        <v>1430912876</v>
      </c>
      <c r="L1381" s="14">
        <f t="shared" si="12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128"/>
        <v>111.60000000000001</v>
      </c>
      <c r="R1381" s="7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5" x14ac:dyDescent="0.2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s="4" t="s">
        <v>8219</v>
      </c>
      <c r="G1382" t="s">
        <v>8224</v>
      </c>
      <c r="H1382" t="s">
        <v>8246</v>
      </c>
      <c r="I1382">
        <v>1433815200</v>
      </c>
      <c r="J1382" s="14">
        <f t="shared" si="126"/>
        <v>42164.083333333328</v>
      </c>
      <c r="K1382">
        <v>1431886706</v>
      </c>
      <c r="L1382" s="14">
        <f t="shared" si="12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128"/>
        <v>424</v>
      </c>
      <c r="R1382" s="7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60" x14ac:dyDescent="0.2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s="4" t="s">
        <v>8219</v>
      </c>
      <c r="G1383" t="s">
        <v>8224</v>
      </c>
      <c r="H1383" t="s">
        <v>8246</v>
      </c>
      <c r="I1383">
        <v>1482988125</v>
      </c>
      <c r="J1383" s="14">
        <f t="shared" si="126"/>
        <v>42733.214409722219</v>
      </c>
      <c r="K1383">
        <v>1480396125</v>
      </c>
      <c r="L1383" s="14">
        <f t="shared" si="12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128"/>
        <v>107.1</v>
      </c>
      <c r="R1383" s="7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5" x14ac:dyDescent="0.2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s="4" t="s">
        <v>8219</v>
      </c>
      <c r="G1384" t="s">
        <v>8224</v>
      </c>
      <c r="H1384" t="s">
        <v>8246</v>
      </c>
      <c r="I1384">
        <v>1367867536</v>
      </c>
      <c r="J1384" s="14">
        <f t="shared" si="126"/>
        <v>41400.800185185188</v>
      </c>
      <c r="K1384">
        <v>1365275536</v>
      </c>
      <c r="L1384" s="14">
        <f t="shared" si="12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128"/>
        <v>104.3625</v>
      </c>
      <c r="R1384" s="7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60" x14ac:dyDescent="0.2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s="4" t="s">
        <v>8219</v>
      </c>
      <c r="G1385" t="s">
        <v>8229</v>
      </c>
      <c r="H1385" t="s">
        <v>8251</v>
      </c>
      <c r="I1385">
        <v>1482457678</v>
      </c>
      <c r="J1385" s="14">
        <f t="shared" si="126"/>
        <v>42727.074976851851</v>
      </c>
      <c r="K1385">
        <v>1480729678</v>
      </c>
      <c r="L1385" s="14">
        <f t="shared" si="12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128"/>
        <v>212.40909090909091</v>
      </c>
      <c r="R1385" s="7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5" x14ac:dyDescent="0.2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s="4" t="s">
        <v>8219</v>
      </c>
      <c r="G1386" t="s">
        <v>8224</v>
      </c>
      <c r="H1386" t="s">
        <v>8246</v>
      </c>
      <c r="I1386">
        <v>1436117922</v>
      </c>
      <c r="J1386" s="14">
        <f t="shared" si="126"/>
        <v>42190.735208333332</v>
      </c>
      <c r="K1386">
        <v>1433525922</v>
      </c>
      <c r="L1386" s="14">
        <f t="shared" si="12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128"/>
        <v>124.08571428571429</v>
      </c>
      <c r="R1386" s="7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5" x14ac:dyDescent="0.2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s="4" t="s">
        <v>8219</v>
      </c>
      <c r="G1387" t="s">
        <v>8236</v>
      </c>
      <c r="H1387" t="s">
        <v>8249</v>
      </c>
      <c r="I1387">
        <v>1461931860</v>
      </c>
      <c r="J1387" s="14">
        <f t="shared" si="126"/>
        <v>42489.507638888885</v>
      </c>
      <c r="K1387">
        <v>1457109121</v>
      </c>
      <c r="L1387" s="14">
        <f t="shared" si="12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128"/>
        <v>110.406125</v>
      </c>
      <c r="R1387" s="7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0" x14ac:dyDescent="0.2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s="4" t="s">
        <v>8219</v>
      </c>
      <c r="G1388" t="s">
        <v>8224</v>
      </c>
      <c r="H1388" t="s">
        <v>8246</v>
      </c>
      <c r="I1388">
        <v>1438183889</v>
      </c>
      <c r="J1388" s="14">
        <f t="shared" si="126"/>
        <v>42214.646863425922</v>
      </c>
      <c r="K1388">
        <v>1435591889</v>
      </c>
      <c r="L1388" s="14">
        <f t="shared" si="12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128"/>
        <v>218.75</v>
      </c>
      <c r="R1388" s="7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60" x14ac:dyDescent="0.2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s="4" t="s">
        <v>8219</v>
      </c>
      <c r="G1389" t="s">
        <v>8224</v>
      </c>
      <c r="H1389" t="s">
        <v>8246</v>
      </c>
      <c r="I1389">
        <v>1433305800</v>
      </c>
      <c r="J1389" s="14">
        <f t="shared" si="126"/>
        <v>42158.1875</v>
      </c>
      <c r="K1389">
        <v>1430604395</v>
      </c>
      <c r="L1389" s="14">
        <f t="shared" si="12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128"/>
        <v>136.625</v>
      </c>
      <c r="R1389" s="7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60" x14ac:dyDescent="0.2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s="4" t="s">
        <v>8219</v>
      </c>
      <c r="G1390" t="s">
        <v>8224</v>
      </c>
      <c r="H1390" t="s">
        <v>8246</v>
      </c>
      <c r="I1390">
        <v>1476720840</v>
      </c>
      <c r="J1390" s="14">
        <f t="shared" si="126"/>
        <v>42660.676388888889</v>
      </c>
      <c r="K1390">
        <v>1474469117</v>
      </c>
      <c r="L1390" s="14">
        <f t="shared" si="12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128"/>
        <v>134.8074</v>
      </c>
      <c r="R1390" s="7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0" x14ac:dyDescent="0.2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s="4" t="s">
        <v>8219</v>
      </c>
      <c r="G1391" t="s">
        <v>8225</v>
      </c>
      <c r="H1391" t="s">
        <v>8247</v>
      </c>
      <c r="I1391">
        <v>1471087957</v>
      </c>
      <c r="J1391" s="14">
        <f t="shared" si="126"/>
        <v>42595.480983796297</v>
      </c>
      <c r="K1391">
        <v>1468495957</v>
      </c>
      <c r="L1391" s="14">
        <f t="shared" si="12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128"/>
        <v>145.4</v>
      </c>
      <c r="R1391" s="7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5" x14ac:dyDescent="0.2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s="4" t="s">
        <v>8219</v>
      </c>
      <c r="G1392" t="s">
        <v>8224</v>
      </c>
      <c r="H1392" t="s">
        <v>8246</v>
      </c>
      <c r="I1392">
        <v>1430154720</v>
      </c>
      <c r="J1392" s="14">
        <f t="shared" si="126"/>
        <v>42121.716666666667</v>
      </c>
      <c r="K1392">
        <v>1427224606</v>
      </c>
      <c r="L1392" s="14">
        <f t="shared" si="12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128"/>
        <v>109.10714285714285</v>
      </c>
      <c r="R1392" s="7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5" x14ac:dyDescent="0.2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s="4" t="s">
        <v>8219</v>
      </c>
      <c r="G1393" t="s">
        <v>8224</v>
      </c>
      <c r="H1393" t="s">
        <v>8246</v>
      </c>
      <c r="I1393">
        <v>1440219540</v>
      </c>
      <c r="J1393" s="14">
        <f t="shared" si="126"/>
        <v>42238.207638888889</v>
      </c>
      <c r="K1393">
        <v>1436369818</v>
      </c>
      <c r="L1393" s="14">
        <f t="shared" si="12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128"/>
        <v>110.2</v>
      </c>
      <c r="R1393" s="7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5" x14ac:dyDescent="0.2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s="4" t="s">
        <v>8219</v>
      </c>
      <c r="G1394" t="s">
        <v>8224</v>
      </c>
      <c r="H1394" t="s">
        <v>8246</v>
      </c>
      <c r="I1394">
        <v>1456976586</v>
      </c>
      <c r="J1394" s="14">
        <f t="shared" si="126"/>
        <v>42432.154930555553</v>
      </c>
      <c r="K1394">
        <v>1454298186</v>
      </c>
      <c r="L1394" s="14">
        <f t="shared" si="12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128"/>
        <v>113.64000000000001</v>
      </c>
      <c r="R1394" s="7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30" x14ac:dyDescent="0.2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s="4" t="s">
        <v>8219</v>
      </c>
      <c r="G1395" t="s">
        <v>8224</v>
      </c>
      <c r="H1395" t="s">
        <v>8246</v>
      </c>
      <c r="I1395">
        <v>1470068523</v>
      </c>
      <c r="J1395" s="14">
        <f t="shared" si="126"/>
        <v>42583.681979166664</v>
      </c>
      <c r="K1395">
        <v>1467476523</v>
      </c>
      <c r="L1395" s="14">
        <f t="shared" si="12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128"/>
        <v>102.35000000000001</v>
      </c>
      <c r="R1395" s="7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5" x14ac:dyDescent="0.2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s="4" t="s">
        <v>8219</v>
      </c>
      <c r="G1396" t="s">
        <v>8224</v>
      </c>
      <c r="H1396" t="s">
        <v>8246</v>
      </c>
      <c r="I1396">
        <v>1488337200</v>
      </c>
      <c r="J1396" s="14">
        <f t="shared" si="126"/>
        <v>42795.125</v>
      </c>
      <c r="K1396">
        <v>1484623726</v>
      </c>
      <c r="L1396" s="14">
        <f t="shared" si="12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128"/>
        <v>122.13333333333334</v>
      </c>
      <c r="R1396" s="7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30" x14ac:dyDescent="0.2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s="4" t="s">
        <v>8219</v>
      </c>
      <c r="G1397" t="s">
        <v>8224</v>
      </c>
      <c r="H1397" t="s">
        <v>8246</v>
      </c>
      <c r="I1397">
        <v>1484430481</v>
      </c>
      <c r="J1397" s="14">
        <f t="shared" si="126"/>
        <v>42749.90834490741</v>
      </c>
      <c r="K1397">
        <v>1481838481</v>
      </c>
      <c r="L1397" s="14">
        <f t="shared" si="12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128"/>
        <v>111.88571428571427</v>
      </c>
      <c r="R1397" s="7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60" x14ac:dyDescent="0.2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s="4" t="s">
        <v>8219</v>
      </c>
      <c r="G1398" t="s">
        <v>8224</v>
      </c>
      <c r="H1398" t="s">
        <v>8246</v>
      </c>
      <c r="I1398">
        <v>1423871882</v>
      </c>
      <c r="J1398" s="14">
        <f t="shared" si="126"/>
        <v>42048.99863425926</v>
      </c>
      <c r="K1398">
        <v>1421279882</v>
      </c>
      <c r="L1398" s="14">
        <f t="shared" si="12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128"/>
        <v>107.3</v>
      </c>
      <c r="R1398" s="7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5" x14ac:dyDescent="0.2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s="4" t="s">
        <v>8219</v>
      </c>
      <c r="G1399" t="s">
        <v>8224</v>
      </c>
      <c r="H1399" t="s">
        <v>8246</v>
      </c>
      <c r="I1399">
        <v>1477603140</v>
      </c>
      <c r="J1399" s="14">
        <f t="shared" si="126"/>
        <v>42670.888194444444</v>
      </c>
      <c r="K1399">
        <v>1475013710</v>
      </c>
      <c r="L1399" s="14">
        <f t="shared" si="12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128"/>
        <v>113.85000000000001</v>
      </c>
      <c r="R1399" s="7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5" x14ac:dyDescent="0.2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s="4" t="s">
        <v>8219</v>
      </c>
      <c r="G1400" t="s">
        <v>8224</v>
      </c>
      <c r="H1400" t="s">
        <v>8246</v>
      </c>
      <c r="I1400">
        <v>1467752334</v>
      </c>
      <c r="J1400" s="14">
        <f t="shared" si="126"/>
        <v>42556.874236111107</v>
      </c>
      <c r="K1400">
        <v>1465160334</v>
      </c>
      <c r="L1400" s="14">
        <f t="shared" si="12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128"/>
        <v>109.68181818181819</v>
      </c>
      <c r="R1400" s="7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5" x14ac:dyDescent="0.2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s="4" t="s">
        <v>8219</v>
      </c>
      <c r="G1401" t="s">
        <v>8224</v>
      </c>
      <c r="H1401" t="s">
        <v>8246</v>
      </c>
      <c r="I1401">
        <v>1412640373</v>
      </c>
      <c r="J1401" s="14">
        <f t="shared" si="126"/>
        <v>41919.004317129627</v>
      </c>
      <c r="K1401">
        <v>1410048373</v>
      </c>
      <c r="L1401" s="14">
        <f t="shared" si="12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128"/>
        <v>126.14444444444443</v>
      </c>
      <c r="R1401" s="7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5" x14ac:dyDescent="0.2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s="4" t="s">
        <v>8219</v>
      </c>
      <c r="G1402" t="s">
        <v>8225</v>
      </c>
      <c r="H1402" t="s">
        <v>8247</v>
      </c>
      <c r="I1402">
        <v>1465709400</v>
      </c>
      <c r="J1402" s="14">
        <f t="shared" si="126"/>
        <v>42533.229166666672</v>
      </c>
      <c r="K1402">
        <v>1462695073</v>
      </c>
      <c r="L1402" s="14">
        <f t="shared" si="12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128"/>
        <v>167.42857142857144</v>
      </c>
      <c r="R1402" s="7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60" x14ac:dyDescent="0.2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s="4" t="s">
        <v>8219</v>
      </c>
      <c r="G1403" t="s">
        <v>8224</v>
      </c>
      <c r="H1403" t="s">
        <v>8246</v>
      </c>
      <c r="I1403">
        <v>1369612474</v>
      </c>
      <c r="J1403" s="14">
        <f t="shared" si="126"/>
        <v>41420.99622685185</v>
      </c>
      <c r="K1403">
        <v>1367798074</v>
      </c>
      <c r="L1403" s="14">
        <f t="shared" si="12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128"/>
        <v>496.52000000000004</v>
      </c>
      <c r="R1403" s="7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60" x14ac:dyDescent="0.2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s="4" t="s">
        <v>8219</v>
      </c>
      <c r="G1404" t="s">
        <v>8225</v>
      </c>
      <c r="H1404" t="s">
        <v>8247</v>
      </c>
      <c r="I1404">
        <v>1430439411</v>
      </c>
      <c r="J1404" s="14">
        <f t="shared" si="126"/>
        <v>42125.011701388896</v>
      </c>
      <c r="K1404">
        <v>1425259011</v>
      </c>
      <c r="L1404" s="14">
        <f t="shared" si="12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128"/>
        <v>109.16</v>
      </c>
      <c r="R1404" s="7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60" x14ac:dyDescent="0.2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s="4" t="s">
        <v>8219</v>
      </c>
      <c r="G1405" t="s">
        <v>8224</v>
      </c>
      <c r="H1405" t="s">
        <v>8246</v>
      </c>
      <c r="I1405">
        <v>1374802235</v>
      </c>
      <c r="J1405" s="14">
        <f t="shared" si="126"/>
        <v>41481.062905092593</v>
      </c>
      <c r="K1405">
        <v>1372210235</v>
      </c>
      <c r="L1405" s="14">
        <f t="shared" si="12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128"/>
        <v>102.57499999999999</v>
      </c>
      <c r="R1405" s="7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60" x14ac:dyDescent="0.2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s="4" t="s">
        <v>8221</v>
      </c>
      <c r="G1406" t="s">
        <v>8225</v>
      </c>
      <c r="H1406" t="s">
        <v>8247</v>
      </c>
      <c r="I1406">
        <v>1424607285</v>
      </c>
      <c r="J1406" s="14">
        <f t="shared" si="126"/>
        <v>42057.510243055556</v>
      </c>
      <c r="K1406">
        <v>1422447285</v>
      </c>
      <c r="L1406" s="14">
        <f t="shared" si="12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128"/>
        <v>1.6620689655172414</v>
      </c>
      <c r="R1406" s="7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0" x14ac:dyDescent="0.2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s="4" t="s">
        <v>8221</v>
      </c>
      <c r="G1407" t="s">
        <v>8224</v>
      </c>
      <c r="H1407" t="s">
        <v>8246</v>
      </c>
      <c r="I1407">
        <v>1417195201</v>
      </c>
      <c r="J1407" s="14">
        <f t="shared" si="126"/>
        <v>41971.722233796296</v>
      </c>
      <c r="K1407">
        <v>1414599601</v>
      </c>
      <c r="L1407" s="14">
        <f t="shared" si="12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128"/>
        <v>0.42</v>
      </c>
      <c r="R1407" s="7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30" x14ac:dyDescent="0.2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s="4" t="s">
        <v>8221</v>
      </c>
      <c r="G1408" t="s">
        <v>8237</v>
      </c>
      <c r="H1408" t="s">
        <v>8249</v>
      </c>
      <c r="I1408">
        <v>1449914400</v>
      </c>
      <c r="J1408" s="14">
        <f t="shared" si="126"/>
        <v>42350.416666666672</v>
      </c>
      <c r="K1408">
        <v>1445336607</v>
      </c>
      <c r="L1408" s="14">
        <f t="shared" si="12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128"/>
        <v>0.125</v>
      </c>
      <c r="R1408" s="7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5" x14ac:dyDescent="0.2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s="4" t="s">
        <v>8221</v>
      </c>
      <c r="G1409" t="s">
        <v>8224</v>
      </c>
      <c r="H1409" t="s">
        <v>8246</v>
      </c>
      <c r="I1409">
        <v>1407847978</v>
      </c>
      <c r="J1409" s="14">
        <f t="shared" si="126"/>
        <v>41863.536782407406</v>
      </c>
      <c r="K1409">
        <v>1405687978</v>
      </c>
      <c r="L1409" s="14">
        <f t="shared" si="12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128"/>
        <v>0.5</v>
      </c>
      <c r="R1409" s="7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60" x14ac:dyDescent="0.2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s="4" t="s">
        <v>8221</v>
      </c>
      <c r="G1410" t="s">
        <v>8225</v>
      </c>
      <c r="H1410" t="s">
        <v>8247</v>
      </c>
      <c r="I1410">
        <v>1447451756</v>
      </c>
      <c r="J1410" s="14">
        <f t="shared" si="126"/>
        <v>42321.913842592592</v>
      </c>
      <c r="K1410">
        <v>1444856156</v>
      </c>
      <c r="L1410" s="14">
        <f t="shared" si="12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6">
        <f t="shared" si="128"/>
        <v>7.1999999999999993</v>
      </c>
      <c r="R1410" s="7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5" x14ac:dyDescent="0.2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s="4" t="s">
        <v>8221</v>
      </c>
      <c r="G1411" t="s">
        <v>8224</v>
      </c>
      <c r="H1411" t="s">
        <v>8246</v>
      </c>
      <c r="I1411">
        <v>1420085535</v>
      </c>
      <c r="J1411" s="14">
        <f t="shared" ref="J1411:J1474" si="132">(((I1411/60)/60)/24)+DATE(1970,1,1)</f>
        <v>42005.175173611111</v>
      </c>
      <c r="K1411">
        <v>1414897935</v>
      </c>
      <c r="L1411" s="14">
        <f t="shared" ref="L1411:L1474" si="133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6">
        <f t="shared" ref="Q1411:Q1474" si="134">(E1411/D1411)*100</f>
        <v>0</v>
      </c>
      <c r="R1411" s="7" t="e">
        <f t="shared" ref="R1411:R1474" si="135">AVERAGE(E1411/N1411)</f>
        <v>#DIV/0!</v>
      </c>
      <c r="S1411" t="str">
        <f t="shared" ref="S1411:S1474" si="136">LEFT(P1411,FIND("/",P1411)-1)</f>
        <v>publishing</v>
      </c>
      <c r="T1411" t="str">
        <f t="shared" ref="T1411:T1474" si="137">RIGHT(P1411,LEN(P1411)-FIND("/",P1411))</f>
        <v>translations</v>
      </c>
    </row>
    <row r="1412" spans="1:20" ht="60" x14ac:dyDescent="0.2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s="4" t="s">
        <v>8221</v>
      </c>
      <c r="G1412" t="s">
        <v>8237</v>
      </c>
      <c r="H1412" t="s">
        <v>8249</v>
      </c>
      <c r="I1412">
        <v>1464939520</v>
      </c>
      <c r="J1412" s="14">
        <f t="shared" si="132"/>
        <v>42524.318518518514</v>
      </c>
      <c r="K1412">
        <v>1461051520</v>
      </c>
      <c r="L1412" s="14">
        <f t="shared" si="133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134"/>
        <v>1.6666666666666666E-2</v>
      </c>
      <c r="R1412" s="7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60" x14ac:dyDescent="0.2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s="4" t="s">
        <v>8221</v>
      </c>
      <c r="G1413" t="s">
        <v>8225</v>
      </c>
      <c r="H1413" t="s">
        <v>8247</v>
      </c>
      <c r="I1413">
        <v>1423185900</v>
      </c>
      <c r="J1413" s="14">
        <f t="shared" si="132"/>
        <v>42041.059027777781</v>
      </c>
      <c r="K1413">
        <v>1420766700</v>
      </c>
      <c r="L1413" s="14">
        <f t="shared" si="133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134"/>
        <v>0.23333333333333336</v>
      </c>
      <c r="R1413" s="7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45" x14ac:dyDescent="0.2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s="4" t="s">
        <v>8221</v>
      </c>
      <c r="G1414" t="s">
        <v>8224</v>
      </c>
      <c r="H1414" t="s">
        <v>8246</v>
      </c>
      <c r="I1414">
        <v>1417656699</v>
      </c>
      <c r="J1414" s="14">
        <f t="shared" si="132"/>
        <v>41977.063645833332</v>
      </c>
      <c r="K1414">
        <v>1415064699</v>
      </c>
      <c r="L1414" s="14">
        <f t="shared" si="133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134"/>
        <v>4.5714285714285712</v>
      </c>
      <c r="R1414" s="7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60" x14ac:dyDescent="0.2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s="4" t="s">
        <v>8221</v>
      </c>
      <c r="G1415" t="s">
        <v>8237</v>
      </c>
      <c r="H1415" t="s">
        <v>8249</v>
      </c>
      <c r="I1415">
        <v>1455964170</v>
      </c>
      <c r="J1415" s="14">
        <f t="shared" si="132"/>
        <v>42420.437152777777</v>
      </c>
      <c r="K1415">
        <v>1450780170</v>
      </c>
      <c r="L1415" s="14">
        <f t="shared" si="133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134"/>
        <v>5</v>
      </c>
      <c r="R1415" s="7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60" x14ac:dyDescent="0.2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s="4" t="s">
        <v>8221</v>
      </c>
      <c r="G1416" t="s">
        <v>8224</v>
      </c>
      <c r="H1416" t="s">
        <v>8246</v>
      </c>
      <c r="I1416">
        <v>1483423467</v>
      </c>
      <c r="J1416" s="14">
        <f t="shared" si="132"/>
        <v>42738.25309027778</v>
      </c>
      <c r="K1416">
        <v>1480831467</v>
      </c>
      <c r="L1416" s="14">
        <f t="shared" si="133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134"/>
        <v>0.2</v>
      </c>
      <c r="R1416" s="7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5" x14ac:dyDescent="0.2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s="4" t="s">
        <v>8221</v>
      </c>
      <c r="G1417" t="s">
        <v>8224</v>
      </c>
      <c r="H1417" t="s">
        <v>8246</v>
      </c>
      <c r="I1417">
        <v>1439741591</v>
      </c>
      <c r="J1417" s="14">
        <f t="shared" si="132"/>
        <v>42232.675821759258</v>
      </c>
      <c r="K1417">
        <v>1436285591</v>
      </c>
      <c r="L1417" s="14">
        <f t="shared" si="133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134"/>
        <v>18.181818181818183</v>
      </c>
      <c r="R1417" s="7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5" x14ac:dyDescent="0.2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s="4" t="s">
        <v>8221</v>
      </c>
      <c r="G1418" t="s">
        <v>8224</v>
      </c>
      <c r="H1418" t="s">
        <v>8246</v>
      </c>
      <c r="I1418">
        <v>1448147619</v>
      </c>
      <c r="J1418" s="14">
        <f t="shared" si="132"/>
        <v>42329.967812499999</v>
      </c>
      <c r="K1418">
        <v>1445552019</v>
      </c>
      <c r="L1418" s="14">
        <f t="shared" si="133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134"/>
        <v>0</v>
      </c>
      <c r="R1418" s="7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5" x14ac:dyDescent="0.2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s="4" t="s">
        <v>8221</v>
      </c>
      <c r="G1419" t="s">
        <v>8224</v>
      </c>
      <c r="H1419" t="s">
        <v>8246</v>
      </c>
      <c r="I1419">
        <v>1442315460</v>
      </c>
      <c r="J1419" s="14">
        <f t="shared" si="132"/>
        <v>42262.465972222228</v>
      </c>
      <c r="K1419">
        <v>1439696174</v>
      </c>
      <c r="L1419" s="14">
        <f t="shared" si="133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134"/>
        <v>1.2222222222222223</v>
      </c>
      <c r="R1419" s="7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0" x14ac:dyDescent="0.2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s="4" t="s">
        <v>8221</v>
      </c>
      <c r="G1420" t="s">
        <v>8227</v>
      </c>
      <c r="H1420" t="s">
        <v>8249</v>
      </c>
      <c r="I1420">
        <v>1456397834</v>
      </c>
      <c r="J1420" s="14">
        <f t="shared" si="132"/>
        <v>42425.456412037034</v>
      </c>
      <c r="K1420">
        <v>1453805834</v>
      </c>
      <c r="L1420" s="14">
        <f t="shared" si="133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134"/>
        <v>0.2</v>
      </c>
      <c r="R1420" s="7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60" x14ac:dyDescent="0.2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s="4" t="s">
        <v>8221</v>
      </c>
      <c r="G1421" t="s">
        <v>8224</v>
      </c>
      <c r="H1421" t="s">
        <v>8246</v>
      </c>
      <c r="I1421">
        <v>1476010619</v>
      </c>
      <c r="J1421" s="14">
        <f t="shared" si="132"/>
        <v>42652.456238425926</v>
      </c>
      <c r="K1421">
        <v>1473418619</v>
      </c>
      <c r="L1421" s="14">
        <f t="shared" si="133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134"/>
        <v>7.0634920634920633</v>
      </c>
      <c r="R1421" s="7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30" x14ac:dyDescent="0.2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s="4" t="s">
        <v>8221</v>
      </c>
      <c r="G1422" t="s">
        <v>8224</v>
      </c>
      <c r="H1422" t="s">
        <v>8246</v>
      </c>
      <c r="I1422">
        <v>1467129686</v>
      </c>
      <c r="J1422" s="14">
        <f t="shared" si="132"/>
        <v>42549.667662037042</v>
      </c>
      <c r="K1422">
        <v>1464969686</v>
      </c>
      <c r="L1422" s="14">
        <f t="shared" si="133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134"/>
        <v>2.7272727272727271</v>
      </c>
      <c r="R1422" s="7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60" x14ac:dyDescent="0.2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s="4" t="s">
        <v>8221</v>
      </c>
      <c r="G1423" t="s">
        <v>8235</v>
      </c>
      <c r="H1423" t="s">
        <v>8255</v>
      </c>
      <c r="I1423">
        <v>1423432709</v>
      </c>
      <c r="J1423" s="14">
        <f t="shared" si="132"/>
        <v>42043.915613425925</v>
      </c>
      <c r="K1423">
        <v>1420840709</v>
      </c>
      <c r="L1423" s="14">
        <f t="shared" si="133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134"/>
        <v>0.1</v>
      </c>
      <c r="R1423" s="7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60" x14ac:dyDescent="0.2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s="4" t="s">
        <v>8221</v>
      </c>
      <c r="G1424" t="s">
        <v>8228</v>
      </c>
      <c r="H1424" t="s">
        <v>8250</v>
      </c>
      <c r="I1424">
        <v>1474436704</v>
      </c>
      <c r="J1424" s="14">
        <f t="shared" si="132"/>
        <v>42634.239629629628</v>
      </c>
      <c r="K1424">
        <v>1471844704</v>
      </c>
      <c r="L1424" s="14">
        <f t="shared" si="133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134"/>
        <v>0.104</v>
      </c>
      <c r="R1424" s="7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60" x14ac:dyDescent="0.2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s="4" t="s">
        <v>8221</v>
      </c>
      <c r="G1425" t="s">
        <v>8226</v>
      </c>
      <c r="H1425" t="s">
        <v>8248</v>
      </c>
      <c r="I1425">
        <v>1451637531</v>
      </c>
      <c r="J1425" s="14">
        <f t="shared" si="132"/>
        <v>42370.360312500001</v>
      </c>
      <c r="K1425">
        <v>1449045531</v>
      </c>
      <c r="L1425" s="14">
        <f t="shared" si="133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134"/>
        <v>0.33333333333333337</v>
      </c>
      <c r="R1425" s="7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5" x14ac:dyDescent="0.2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s="4" t="s">
        <v>8221</v>
      </c>
      <c r="G1426" t="s">
        <v>8224</v>
      </c>
      <c r="H1426" t="s">
        <v>8246</v>
      </c>
      <c r="I1426">
        <v>1479233602</v>
      </c>
      <c r="J1426" s="14">
        <f t="shared" si="132"/>
        <v>42689.759282407409</v>
      </c>
      <c r="K1426">
        <v>1478106802</v>
      </c>
      <c r="L1426" s="14">
        <f t="shared" si="133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134"/>
        <v>20.36</v>
      </c>
      <c r="R1426" s="7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60" x14ac:dyDescent="0.2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s="4" t="s">
        <v>8221</v>
      </c>
      <c r="G1427" t="s">
        <v>8224</v>
      </c>
      <c r="H1427" t="s">
        <v>8246</v>
      </c>
      <c r="I1427">
        <v>1430276959</v>
      </c>
      <c r="J1427" s="14">
        <f t="shared" si="132"/>
        <v>42123.131469907406</v>
      </c>
      <c r="K1427">
        <v>1427684959</v>
      </c>
      <c r="L1427" s="14">
        <f t="shared" si="133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134"/>
        <v>0</v>
      </c>
      <c r="R1427" s="7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60" x14ac:dyDescent="0.2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s="4" t="s">
        <v>8221</v>
      </c>
      <c r="G1428" t="s">
        <v>8236</v>
      </c>
      <c r="H1428" t="s">
        <v>8249</v>
      </c>
      <c r="I1428">
        <v>1440408120</v>
      </c>
      <c r="J1428" s="14">
        <f t="shared" si="132"/>
        <v>42240.390277777777</v>
      </c>
      <c r="K1428">
        <v>1435224120</v>
      </c>
      <c r="L1428" s="14">
        <f t="shared" si="133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134"/>
        <v>0</v>
      </c>
      <c r="R1428" s="7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60" x14ac:dyDescent="0.2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s="4" t="s">
        <v>8221</v>
      </c>
      <c r="G1429" t="s">
        <v>8236</v>
      </c>
      <c r="H1429" t="s">
        <v>8249</v>
      </c>
      <c r="I1429">
        <v>1474230385</v>
      </c>
      <c r="J1429" s="14">
        <f t="shared" si="132"/>
        <v>42631.851678240739</v>
      </c>
      <c r="K1429">
        <v>1471638385</v>
      </c>
      <c r="L1429" s="14">
        <f t="shared" si="133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134"/>
        <v>8.3800000000000008</v>
      </c>
      <c r="R1429" s="7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60" x14ac:dyDescent="0.2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s="4" t="s">
        <v>8221</v>
      </c>
      <c r="G1430" t="s">
        <v>8227</v>
      </c>
      <c r="H1430" t="s">
        <v>8249</v>
      </c>
      <c r="I1430">
        <v>1459584417</v>
      </c>
      <c r="J1430" s="14">
        <f t="shared" si="132"/>
        <v>42462.338159722218</v>
      </c>
      <c r="K1430">
        <v>1456996017</v>
      </c>
      <c r="L1430" s="14">
        <f t="shared" si="133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134"/>
        <v>4.5</v>
      </c>
      <c r="R1430" s="7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45" x14ac:dyDescent="0.2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s="4" t="s">
        <v>8221</v>
      </c>
      <c r="G1431" t="s">
        <v>8224</v>
      </c>
      <c r="H1431" t="s">
        <v>8246</v>
      </c>
      <c r="I1431">
        <v>1428629242</v>
      </c>
      <c r="J1431" s="14">
        <f t="shared" si="132"/>
        <v>42104.060671296291</v>
      </c>
      <c r="K1431">
        <v>1426037242</v>
      </c>
      <c r="L1431" s="14">
        <f t="shared" si="133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134"/>
        <v>0</v>
      </c>
      <c r="R1431" s="7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5" x14ac:dyDescent="0.2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s="4" t="s">
        <v>8221</v>
      </c>
      <c r="G1432" t="s">
        <v>8224</v>
      </c>
      <c r="H1432" t="s">
        <v>8246</v>
      </c>
      <c r="I1432">
        <v>1419017488</v>
      </c>
      <c r="J1432" s="14">
        <f t="shared" si="132"/>
        <v>41992.813518518517</v>
      </c>
      <c r="K1432">
        <v>1416339088</v>
      </c>
      <c r="L1432" s="14">
        <f t="shared" si="133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134"/>
        <v>8.06</v>
      </c>
      <c r="R1432" s="7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60" x14ac:dyDescent="0.2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s="4" t="s">
        <v>8221</v>
      </c>
      <c r="G1433" t="s">
        <v>8224</v>
      </c>
      <c r="H1433" t="s">
        <v>8246</v>
      </c>
      <c r="I1433">
        <v>1448517816</v>
      </c>
      <c r="J1433" s="14">
        <f t="shared" si="132"/>
        <v>42334.252500000002</v>
      </c>
      <c r="K1433">
        <v>1445922216</v>
      </c>
      <c r="L1433" s="14">
        <f t="shared" si="133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134"/>
        <v>31.94705882352941</v>
      </c>
      <c r="R1433" s="7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60" x14ac:dyDescent="0.2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s="4" t="s">
        <v>8221</v>
      </c>
      <c r="G1434" t="s">
        <v>8224</v>
      </c>
      <c r="H1434" t="s">
        <v>8246</v>
      </c>
      <c r="I1434">
        <v>1437417828</v>
      </c>
      <c r="J1434" s="14">
        <f t="shared" si="132"/>
        <v>42205.780416666668</v>
      </c>
      <c r="K1434">
        <v>1434825828</v>
      </c>
      <c r="L1434" s="14">
        <f t="shared" si="133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134"/>
        <v>0</v>
      </c>
      <c r="R1434" s="7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60" x14ac:dyDescent="0.2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s="4" t="s">
        <v>8221</v>
      </c>
      <c r="G1435" t="s">
        <v>8237</v>
      </c>
      <c r="H1435" t="s">
        <v>8249</v>
      </c>
      <c r="I1435">
        <v>1481367600</v>
      </c>
      <c r="J1435" s="14">
        <f t="shared" si="132"/>
        <v>42714.458333333328</v>
      </c>
      <c r="K1435">
        <v>1477839675</v>
      </c>
      <c r="L1435" s="14">
        <f t="shared" si="133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134"/>
        <v>6.708333333333333</v>
      </c>
      <c r="R1435" s="7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5" x14ac:dyDescent="0.2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s="4" t="s">
        <v>8221</v>
      </c>
      <c r="G1436" t="s">
        <v>8232</v>
      </c>
      <c r="H1436" t="s">
        <v>8253</v>
      </c>
      <c r="I1436">
        <v>1433775600</v>
      </c>
      <c r="J1436" s="14">
        <f t="shared" si="132"/>
        <v>42163.625</v>
      </c>
      <c r="K1436">
        <v>1431973478</v>
      </c>
      <c r="L1436" s="14">
        <f t="shared" si="133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134"/>
        <v>9.9878048780487809</v>
      </c>
      <c r="R1436" s="7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5" x14ac:dyDescent="0.2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s="4" t="s">
        <v>8221</v>
      </c>
      <c r="G1437" t="s">
        <v>8237</v>
      </c>
      <c r="H1437" t="s">
        <v>8249</v>
      </c>
      <c r="I1437">
        <v>1444589020</v>
      </c>
      <c r="J1437" s="14">
        <f t="shared" si="132"/>
        <v>42288.780324074076</v>
      </c>
      <c r="K1437">
        <v>1441997020</v>
      </c>
      <c r="L1437" s="14">
        <f t="shared" si="133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134"/>
        <v>0.1</v>
      </c>
      <c r="R1437" s="7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60" x14ac:dyDescent="0.2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s="4" t="s">
        <v>8221</v>
      </c>
      <c r="G1438" t="s">
        <v>8236</v>
      </c>
      <c r="H1438" t="s">
        <v>8249</v>
      </c>
      <c r="I1438">
        <v>1456043057</v>
      </c>
      <c r="J1438" s="14">
        <f t="shared" si="132"/>
        <v>42421.35019675926</v>
      </c>
      <c r="K1438">
        <v>1453451057</v>
      </c>
      <c r="L1438" s="14">
        <f t="shared" si="133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134"/>
        <v>0.77</v>
      </c>
      <c r="R1438" s="7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60" x14ac:dyDescent="0.2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s="4" t="s">
        <v>8221</v>
      </c>
      <c r="G1439" t="s">
        <v>8224</v>
      </c>
      <c r="H1439" t="s">
        <v>8246</v>
      </c>
      <c r="I1439">
        <v>1405227540</v>
      </c>
      <c r="J1439" s="14">
        <f t="shared" si="132"/>
        <v>41833.207638888889</v>
      </c>
      <c r="K1439">
        <v>1402058739</v>
      </c>
      <c r="L1439" s="14">
        <f t="shared" si="133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134"/>
        <v>26.900000000000002</v>
      </c>
      <c r="R1439" s="7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60" x14ac:dyDescent="0.2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s="4" t="s">
        <v>8221</v>
      </c>
      <c r="G1440" t="s">
        <v>8232</v>
      </c>
      <c r="H1440" t="s">
        <v>8253</v>
      </c>
      <c r="I1440">
        <v>1461765300</v>
      </c>
      <c r="J1440" s="14">
        <f t="shared" si="132"/>
        <v>42487.579861111109</v>
      </c>
      <c r="K1440">
        <v>1459198499</v>
      </c>
      <c r="L1440" s="14">
        <f t="shared" si="133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134"/>
        <v>3</v>
      </c>
      <c r="R1440" s="7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5" x14ac:dyDescent="0.2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s="4" t="s">
        <v>8221</v>
      </c>
      <c r="G1441" t="s">
        <v>8229</v>
      </c>
      <c r="H1441" t="s">
        <v>8251</v>
      </c>
      <c r="I1441">
        <v>1425758101</v>
      </c>
      <c r="J1441" s="14">
        <f t="shared" si="132"/>
        <v>42070.829872685179</v>
      </c>
      <c r="K1441">
        <v>1423166101</v>
      </c>
      <c r="L1441" s="14">
        <f t="shared" si="133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134"/>
        <v>6.6055045871559637</v>
      </c>
      <c r="R1441" s="7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60" x14ac:dyDescent="0.2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s="4" t="s">
        <v>8221</v>
      </c>
      <c r="G1442" t="s">
        <v>8237</v>
      </c>
      <c r="H1442" t="s">
        <v>8249</v>
      </c>
      <c r="I1442">
        <v>1464285463</v>
      </c>
      <c r="J1442" s="14">
        <f t="shared" si="132"/>
        <v>42516.748414351852</v>
      </c>
      <c r="K1442">
        <v>1461693463</v>
      </c>
      <c r="L1442" s="14">
        <f t="shared" si="133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134"/>
        <v>7.6923076923076927E-3</v>
      </c>
      <c r="R1442" s="7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60" x14ac:dyDescent="0.2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s="4" t="s">
        <v>8221</v>
      </c>
      <c r="G1443" t="s">
        <v>8225</v>
      </c>
      <c r="H1443" t="s">
        <v>8247</v>
      </c>
      <c r="I1443">
        <v>1441995769</v>
      </c>
      <c r="J1443" s="14">
        <f t="shared" si="132"/>
        <v>42258.765844907408</v>
      </c>
      <c r="K1443">
        <v>1436811769</v>
      </c>
      <c r="L1443" s="14">
        <f t="shared" si="133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134"/>
        <v>1.1222222222222222</v>
      </c>
      <c r="R1443" s="7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60" x14ac:dyDescent="0.2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s="4" t="s">
        <v>8221</v>
      </c>
      <c r="G1444" t="s">
        <v>8224</v>
      </c>
      <c r="H1444" t="s">
        <v>8246</v>
      </c>
      <c r="I1444">
        <v>1464190158</v>
      </c>
      <c r="J1444" s="14">
        <f t="shared" si="132"/>
        <v>42515.64534722222</v>
      </c>
      <c r="K1444">
        <v>1461598158</v>
      </c>
      <c r="L1444" s="14">
        <f t="shared" si="133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134"/>
        <v>0</v>
      </c>
      <c r="R1444" s="7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60" x14ac:dyDescent="0.2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s="4" t="s">
        <v>8221</v>
      </c>
      <c r="G1445" t="s">
        <v>8230</v>
      </c>
      <c r="H1445" t="s">
        <v>8249</v>
      </c>
      <c r="I1445">
        <v>1483395209</v>
      </c>
      <c r="J1445" s="14">
        <f t="shared" si="132"/>
        <v>42737.926030092596</v>
      </c>
      <c r="K1445">
        <v>1480803209</v>
      </c>
      <c r="L1445" s="14">
        <f t="shared" si="133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134"/>
        <v>0</v>
      </c>
      <c r="R1445" s="7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45" x14ac:dyDescent="0.2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s="4" t="s">
        <v>8221</v>
      </c>
      <c r="G1446" t="s">
        <v>8236</v>
      </c>
      <c r="H1446" t="s">
        <v>8249</v>
      </c>
      <c r="I1446">
        <v>1442091462</v>
      </c>
      <c r="J1446" s="14">
        <f t="shared" si="132"/>
        <v>42259.873402777783</v>
      </c>
      <c r="K1446">
        <v>1436907462</v>
      </c>
      <c r="L1446" s="14">
        <f t="shared" si="133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134"/>
        <v>0</v>
      </c>
      <c r="R1446" s="7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60" x14ac:dyDescent="0.2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s="4" t="s">
        <v>8221</v>
      </c>
      <c r="G1447" t="s">
        <v>8236</v>
      </c>
      <c r="H1447" t="s">
        <v>8249</v>
      </c>
      <c r="I1447">
        <v>1434286855</v>
      </c>
      <c r="J1447" s="14">
        <f t="shared" si="132"/>
        <v>42169.542303240742</v>
      </c>
      <c r="K1447">
        <v>1431694855</v>
      </c>
      <c r="L1447" s="14">
        <f t="shared" si="133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134"/>
        <v>0</v>
      </c>
      <c r="R1447" s="7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60" x14ac:dyDescent="0.2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s="4" t="s">
        <v>8221</v>
      </c>
      <c r="G1448" t="s">
        <v>8237</v>
      </c>
      <c r="H1448" t="s">
        <v>8249</v>
      </c>
      <c r="I1448">
        <v>1461235478</v>
      </c>
      <c r="J1448" s="14">
        <f t="shared" si="132"/>
        <v>42481.447662037041</v>
      </c>
      <c r="K1448">
        <v>1459507478</v>
      </c>
      <c r="L1448" s="14">
        <f t="shared" si="133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134"/>
        <v>0</v>
      </c>
      <c r="R1448" s="7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30" x14ac:dyDescent="0.2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s="4" t="s">
        <v>8221</v>
      </c>
      <c r="G1449" t="s">
        <v>8224</v>
      </c>
      <c r="H1449" t="s">
        <v>8246</v>
      </c>
      <c r="I1449">
        <v>1467999134</v>
      </c>
      <c r="J1449" s="14">
        <f t="shared" si="132"/>
        <v>42559.730717592596</v>
      </c>
      <c r="K1449">
        <v>1465407134</v>
      </c>
      <c r="L1449" s="14">
        <f t="shared" si="133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134"/>
        <v>1.4999999999999999E-2</v>
      </c>
      <c r="R1449" s="7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60" x14ac:dyDescent="0.2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s="4" t="s">
        <v>8221</v>
      </c>
      <c r="G1450" t="s">
        <v>8226</v>
      </c>
      <c r="H1450" t="s">
        <v>8248</v>
      </c>
      <c r="I1450">
        <v>1432272300</v>
      </c>
      <c r="J1450" s="14">
        <f t="shared" si="132"/>
        <v>42146.225694444445</v>
      </c>
      <c r="K1450">
        <v>1429655318</v>
      </c>
      <c r="L1450" s="14">
        <f t="shared" si="133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134"/>
        <v>0</v>
      </c>
      <c r="R1450" s="7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60" x14ac:dyDescent="0.2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s="4" t="s">
        <v>8221</v>
      </c>
      <c r="G1451" t="s">
        <v>8224</v>
      </c>
      <c r="H1451" t="s">
        <v>8246</v>
      </c>
      <c r="I1451">
        <v>1431286105</v>
      </c>
      <c r="J1451" s="14">
        <f t="shared" si="132"/>
        <v>42134.811400462961</v>
      </c>
      <c r="K1451">
        <v>1427138905</v>
      </c>
      <c r="L1451" s="14">
        <f t="shared" si="133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134"/>
        <v>0</v>
      </c>
      <c r="R1451" s="7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60" x14ac:dyDescent="0.2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s="4" t="s">
        <v>8221</v>
      </c>
      <c r="G1452" t="s">
        <v>8224</v>
      </c>
      <c r="H1452" t="s">
        <v>8246</v>
      </c>
      <c r="I1452">
        <v>1455941197</v>
      </c>
      <c r="J1452" s="14">
        <f t="shared" si="132"/>
        <v>42420.171261574069</v>
      </c>
      <c r="K1452">
        <v>1453349197</v>
      </c>
      <c r="L1452" s="14">
        <f t="shared" si="133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134"/>
        <v>1E-3</v>
      </c>
      <c r="R1452" s="7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45" x14ac:dyDescent="0.2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s="4" t="s">
        <v>8220</v>
      </c>
      <c r="G1453" t="s">
        <v>8224</v>
      </c>
      <c r="H1453" t="s">
        <v>8246</v>
      </c>
      <c r="I1453">
        <v>1416355259</v>
      </c>
      <c r="J1453" s="14">
        <f t="shared" si="132"/>
        <v>41962.00068287037</v>
      </c>
      <c r="K1453">
        <v>1413759659</v>
      </c>
      <c r="L1453" s="14">
        <f t="shared" si="133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134"/>
        <v>1.0554089709762533E-2</v>
      </c>
      <c r="R1453" s="7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45" x14ac:dyDescent="0.2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s="4" t="s">
        <v>8220</v>
      </c>
      <c r="G1454" t="s">
        <v>8224</v>
      </c>
      <c r="H1454" t="s">
        <v>8246</v>
      </c>
      <c r="I1454">
        <v>1406566363</v>
      </c>
      <c r="J1454" s="14">
        <f t="shared" si="132"/>
        <v>41848.703275462962</v>
      </c>
      <c r="K1454">
        <v>1403974363</v>
      </c>
      <c r="L1454" s="14">
        <f t="shared" si="133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134"/>
        <v>0</v>
      </c>
      <c r="R1454" s="7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60" x14ac:dyDescent="0.2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s="4" t="s">
        <v>8220</v>
      </c>
      <c r="G1455" t="s">
        <v>8230</v>
      </c>
      <c r="H1455" t="s">
        <v>8249</v>
      </c>
      <c r="I1455">
        <v>1492270947</v>
      </c>
      <c r="J1455" s="14">
        <f t="shared" si="132"/>
        <v>42840.654479166667</v>
      </c>
      <c r="K1455">
        <v>1488386547</v>
      </c>
      <c r="L1455" s="14">
        <f t="shared" si="133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134"/>
        <v>0</v>
      </c>
      <c r="R1455" s="7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60" x14ac:dyDescent="0.2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s="4" t="s">
        <v>8220</v>
      </c>
      <c r="G1456" t="s">
        <v>8227</v>
      </c>
      <c r="H1456" t="s">
        <v>8249</v>
      </c>
      <c r="I1456">
        <v>1461535140</v>
      </c>
      <c r="J1456" s="14">
        <f t="shared" si="132"/>
        <v>42484.915972222225</v>
      </c>
      <c r="K1456">
        <v>1459716480</v>
      </c>
      <c r="L1456" s="14">
        <f t="shared" si="133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134"/>
        <v>0.85714285714285721</v>
      </c>
      <c r="R1456" s="7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60" x14ac:dyDescent="0.2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s="4" t="s">
        <v>8220</v>
      </c>
      <c r="G1457" t="s">
        <v>8224</v>
      </c>
      <c r="H1457" t="s">
        <v>8246</v>
      </c>
      <c r="I1457">
        <v>1409924340</v>
      </c>
      <c r="J1457" s="14">
        <f t="shared" si="132"/>
        <v>41887.568749999999</v>
      </c>
      <c r="K1457">
        <v>1405181320</v>
      </c>
      <c r="L1457" s="14">
        <f t="shared" si="133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134"/>
        <v>10.5</v>
      </c>
      <c r="R1457" s="7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ht="30" x14ac:dyDescent="0.2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s="4" t="s">
        <v>8220</v>
      </c>
      <c r="G1458" t="s">
        <v>8237</v>
      </c>
      <c r="H1458" t="s">
        <v>8249</v>
      </c>
      <c r="I1458">
        <v>1483459365</v>
      </c>
      <c r="J1458" s="14">
        <f t="shared" si="132"/>
        <v>42738.668576388889</v>
      </c>
      <c r="K1458">
        <v>1480867365</v>
      </c>
      <c r="L1458" s="14">
        <f t="shared" si="133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134"/>
        <v>2.9000000000000004</v>
      </c>
      <c r="R1458" s="7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0" x14ac:dyDescent="0.2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s="4" t="s">
        <v>8220</v>
      </c>
      <c r="G1459" t="s">
        <v>8224</v>
      </c>
      <c r="H1459" t="s">
        <v>8246</v>
      </c>
      <c r="I1459">
        <v>1447281044</v>
      </c>
      <c r="J1459" s="14">
        <f t="shared" si="132"/>
        <v>42319.938009259262</v>
      </c>
      <c r="K1459">
        <v>1444685444</v>
      </c>
      <c r="L1459" s="14">
        <f t="shared" si="133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134"/>
        <v>0</v>
      </c>
      <c r="R1459" s="7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60" x14ac:dyDescent="0.2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s="4" t="s">
        <v>8220</v>
      </c>
      <c r="G1460" t="s">
        <v>8224</v>
      </c>
      <c r="H1460" t="s">
        <v>8246</v>
      </c>
      <c r="I1460">
        <v>1407729600</v>
      </c>
      <c r="J1460" s="14">
        <f t="shared" si="132"/>
        <v>41862.166666666664</v>
      </c>
      <c r="K1460">
        <v>1405097760</v>
      </c>
      <c r="L1460" s="14">
        <f t="shared" si="133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134"/>
        <v>0</v>
      </c>
      <c r="R1460" s="7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5" x14ac:dyDescent="0.2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s="4" t="s">
        <v>8220</v>
      </c>
      <c r="G1461" t="s">
        <v>8232</v>
      </c>
      <c r="H1461" t="s">
        <v>8253</v>
      </c>
      <c r="I1461">
        <v>1449077100</v>
      </c>
      <c r="J1461" s="14">
        <f t="shared" si="132"/>
        <v>42340.725694444445</v>
      </c>
      <c r="K1461">
        <v>1446612896</v>
      </c>
      <c r="L1461" s="14">
        <f t="shared" si="133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134"/>
        <v>0</v>
      </c>
      <c r="R1461" s="7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5" x14ac:dyDescent="0.2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s="4" t="s">
        <v>8220</v>
      </c>
      <c r="G1462" t="s">
        <v>8224</v>
      </c>
      <c r="H1462" t="s">
        <v>8246</v>
      </c>
      <c r="I1462">
        <v>1417391100</v>
      </c>
      <c r="J1462" s="14">
        <f t="shared" si="132"/>
        <v>41973.989583333328</v>
      </c>
      <c r="K1462">
        <v>1412371898</v>
      </c>
      <c r="L1462" s="14">
        <f t="shared" si="133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134"/>
        <v>0</v>
      </c>
      <c r="R1462" s="7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30" x14ac:dyDescent="0.2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s="4" t="s">
        <v>8219</v>
      </c>
      <c r="G1463" t="s">
        <v>8224</v>
      </c>
      <c r="H1463" t="s">
        <v>8246</v>
      </c>
      <c r="I1463">
        <v>1413849600</v>
      </c>
      <c r="J1463" s="14">
        <f t="shared" si="132"/>
        <v>41933</v>
      </c>
      <c r="K1463">
        <v>1410967754</v>
      </c>
      <c r="L1463" s="14">
        <f t="shared" si="133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134"/>
        <v>101.24459999999999</v>
      </c>
      <c r="R1463" s="7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0" x14ac:dyDescent="0.2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s="4" t="s">
        <v>8219</v>
      </c>
      <c r="G1464" t="s">
        <v>8224</v>
      </c>
      <c r="H1464" t="s">
        <v>8246</v>
      </c>
      <c r="I1464">
        <v>1365609271</v>
      </c>
      <c r="J1464" s="14">
        <f t="shared" si="132"/>
        <v>41374.662858796299</v>
      </c>
      <c r="K1464">
        <v>1363017271</v>
      </c>
      <c r="L1464" s="14">
        <f t="shared" si="133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134"/>
        <v>108.5175</v>
      </c>
      <c r="R1464" s="7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60" x14ac:dyDescent="0.2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s="4" t="s">
        <v>8219</v>
      </c>
      <c r="G1465" t="s">
        <v>8224</v>
      </c>
      <c r="H1465" t="s">
        <v>8246</v>
      </c>
      <c r="I1465">
        <v>1365367938</v>
      </c>
      <c r="J1465" s="14">
        <f t="shared" si="132"/>
        <v>41371.869652777779</v>
      </c>
      <c r="K1465">
        <v>1361483538</v>
      </c>
      <c r="L1465" s="14">
        <f t="shared" si="133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134"/>
        <v>147.66666666666666</v>
      </c>
      <c r="R1465" s="7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2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s="4" t="s">
        <v>8219</v>
      </c>
      <c r="G1466" t="s">
        <v>8224</v>
      </c>
      <c r="H1466" t="s">
        <v>8246</v>
      </c>
      <c r="I1466">
        <v>1361029958</v>
      </c>
      <c r="J1466" s="14">
        <f t="shared" si="132"/>
        <v>41321.661550925928</v>
      </c>
      <c r="K1466">
        <v>1358437958</v>
      </c>
      <c r="L1466" s="14">
        <f t="shared" si="133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134"/>
        <v>163.19999999999999</v>
      </c>
      <c r="R1466" s="7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60" x14ac:dyDescent="0.2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s="4" t="s">
        <v>8219</v>
      </c>
      <c r="G1467" t="s">
        <v>8224</v>
      </c>
      <c r="H1467" t="s">
        <v>8246</v>
      </c>
      <c r="I1467">
        <v>1332385200</v>
      </c>
      <c r="J1467" s="14">
        <f t="shared" si="132"/>
        <v>40990.125</v>
      </c>
      <c r="K1467">
        <v>1329759452</v>
      </c>
      <c r="L1467" s="14">
        <f t="shared" si="133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134"/>
        <v>456.41449999999998</v>
      </c>
      <c r="R1467" s="7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60" x14ac:dyDescent="0.2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s="4" t="s">
        <v>8219</v>
      </c>
      <c r="G1468" t="s">
        <v>8224</v>
      </c>
      <c r="H1468" t="s">
        <v>8246</v>
      </c>
      <c r="I1468">
        <v>1452574800</v>
      </c>
      <c r="J1468" s="14">
        <f t="shared" si="132"/>
        <v>42381.208333333328</v>
      </c>
      <c r="K1468">
        <v>1449029266</v>
      </c>
      <c r="L1468" s="14">
        <f t="shared" si="133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134"/>
        <v>107.87731249999999</v>
      </c>
      <c r="R1468" s="7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0" x14ac:dyDescent="0.2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s="4" t="s">
        <v>8219</v>
      </c>
      <c r="G1469" t="s">
        <v>8224</v>
      </c>
      <c r="H1469" t="s">
        <v>8246</v>
      </c>
      <c r="I1469">
        <v>1332699285</v>
      </c>
      <c r="J1469" s="14">
        <f t="shared" si="132"/>
        <v>40993.760243055556</v>
      </c>
      <c r="K1469">
        <v>1327518885</v>
      </c>
      <c r="L1469" s="14">
        <f t="shared" si="133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134"/>
        <v>115.08</v>
      </c>
      <c r="R1469" s="7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60" x14ac:dyDescent="0.2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s="4" t="s">
        <v>8219</v>
      </c>
      <c r="G1470" t="s">
        <v>8224</v>
      </c>
      <c r="H1470" t="s">
        <v>8246</v>
      </c>
      <c r="I1470">
        <v>1307838049</v>
      </c>
      <c r="J1470" s="14">
        <f t="shared" si="132"/>
        <v>40706.014456018522</v>
      </c>
      <c r="K1470">
        <v>1302654049</v>
      </c>
      <c r="L1470" s="14">
        <f t="shared" si="133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134"/>
        <v>102.36842105263158</v>
      </c>
      <c r="R1470" s="7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5" x14ac:dyDescent="0.2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s="4" t="s">
        <v>8219</v>
      </c>
      <c r="G1471" t="s">
        <v>8224</v>
      </c>
      <c r="H1471" t="s">
        <v>8246</v>
      </c>
      <c r="I1471">
        <v>1360938109</v>
      </c>
      <c r="J1471" s="14">
        <f t="shared" si="132"/>
        <v>41320.598483796297</v>
      </c>
      <c r="K1471">
        <v>1358346109</v>
      </c>
      <c r="L1471" s="14">
        <f t="shared" si="133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134"/>
        <v>108.42485875706214</v>
      </c>
      <c r="R1471" s="7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60" x14ac:dyDescent="0.2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s="4" t="s">
        <v>8219</v>
      </c>
      <c r="G1472" t="s">
        <v>8224</v>
      </c>
      <c r="H1472" t="s">
        <v>8246</v>
      </c>
      <c r="I1472">
        <v>1356724263</v>
      </c>
      <c r="J1472" s="14">
        <f t="shared" si="132"/>
        <v>41271.827118055553</v>
      </c>
      <c r="K1472">
        <v>1354909863</v>
      </c>
      <c r="L1472" s="14">
        <f t="shared" si="133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134"/>
        <v>125.13333333333334</v>
      </c>
      <c r="R1472" s="7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60" x14ac:dyDescent="0.2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s="4" t="s">
        <v>8219</v>
      </c>
      <c r="G1473" t="s">
        <v>8224</v>
      </c>
      <c r="H1473" t="s">
        <v>8246</v>
      </c>
      <c r="I1473">
        <v>1428620334</v>
      </c>
      <c r="J1473" s="14">
        <f t="shared" si="132"/>
        <v>42103.957569444443</v>
      </c>
      <c r="K1473">
        <v>1426028334</v>
      </c>
      <c r="L1473" s="14">
        <f t="shared" si="133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134"/>
        <v>103.840625</v>
      </c>
      <c r="R1473" s="7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60" x14ac:dyDescent="0.2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s="4" t="s">
        <v>8219</v>
      </c>
      <c r="G1474" t="s">
        <v>8224</v>
      </c>
      <c r="H1474" t="s">
        <v>8246</v>
      </c>
      <c r="I1474">
        <v>1381928503</v>
      </c>
      <c r="J1474" s="14">
        <f t="shared" si="132"/>
        <v>41563.542858796296</v>
      </c>
      <c r="K1474">
        <v>1379336503</v>
      </c>
      <c r="L1474" s="14">
        <f t="shared" si="133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si="134"/>
        <v>138.70400000000001</v>
      </c>
      <c r="R1474" s="7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2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s="4" t="s">
        <v>8219</v>
      </c>
      <c r="G1475" t="s">
        <v>8224</v>
      </c>
      <c r="H1475" t="s">
        <v>8246</v>
      </c>
      <c r="I1475">
        <v>1330644639</v>
      </c>
      <c r="J1475" s="14">
        <f t="shared" ref="J1475:J1538" si="138">(((I1475/60)/60)/24)+DATE(1970,1,1)</f>
        <v>40969.979618055557</v>
      </c>
      <c r="K1475">
        <v>1328052639</v>
      </c>
      <c r="L1475" s="14">
        <f t="shared" ref="L1475:L1538" si="139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ref="Q1475:Q1538" si="140">(E1475/D1475)*100</f>
        <v>120.51600000000001</v>
      </c>
      <c r="R1475" s="7">
        <f t="shared" ref="R1475:R1538" si="141">AVERAGE(E1475/N1475)</f>
        <v>38.462553191489363</v>
      </c>
      <c r="S1475" t="str">
        <f t="shared" ref="S1475:S1538" si="142">LEFT(P1475,FIND("/",P1475)-1)</f>
        <v>publishing</v>
      </c>
      <c r="T1475" t="str">
        <f t="shared" ref="T1475:T1538" si="143">RIGHT(P1475,LEN(P1475)-FIND("/",P1475))</f>
        <v>radio &amp; podcasts</v>
      </c>
    </row>
    <row r="1476" spans="1:20" ht="60" x14ac:dyDescent="0.2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s="4" t="s">
        <v>8219</v>
      </c>
      <c r="G1476" t="s">
        <v>8224</v>
      </c>
      <c r="H1476" t="s">
        <v>8246</v>
      </c>
      <c r="I1476">
        <v>1379093292</v>
      </c>
      <c r="J1476" s="14">
        <f t="shared" si="138"/>
        <v>41530.727916666663</v>
      </c>
      <c r="K1476">
        <v>1376501292</v>
      </c>
      <c r="L1476" s="14">
        <f t="shared" si="13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140"/>
        <v>112.26666666666667</v>
      </c>
      <c r="R1476" s="7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5" x14ac:dyDescent="0.2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s="4" t="s">
        <v>8219</v>
      </c>
      <c r="G1477" t="s">
        <v>8224</v>
      </c>
      <c r="H1477" t="s">
        <v>8246</v>
      </c>
      <c r="I1477">
        <v>1419051540</v>
      </c>
      <c r="J1477" s="14">
        <f t="shared" si="138"/>
        <v>41993.207638888889</v>
      </c>
      <c r="K1477">
        <v>1416244863</v>
      </c>
      <c r="L1477" s="14">
        <f t="shared" si="13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140"/>
        <v>188.66966666666667</v>
      </c>
      <c r="R1477" s="7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45" x14ac:dyDescent="0.2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s="4" t="s">
        <v>8219</v>
      </c>
      <c r="G1478" t="s">
        <v>8224</v>
      </c>
      <c r="H1478" t="s">
        <v>8246</v>
      </c>
      <c r="I1478">
        <v>1315616422</v>
      </c>
      <c r="J1478" s="14">
        <f t="shared" si="138"/>
        <v>40796.041921296295</v>
      </c>
      <c r="K1478">
        <v>1313024422</v>
      </c>
      <c r="L1478" s="14">
        <f t="shared" si="13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140"/>
        <v>661.55466666666666</v>
      </c>
      <c r="R1478" s="7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60" x14ac:dyDescent="0.2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s="4" t="s">
        <v>8219</v>
      </c>
      <c r="G1479" t="s">
        <v>8224</v>
      </c>
      <c r="H1479" t="s">
        <v>8246</v>
      </c>
      <c r="I1479">
        <v>1324609200</v>
      </c>
      <c r="J1479" s="14">
        <f t="shared" si="138"/>
        <v>40900.125</v>
      </c>
      <c r="K1479">
        <v>1319467604</v>
      </c>
      <c r="L1479" s="14">
        <f t="shared" si="13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140"/>
        <v>111.31</v>
      </c>
      <c r="R1479" s="7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60" x14ac:dyDescent="0.2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s="4" t="s">
        <v>8219</v>
      </c>
      <c r="G1480" t="s">
        <v>8224</v>
      </c>
      <c r="H1480" t="s">
        <v>8246</v>
      </c>
      <c r="I1480">
        <v>1368564913</v>
      </c>
      <c r="J1480" s="14">
        <f t="shared" si="138"/>
        <v>41408.871678240743</v>
      </c>
      <c r="K1480">
        <v>1367355313</v>
      </c>
      <c r="L1480" s="14">
        <f t="shared" si="13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140"/>
        <v>1181.6142199999999</v>
      </c>
      <c r="R1480" s="7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60" x14ac:dyDescent="0.2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s="4" t="s">
        <v>8219</v>
      </c>
      <c r="G1481" t="s">
        <v>8224</v>
      </c>
      <c r="H1481" t="s">
        <v>8246</v>
      </c>
      <c r="I1481">
        <v>1399694340</v>
      </c>
      <c r="J1481" s="14">
        <f t="shared" si="138"/>
        <v>41769.165972222225</v>
      </c>
      <c r="K1481">
        <v>1398448389</v>
      </c>
      <c r="L1481" s="14">
        <f t="shared" si="13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140"/>
        <v>137.375</v>
      </c>
      <c r="R1481" s="7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60" x14ac:dyDescent="0.2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s="4" t="s">
        <v>8219</v>
      </c>
      <c r="G1482" t="s">
        <v>8224</v>
      </c>
      <c r="H1482" t="s">
        <v>8246</v>
      </c>
      <c r="I1482">
        <v>1374858000</v>
      </c>
      <c r="J1482" s="14">
        <f t="shared" si="138"/>
        <v>41481.708333333336</v>
      </c>
      <c r="K1482">
        <v>1373408699</v>
      </c>
      <c r="L1482" s="14">
        <f t="shared" si="13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140"/>
        <v>117.04040000000001</v>
      </c>
      <c r="R1482" s="7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60" x14ac:dyDescent="0.2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s="4" t="s">
        <v>8221</v>
      </c>
      <c r="G1483" t="s">
        <v>8229</v>
      </c>
      <c r="H1483" t="s">
        <v>8251</v>
      </c>
      <c r="I1483">
        <v>1383430145</v>
      </c>
      <c r="J1483" s="14">
        <f t="shared" si="138"/>
        <v>41580.922974537039</v>
      </c>
      <c r="K1483">
        <v>1380838145</v>
      </c>
      <c r="L1483" s="14">
        <f t="shared" si="13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140"/>
        <v>2.1</v>
      </c>
      <c r="R1483" s="7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5" x14ac:dyDescent="0.2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s="4" t="s">
        <v>8221</v>
      </c>
      <c r="G1484" t="s">
        <v>8224</v>
      </c>
      <c r="H1484" t="s">
        <v>8246</v>
      </c>
      <c r="I1484">
        <v>1347004260</v>
      </c>
      <c r="J1484" s="14">
        <f t="shared" si="138"/>
        <v>41159.32708333333</v>
      </c>
      <c r="K1484">
        <v>1345062936</v>
      </c>
      <c r="L1484" s="14">
        <f t="shared" si="13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140"/>
        <v>0.1</v>
      </c>
      <c r="R1484" s="7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60" x14ac:dyDescent="0.2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s="4" t="s">
        <v>8221</v>
      </c>
      <c r="G1485" t="s">
        <v>8224</v>
      </c>
      <c r="H1485" t="s">
        <v>8246</v>
      </c>
      <c r="I1485">
        <v>1469162275</v>
      </c>
      <c r="J1485" s="14">
        <f t="shared" si="138"/>
        <v>42573.192997685182</v>
      </c>
      <c r="K1485">
        <v>1467002275</v>
      </c>
      <c r="L1485" s="14">
        <f t="shared" si="13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140"/>
        <v>0.7142857142857143</v>
      </c>
      <c r="R1485" s="7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2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s="4" t="s">
        <v>8221</v>
      </c>
      <c r="G1486" t="s">
        <v>8224</v>
      </c>
      <c r="H1486" t="s">
        <v>8246</v>
      </c>
      <c r="I1486">
        <v>1342882260</v>
      </c>
      <c r="J1486" s="14">
        <f t="shared" si="138"/>
        <v>41111.618750000001</v>
      </c>
      <c r="K1486">
        <v>1337834963</v>
      </c>
      <c r="L1486" s="14">
        <f t="shared" si="13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140"/>
        <v>0</v>
      </c>
      <c r="R1486" s="7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60" x14ac:dyDescent="0.2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s="4" t="s">
        <v>8221</v>
      </c>
      <c r="G1487" t="s">
        <v>8224</v>
      </c>
      <c r="H1487" t="s">
        <v>8246</v>
      </c>
      <c r="I1487">
        <v>1434827173</v>
      </c>
      <c r="J1487" s="14">
        <f t="shared" si="138"/>
        <v>42175.795983796299</v>
      </c>
      <c r="K1487">
        <v>1430939173</v>
      </c>
      <c r="L1487" s="14">
        <f t="shared" si="13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140"/>
        <v>2.2388059701492535</v>
      </c>
      <c r="R1487" s="7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60" x14ac:dyDescent="0.2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s="4" t="s">
        <v>8221</v>
      </c>
      <c r="G1488" t="s">
        <v>8224</v>
      </c>
      <c r="H1488" t="s">
        <v>8246</v>
      </c>
      <c r="I1488">
        <v>1425009761</v>
      </c>
      <c r="J1488" s="14">
        <f t="shared" si="138"/>
        <v>42062.168530092589</v>
      </c>
      <c r="K1488">
        <v>1422417761</v>
      </c>
      <c r="L1488" s="14">
        <f t="shared" si="13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140"/>
        <v>0.24</v>
      </c>
      <c r="R1488" s="7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5" x14ac:dyDescent="0.2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s="4" t="s">
        <v>8221</v>
      </c>
      <c r="G1489" t="s">
        <v>8224</v>
      </c>
      <c r="H1489" t="s">
        <v>8246</v>
      </c>
      <c r="I1489">
        <v>1470175271</v>
      </c>
      <c r="J1489" s="14">
        <f t="shared" si="138"/>
        <v>42584.917488425926</v>
      </c>
      <c r="K1489">
        <v>1467583271</v>
      </c>
      <c r="L1489" s="14">
        <f t="shared" si="13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140"/>
        <v>0</v>
      </c>
      <c r="R1489" s="7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5" x14ac:dyDescent="0.2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s="4" t="s">
        <v>8221</v>
      </c>
      <c r="G1490" t="s">
        <v>8226</v>
      </c>
      <c r="H1490" t="s">
        <v>8248</v>
      </c>
      <c r="I1490">
        <v>1388928660</v>
      </c>
      <c r="J1490" s="14">
        <f t="shared" si="138"/>
        <v>41644.563194444447</v>
      </c>
      <c r="K1490">
        <v>1386336660</v>
      </c>
      <c r="L1490" s="14">
        <f t="shared" si="13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140"/>
        <v>2.4</v>
      </c>
      <c r="R1490" s="7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5" x14ac:dyDescent="0.2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s="4" t="s">
        <v>8221</v>
      </c>
      <c r="G1491" t="s">
        <v>8224</v>
      </c>
      <c r="H1491" t="s">
        <v>8246</v>
      </c>
      <c r="I1491">
        <v>1352994052</v>
      </c>
      <c r="J1491" s="14">
        <f t="shared" si="138"/>
        <v>41228.653379629628</v>
      </c>
      <c r="K1491">
        <v>1350398452</v>
      </c>
      <c r="L1491" s="14">
        <f t="shared" si="13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140"/>
        <v>0</v>
      </c>
      <c r="R1491" s="7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5" x14ac:dyDescent="0.2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s="4" t="s">
        <v>8221</v>
      </c>
      <c r="G1492" t="s">
        <v>8224</v>
      </c>
      <c r="H1492" t="s">
        <v>8246</v>
      </c>
      <c r="I1492">
        <v>1380720474</v>
      </c>
      <c r="J1492" s="14">
        <f t="shared" si="138"/>
        <v>41549.561041666668</v>
      </c>
      <c r="K1492">
        <v>1378214874</v>
      </c>
      <c r="L1492" s="14">
        <f t="shared" si="13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140"/>
        <v>30.862068965517242</v>
      </c>
      <c r="R1492" s="7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5" x14ac:dyDescent="0.2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s="4" t="s">
        <v>8221</v>
      </c>
      <c r="G1493" t="s">
        <v>8224</v>
      </c>
      <c r="H1493" t="s">
        <v>8246</v>
      </c>
      <c r="I1493">
        <v>1424014680</v>
      </c>
      <c r="J1493" s="14">
        <f t="shared" si="138"/>
        <v>42050.651388888888</v>
      </c>
      <c r="K1493">
        <v>1418922443</v>
      </c>
      <c r="L1493" s="14">
        <f t="shared" si="13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140"/>
        <v>8.3333333333333321</v>
      </c>
      <c r="R1493" s="7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60" x14ac:dyDescent="0.2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s="4" t="s">
        <v>8221</v>
      </c>
      <c r="G1494" t="s">
        <v>8224</v>
      </c>
      <c r="H1494" t="s">
        <v>8246</v>
      </c>
      <c r="I1494">
        <v>1308431646</v>
      </c>
      <c r="J1494" s="14">
        <f t="shared" si="138"/>
        <v>40712.884791666671</v>
      </c>
      <c r="K1494">
        <v>1305839646</v>
      </c>
      <c r="L1494" s="14">
        <f t="shared" si="13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140"/>
        <v>0.75</v>
      </c>
      <c r="R1494" s="7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45" x14ac:dyDescent="0.2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s="4" t="s">
        <v>8221</v>
      </c>
      <c r="G1495" t="s">
        <v>8224</v>
      </c>
      <c r="H1495" t="s">
        <v>8246</v>
      </c>
      <c r="I1495">
        <v>1371415675</v>
      </c>
      <c r="J1495" s="14">
        <f t="shared" si="138"/>
        <v>41441.866608796299</v>
      </c>
      <c r="K1495">
        <v>1368823675</v>
      </c>
      <c r="L1495" s="14">
        <f t="shared" si="13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140"/>
        <v>0</v>
      </c>
      <c r="R1495" s="7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60" x14ac:dyDescent="0.2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s="4" t="s">
        <v>8221</v>
      </c>
      <c r="G1496" t="s">
        <v>8224</v>
      </c>
      <c r="H1496" t="s">
        <v>8246</v>
      </c>
      <c r="I1496">
        <v>1428075480</v>
      </c>
      <c r="J1496" s="14">
        <f t="shared" si="138"/>
        <v>42097.651388888888</v>
      </c>
      <c r="K1496">
        <v>1425489613</v>
      </c>
      <c r="L1496" s="14">
        <f t="shared" si="13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140"/>
        <v>8.9</v>
      </c>
      <c r="R1496" s="7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0" x14ac:dyDescent="0.2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s="4" t="s">
        <v>8221</v>
      </c>
      <c r="G1497" t="s">
        <v>8224</v>
      </c>
      <c r="H1497" t="s">
        <v>8246</v>
      </c>
      <c r="I1497">
        <v>1314471431</v>
      </c>
      <c r="J1497" s="14">
        <f t="shared" si="138"/>
        <v>40782.789710648147</v>
      </c>
      <c r="K1497">
        <v>1311879431</v>
      </c>
      <c r="L1497" s="14">
        <f t="shared" si="13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140"/>
        <v>0</v>
      </c>
      <c r="R1497" s="7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5" x14ac:dyDescent="0.2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s="4" t="s">
        <v>8221</v>
      </c>
      <c r="G1498" t="s">
        <v>8224</v>
      </c>
      <c r="H1498" t="s">
        <v>8246</v>
      </c>
      <c r="I1498">
        <v>1410866659</v>
      </c>
      <c r="J1498" s="14">
        <f t="shared" si="138"/>
        <v>41898.475219907406</v>
      </c>
      <c r="K1498">
        <v>1405682659</v>
      </c>
      <c r="L1498" s="14">
        <f t="shared" si="13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140"/>
        <v>0</v>
      </c>
      <c r="R1498" s="7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60" x14ac:dyDescent="0.2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s="4" t="s">
        <v>8221</v>
      </c>
      <c r="G1499" t="s">
        <v>8224</v>
      </c>
      <c r="H1499" t="s">
        <v>8246</v>
      </c>
      <c r="I1499">
        <v>1375299780</v>
      </c>
      <c r="J1499" s="14">
        <f t="shared" si="138"/>
        <v>41486.821527777778</v>
      </c>
      <c r="K1499">
        <v>1371655522</v>
      </c>
      <c r="L1499" s="14">
        <f t="shared" si="13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140"/>
        <v>6.6666666666666671E-3</v>
      </c>
      <c r="R1499" s="7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60" x14ac:dyDescent="0.2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s="4" t="s">
        <v>8221</v>
      </c>
      <c r="G1500" t="s">
        <v>8224</v>
      </c>
      <c r="H1500" t="s">
        <v>8246</v>
      </c>
      <c r="I1500">
        <v>1409787378</v>
      </c>
      <c r="J1500" s="14">
        <f t="shared" si="138"/>
        <v>41885.983541666668</v>
      </c>
      <c r="K1500">
        <v>1405899378</v>
      </c>
      <c r="L1500" s="14">
        <f t="shared" si="13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140"/>
        <v>1.9</v>
      </c>
      <c r="R1500" s="7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60" x14ac:dyDescent="0.2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s="4" t="s">
        <v>8221</v>
      </c>
      <c r="G1501" t="s">
        <v>8224</v>
      </c>
      <c r="H1501" t="s">
        <v>8246</v>
      </c>
      <c r="I1501">
        <v>1470355833</v>
      </c>
      <c r="J1501" s="14">
        <f t="shared" si="138"/>
        <v>42587.007326388892</v>
      </c>
      <c r="K1501">
        <v>1465171833</v>
      </c>
      <c r="L1501" s="14">
        <f t="shared" si="13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140"/>
        <v>0.25</v>
      </c>
      <c r="R1501" s="7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60" x14ac:dyDescent="0.2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s="4" t="s">
        <v>8221</v>
      </c>
      <c r="G1502" t="s">
        <v>8224</v>
      </c>
      <c r="H1502" t="s">
        <v>8246</v>
      </c>
      <c r="I1502">
        <v>1367444557</v>
      </c>
      <c r="J1502" s="14">
        <f t="shared" si="138"/>
        <v>41395.904594907406</v>
      </c>
      <c r="K1502">
        <v>1364852557</v>
      </c>
      <c r="L1502" s="14">
        <f t="shared" si="13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140"/>
        <v>25.035714285714285</v>
      </c>
      <c r="R1502" s="7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45" x14ac:dyDescent="0.2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s="4" t="s">
        <v>8219</v>
      </c>
      <c r="G1503" t="s">
        <v>8229</v>
      </c>
      <c r="H1503" t="s">
        <v>8251</v>
      </c>
      <c r="I1503">
        <v>1436364023</v>
      </c>
      <c r="J1503" s="14">
        <f t="shared" si="138"/>
        <v>42193.583599537036</v>
      </c>
      <c r="K1503">
        <v>1433772023</v>
      </c>
      <c r="L1503" s="14">
        <f t="shared" si="13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140"/>
        <v>166.33076923076925</v>
      </c>
      <c r="R1503" s="7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60" x14ac:dyDescent="0.2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s="4" t="s">
        <v>8219</v>
      </c>
      <c r="G1504" t="s">
        <v>8225</v>
      </c>
      <c r="H1504" t="s">
        <v>8247</v>
      </c>
      <c r="I1504">
        <v>1458943200</v>
      </c>
      <c r="J1504" s="14">
        <f t="shared" si="138"/>
        <v>42454.916666666672</v>
      </c>
      <c r="K1504">
        <v>1456491680</v>
      </c>
      <c r="L1504" s="14">
        <f t="shared" si="13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140"/>
        <v>101.44545454545455</v>
      </c>
      <c r="R1504" s="7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60" x14ac:dyDescent="0.2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s="4" t="s">
        <v>8219</v>
      </c>
      <c r="G1505" t="s">
        <v>8242</v>
      </c>
      <c r="H1505" t="s">
        <v>8249</v>
      </c>
      <c r="I1505">
        <v>1477210801</v>
      </c>
      <c r="J1505" s="14">
        <f t="shared" si="138"/>
        <v>42666.347233796296</v>
      </c>
      <c r="K1505">
        <v>1472026801</v>
      </c>
      <c r="L1505" s="14">
        <f t="shared" si="13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140"/>
        <v>107.89146666666667</v>
      </c>
      <c r="R1505" s="7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5" x14ac:dyDescent="0.2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s="4" t="s">
        <v>8219</v>
      </c>
      <c r="G1506" t="s">
        <v>8225</v>
      </c>
      <c r="H1506" t="s">
        <v>8247</v>
      </c>
      <c r="I1506">
        <v>1402389180</v>
      </c>
      <c r="J1506" s="14">
        <f t="shared" si="138"/>
        <v>41800.356249999997</v>
      </c>
      <c r="K1506">
        <v>1399996024</v>
      </c>
      <c r="L1506" s="14">
        <f t="shared" si="13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140"/>
        <v>277.93846153846158</v>
      </c>
      <c r="R1506" s="7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60" x14ac:dyDescent="0.2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s="4" t="s">
        <v>8219</v>
      </c>
      <c r="G1507" t="s">
        <v>8236</v>
      </c>
      <c r="H1507" t="s">
        <v>8249</v>
      </c>
      <c r="I1507">
        <v>1458676860</v>
      </c>
      <c r="J1507" s="14">
        <f t="shared" si="138"/>
        <v>42451.834027777775</v>
      </c>
      <c r="K1507">
        <v>1455446303</v>
      </c>
      <c r="L1507" s="14">
        <f t="shared" si="13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140"/>
        <v>103.58125</v>
      </c>
      <c r="R1507" s="7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5" x14ac:dyDescent="0.2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s="4" t="s">
        <v>8219</v>
      </c>
      <c r="G1508" t="s">
        <v>8225</v>
      </c>
      <c r="H1508" t="s">
        <v>8247</v>
      </c>
      <c r="I1508">
        <v>1406227904</v>
      </c>
      <c r="J1508" s="14">
        <f t="shared" si="138"/>
        <v>41844.785925925928</v>
      </c>
      <c r="K1508">
        <v>1403635904</v>
      </c>
      <c r="L1508" s="14">
        <f t="shared" si="13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140"/>
        <v>111.4</v>
      </c>
      <c r="R1508" s="7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60" x14ac:dyDescent="0.2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s="4" t="s">
        <v>8219</v>
      </c>
      <c r="G1509" t="s">
        <v>8224</v>
      </c>
      <c r="H1509" t="s">
        <v>8246</v>
      </c>
      <c r="I1509">
        <v>1273911000</v>
      </c>
      <c r="J1509" s="14">
        <f t="shared" si="138"/>
        <v>40313.340277777781</v>
      </c>
      <c r="K1509">
        <v>1268822909</v>
      </c>
      <c r="L1509" s="14">
        <f t="shared" si="13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140"/>
        <v>215</v>
      </c>
      <c r="R1509" s="7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5" x14ac:dyDescent="0.2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s="4" t="s">
        <v>8219</v>
      </c>
      <c r="G1510" t="s">
        <v>8224</v>
      </c>
      <c r="H1510" t="s">
        <v>8246</v>
      </c>
      <c r="I1510">
        <v>1403880281</v>
      </c>
      <c r="J1510" s="14">
        <f t="shared" si="138"/>
        <v>41817.614363425928</v>
      </c>
      <c r="K1510">
        <v>1401201881</v>
      </c>
      <c r="L1510" s="14">
        <f t="shared" si="13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140"/>
        <v>110.76216216216217</v>
      </c>
      <c r="R1510" s="7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60" x14ac:dyDescent="0.2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s="4" t="s">
        <v>8219</v>
      </c>
      <c r="G1511" t="s">
        <v>8236</v>
      </c>
      <c r="H1511" t="s">
        <v>8249</v>
      </c>
      <c r="I1511">
        <v>1487113140</v>
      </c>
      <c r="J1511" s="14">
        <f t="shared" si="138"/>
        <v>42780.957638888889</v>
      </c>
      <c r="K1511">
        <v>1484570885</v>
      </c>
      <c r="L1511" s="14">
        <f t="shared" si="13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140"/>
        <v>123.64125714285714</v>
      </c>
      <c r="R1511" s="7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60" x14ac:dyDescent="0.2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s="4" t="s">
        <v>8219</v>
      </c>
      <c r="G1512" t="s">
        <v>8225</v>
      </c>
      <c r="H1512" t="s">
        <v>8247</v>
      </c>
      <c r="I1512">
        <v>1405761278</v>
      </c>
      <c r="J1512" s="14">
        <f t="shared" si="138"/>
        <v>41839.385162037033</v>
      </c>
      <c r="K1512">
        <v>1403169278</v>
      </c>
      <c r="L1512" s="14">
        <f t="shared" si="13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140"/>
        <v>101.03500000000001</v>
      </c>
      <c r="R1512" s="7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60" x14ac:dyDescent="0.2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s="4" t="s">
        <v>8219</v>
      </c>
      <c r="G1513" t="s">
        <v>8224</v>
      </c>
      <c r="H1513" t="s">
        <v>8246</v>
      </c>
      <c r="I1513">
        <v>1447858804</v>
      </c>
      <c r="J1513" s="14">
        <f t="shared" si="138"/>
        <v>42326.625046296293</v>
      </c>
      <c r="K1513">
        <v>1445263204</v>
      </c>
      <c r="L1513" s="14">
        <f t="shared" si="13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140"/>
        <v>111.79285714285714</v>
      </c>
      <c r="R1513" s="7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60" x14ac:dyDescent="0.2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s="4" t="s">
        <v>8219</v>
      </c>
      <c r="G1514" t="s">
        <v>8224</v>
      </c>
      <c r="H1514" t="s">
        <v>8246</v>
      </c>
      <c r="I1514">
        <v>1486311939</v>
      </c>
      <c r="J1514" s="14">
        <f t="shared" si="138"/>
        <v>42771.684479166666</v>
      </c>
      <c r="K1514">
        <v>1483719939</v>
      </c>
      <c r="L1514" s="14">
        <f t="shared" si="13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140"/>
        <v>558.7714285714286</v>
      </c>
      <c r="R1514" s="7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5" x14ac:dyDescent="0.2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s="4" t="s">
        <v>8219</v>
      </c>
      <c r="G1515" t="s">
        <v>8225</v>
      </c>
      <c r="H1515" t="s">
        <v>8247</v>
      </c>
      <c r="I1515">
        <v>1405523866</v>
      </c>
      <c r="J1515" s="14">
        <f t="shared" si="138"/>
        <v>41836.637337962966</v>
      </c>
      <c r="K1515">
        <v>1402931866</v>
      </c>
      <c r="L1515" s="14">
        <f t="shared" si="13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140"/>
        <v>150.01875000000001</v>
      </c>
      <c r="R1515" s="7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5" x14ac:dyDescent="0.2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s="4" t="s">
        <v>8219</v>
      </c>
      <c r="G1516" t="s">
        <v>8224</v>
      </c>
      <c r="H1516" t="s">
        <v>8246</v>
      </c>
      <c r="I1516">
        <v>1443363640</v>
      </c>
      <c r="J1516" s="14">
        <f t="shared" si="138"/>
        <v>42274.597685185188</v>
      </c>
      <c r="K1516">
        <v>1439907640</v>
      </c>
      <c r="L1516" s="14">
        <f t="shared" si="13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140"/>
        <v>106.476</v>
      </c>
      <c r="R1516" s="7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60" x14ac:dyDescent="0.2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s="4" t="s">
        <v>8219</v>
      </c>
      <c r="G1517" t="s">
        <v>8234</v>
      </c>
      <c r="H1517" t="s">
        <v>8254</v>
      </c>
      <c r="I1517">
        <v>1458104697</v>
      </c>
      <c r="J1517" s="14">
        <f t="shared" si="138"/>
        <v>42445.211770833332</v>
      </c>
      <c r="K1517">
        <v>1455516297</v>
      </c>
      <c r="L1517" s="14">
        <f t="shared" si="13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140"/>
        <v>157.18899999999999</v>
      </c>
      <c r="R1517" s="7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5" x14ac:dyDescent="0.2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s="4" t="s">
        <v>8219</v>
      </c>
      <c r="G1518" t="s">
        <v>8224</v>
      </c>
      <c r="H1518" t="s">
        <v>8246</v>
      </c>
      <c r="I1518">
        <v>1475762400</v>
      </c>
      <c r="J1518" s="14">
        <f t="shared" si="138"/>
        <v>42649.583333333328</v>
      </c>
      <c r="K1518">
        <v>1473160292</v>
      </c>
      <c r="L1518" s="14">
        <f t="shared" si="13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140"/>
        <v>108.65882352941176</v>
      </c>
      <c r="R1518" s="7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60" x14ac:dyDescent="0.2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s="4" t="s">
        <v>8219</v>
      </c>
      <c r="G1519" t="s">
        <v>8224</v>
      </c>
      <c r="H1519" t="s">
        <v>8246</v>
      </c>
      <c r="I1519">
        <v>1417845600</v>
      </c>
      <c r="J1519" s="14">
        <f t="shared" si="138"/>
        <v>41979.25</v>
      </c>
      <c r="K1519">
        <v>1415194553</v>
      </c>
      <c r="L1519" s="14">
        <f t="shared" si="13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140"/>
        <v>161.97999999999999</v>
      </c>
      <c r="R1519" s="7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0" x14ac:dyDescent="0.2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s="4" t="s">
        <v>8219</v>
      </c>
      <c r="G1520" t="s">
        <v>8224</v>
      </c>
      <c r="H1520" t="s">
        <v>8246</v>
      </c>
      <c r="I1520">
        <v>1401565252</v>
      </c>
      <c r="J1520" s="14">
        <f t="shared" si="138"/>
        <v>41790.8200462963</v>
      </c>
      <c r="K1520">
        <v>1398973252</v>
      </c>
      <c r="L1520" s="14">
        <f t="shared" si="13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140"/>
        <v>205.36666666666665</v>
      </c>
      <c r="R1520" s="7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60" x14ac:dyDescent="0.2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s="4" t="s">
        <v>8219</v>
      </c>
      <c r="G1521" t="s">
        <v>8224</v>
      </c>
      <c r="H1521" t="s">
        <v>8246</v>
      </c>
      <c r="I1521">
        <v>1403301540</v>
      </c>
      <c r="J1521" s="14">
        <f t="shared" si="138"/>
        <v>41810.915972222225</v>
      </c>
      <c r="K1521">
        <v>1400867283</v>
      </c>
      <c r="L1521" s="14">
        <f t="shared" si="13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140"/>
        <v>103.36388888888889</v>
      </c>
      <c r="R1521" s="7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45" x14ac:dyDescent="0.2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s="4" t="s">
        <v>8219</v>
      </c>
      <c r="G1522" t="s">
        <v>8224</v>
      </c>
      <c r="H1522" t="s">
        <v>8246</v>
      </c>
      <c r="I1522">
        <v>1418961600</v>
      </c>
      <c r="J1522" s="14">
        <f t="shared" si="138"/>
        <v>41992.166666666672</v>
      </c>
      <c r="K1522">
        <v>1415824513</v>
      </c>
      <c r="L1522" s="14">
        <f t="shared" si="13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140"/>
        <v>103.47222222222223</v>
      </c>
      <c r="R1522" s="7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5" x14ac:dyDescent="0.2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s="4" t="s">
        <v>8219</v>
      </c>
      <c r="G1523" t="s">
        <v>8224</v>
      </c>
      <c r="H1523" t="s">
        <v>8246</v>
      </c>
      <c r="I1523">
        <v>1465272091</v>
      </c>
      <c r="J1523" s="14">
        <f t="shared" si="138"/>
        <v>42528.167719907404</v>
      </c>
      <c r="K1523">
        <v>1462248091</v>
      </c>
      <c r="L1523" s="14">
        <f t="shared" si="13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140"/>
        <v>106.81333333333333</v>
      </c>
      <c r="R1523" s="7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60" x14ac:dyDescent="0.2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s="4" t="s">
        <v>8219</v>
      </c>
      <c r="G1524" t="s">
        <v>8224</v>
      </c>
      <c r="H1524" t="s">
        <v>8246</v>
      </c>
      <c r="I1524">
        <v>1413575739</v>
      </c>
      <c r="J1524" s="14">
        <f t="shared" si="138"/>
        <v>41929.830312500002</v>
      </c>
      <c r="K1524">
        <v>1410983739</v>
      </c>
      <c r="L1524" s="14">
        <f t="shared" si="13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140"/>
        <v>138.96574712643678</v>
      </c>
      <c r="R1524" s="7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60" x14ac:dyDescent="0.2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s="4" t="s">
        <v>8219</v>
      </c>
      <c r="G1525" t="s">
        <v>8224</v>
      </c>
      <c r="H1525" t="s">
        <v>8246</v>
      </c>
      <c r="I1525">
        <v>1419292800</v>
      </c>
      <c r="J1525" s="14">
        <f t="shared" si="138"/>
        <v>41996</v>
      </c>
      <c r="K1525">
        <v>1416592916</v>
      </c>
      <c r="L1525" s="14">
        <f t="shared" si="13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140"/>
        <v>124.84324324324325</v>
      </c>
      <c r="R1525" s="7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5" x14ac:dyDescent="0.2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s="4" t="s">
        <v>8219</v>
      </c>
      <c r="G1526" t="s">
        <v>8235</v>
      </c>
      <c r="H1526" t="s">
        <v>8255</v>
      </c>
      <c r="I1526">
        <v>1487592090</v>
      </c>
      <c r="J1526" s="14">
        <f t="shared" si="138"/>
        <v>42786.501041666663</v>
      </c>
      <c r="K1526">
        <v>1485000090</v>
      </c>
      <c r="L1526" s="14">
        <f t="shared" si="13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140"/>
        <v>206.99999999999997</v>
      </c>
      <c r="R1526" s="7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60" x14ac:dyDescent="0.2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s="4" t="s">
        <v>8219</v>
      </c>
      <c r="G1527" t="s">
        <v>8224</v>
      </c>
      <c r="H1527" t="s">
        <v>8246</v>
      </c>
      <c r="I1527">
        <v>1471539138</v>
      </c>
      <c r="J1527" s="14">
        <f t="shared" si="138"/>
        <v>42600.702986111108</v>
      </c>
      <c r="K1527">
        <v>1468947138</v>
      </c>
      <c r="L1527" s="14">
        <f t="shared" si="13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140"/>
        <v>174.00576923076923</v>
      </c>
      <c r="R1527" s="7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60" x14ac:dyDescent="0.2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s="4" t="s">
        <v>8219</v>
      </c>
      <c r="G1528" t="s">
        <v>8224</v>
      </c>
      <c r="H1528" t="s">
        <v>8246</v>
      </c>
      <c r="I1528">
        <v>1453185447</v>
      </c>
      <c r="J1528" s="14">
        <f t="shared" si="138"/>
        <v>42388.276006944448</v>
      </c>
      <c r="K1528">
        <v>1448951847</v>
      </c>
      <c r="L1528" s="14">
        <f t="shared" si="13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140"/>
        <v>120.32608695652173</v>
      </c>
      <c r="R1528" s="7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5" x14ac:dyDescent="0.2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s="4" t="s">
        <v>8219</v>
      </c>
      <c r="G1529" t="s">
        <v>8224</v>
      </c>
      <c r="H1529" t="s">
        <v>8246</v>
      </c>
      <c r="I1529">
        <v>1489497886</v>
      </c>
      <c r="J1529" s="14">
        <f t="shared" si="138"/>
        <v>42808.558865740735</v>
      </c>
      <c r="K1529">
        <v>1487082286</v>
      </c>
      <c r="L1529" s="14">
        <f t="shared" si="13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140"/>
        <v>110.44428571428573</v>
      </c>
      <c r="R1529" s="7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0" x14ac:dyDescent="0.2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s="4" t="s">
        <v>8219</v>
      </c>
      <c r="G1530" t="s">
        <v>8224</v>
      </c>
      <c r="H1530" t="s">
        <v>8246</v>
      </c>
      <c r="I1530">
        <v>1485907200</v>
      </c>
      <c r="J1530" s="14">
        <f t="shared" si="138"/>
        <v>42767</v>
      </c>
      <c r="K1530">
        <v>1483292122</v>
      </c>
      <c r="L1530" s="14">
        <f t="shared" si="13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140"/>
        <v>281.56666666666666</v>
      </c>
      <c r="R1530" s="7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45" x14ac:dyDescent="0.2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s="4" t="s">
        <v>8219</v>
      </c>
      <c r="G1531" t="s">
        <v>8224</v>
      </c>
      <c r="H1531" t="s">
        <v>8246</v>
      </c>
      <c r="I1531">
        <v>1426773920</v>
      </c>
      <c r="J1531" s="14">
        <f t="shared" si="138"/>
        <v>42082.587037037039</v>
      </c>
      <c r="K1531">
        <v>1424185520</v>
      </c>
      <c r="L1531" s="14">
        <f t="shared" si="13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140"/>
        <v>100.67894736842105</v>
      </c>
      <c r="R1531" s="7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60" x14ac:dyDescent="0.2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s="4" t="s">
        <v>8219</v>
      </c>
      <c r="G1532" t="s">
        <v>8224</v>
      </c>
      <c r="H1532" t="s">
        <v>8246</v>
      </c>
      <c r="I1532">
        <v>1445624695</v>
      </c>
      <c r="J1532" s="14">
        <f t="shared" si="138"/>
        <v>42300.767303240747</v>
      </c>
      <c r="K1532">
        <v>1443464695</v>
      </c>
      <c r="L1532" s="14">
        <f t="shared" si="13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140"/>
        <v>134.82571428571427</v>
      </c>
      <c r="R1532" s="7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60" x14ac:dyDescent="0.2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s="4" t="s">
        <v>8219</v>
      </c>
      <c r="G1533" t="s">
        <v>8224</v>
      </c>
      <c r="H1533" t="s">
        <v>8246</v>
      </c>
      <c r="I1533">
        <v>1417402800</v>
      </c>
      <c r="J1533" s="14">
        <f t="shared" si="138"/>
        <v>41974.125</v>
      </c>
      <c r="K1533">
        <v>1414610126</v>
      </c>
      <c r="L1533" s="14">
        <f t="shared" si="13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140"/>
        <v>175.95744680851064</v>
      </c>
      <c r="R1533" s="7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60" x14ac:dyDescent="0.2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s="4" t="s">
        <v>8219</v>
      </c>
      <c r="G1534" t="s">
        <v>8226</v>
      </c>
      <c r="H1534" t="s">
        <v>8248</v>
      </c>
      <c r="I1534">
        <v>1455548400</v>
      </c>
      <c r="J1534" s="14">
        <f t="shared" si="138"/>
        <v>42415.625</v>
      </c>
      <c r="K1534">
        <v>1453461865</v>
      </c>
      <c r="L1534" s="14">
        <f t="shared" si="13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140"/>
        <v>484.02000000000004</v>
      </c>
      <c r="R1534" s="7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5" x14ac:dyDescent="0.2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s="4" t="s">
        <v>8219</v>
      </c>
      <c r="G1535" t="s">
        <v>8224</v>
      </c>
      <c r="H1535" t="s">
        <v>8246</v>
      </c>
      <c r="I1535">
        <v>1462161540</v>
      </c>
      <c r="J1535" s="14">
        <f t="shared" si="138"/>
        <v>42492.165972222225</v>
      </c>
      <c r="K1535">
        <v>1457913777</v>
      </c>
      <c r="L1535" s="14">
        <f t="shared" si="13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140"/>
        <v>145.14000000000001</v>
      </c>
      <c r="R1535" s="7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60" x14ac:dyDescent="0.2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s="4" t="s">
        <v>8219</v>
      </c>
      <c r="G1536" t="s">
        <v>8224</v>
      </c>
      <c r="H1536" t="s">
        <v>8246</v>
      </c>
      <c r="I1536">
        <v>1441383062</v>
      </c>
      <c r="J1536" s="14">
        <f t="shared" si="138"/>
        <v>42251.67432870371</v>
      </c>
      <c r="K1536">
        <v>1438791062</v>
      </c>
      <c r="L1536" s="14">
        <f t="shared" si="13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140"/>
        <v>417.73333333333335</v>
      </c>
      <c r="R1536" s="7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60" x14ac:dyDescent="0.2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s="4" t="s">
        <v>8219</v>
      </c>
      <c r="G1537" t="s">
        <v>8224</v>
      </c>
      <c r="H1537" t="s">
        <v>8246</v>
      </c>
      <c r="I1537">
        <v>1464040800</v>
      </c>
      <c r="J1537" s="14">
        <f t="shared" si="138"/>
        <v>42513.916666666672</v>
      </c>
      <c r="K1537">
        <v>1461527631</v>
      </c>
      <c r="L1537" s="14">
        <f t="shared" si="13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140"/>
        <v>132.42499999999998</v>
      </c>
      <c r="R1537" s="7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60" x14ac:dyDescent="0.2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s="4" t="s">
        <v>8219</v>
      </c>
      <c r="G1538" t="s">
        <v>8224</v>
      </c>
      <c r="H1538" t="s">
        <v>8246</v>
      </c>
      <c r="I1538">
        <v>1440702910</v>
      </c>
      <c r="J1538" s="14">
        <f t="shared" si="138"/>
        <v>42243.802199074074</v>
      </c>
      <c r="K1538">
        <v>1438110910</v>
      </c>
      <c r="L1538" s="14">
        <f t="shared" si="139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si="140"/>
        <v>250.30841666666666</v>
      </c>
      <c r="R1538" s="7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5" x14ac:dyDescent="0.2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s="4" t="s">
        <v>8219</v>
      </c>
      <c r="G1539" t="s">
        <v>8236</v>
      </c>
      <c r="H1539" t="s">
        <v>8249</v>
      </c>
      <c r="I1539">
        <v>1470506400</v>
      </c>
      <c r="J1539" s="14">
        <f t="shared" ref="J1539:J1602" si="144">(((I1539/60)/60)/24)+DATE(1970,1,1)</f>
        <v>42588.75</v>
      </c>
      <c r="K1539">
        <v>1467358427</v>
      </c>
      <c r="L1539" s="14">
        <f t="shared" ref="L1539:L1602" si="145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6">
        <f t="shared" ref="Q1539:Q1602" si="146">(E1539/D1539)*100</f>
        <v>179.9</v>
      </c>
      <c r="R1539" s="7">
        <f t="shared" ref="R1539:R1602" si="147">AVERAGE(E1539/N1539)</f>
        <v>96.375</v>
      </c>
      <c r="S1539" t="str">
        <f t="shared" ref="S1539:S1602" si="148">LEFT(P1539,FIND("/",P1539)-1)</f>
        <v>photography</v>
      </c>
      <c r="T1539" t="str">
        <f t="shared" ref="T1539:T1602" si="149">RIGHT(P1539,LEN(P1539)-FIND("/",P1539))</f>
        <v>photobooks</v>
      </c>
    </row>
    <row r="1540" spans="1:20" ht="45" x14ac:dyDescent="0.2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s="4" t="s">
        <v>8219</v>
      </c>
      <c r="G1540" t="s">
        <v>8224</v>
      </c>
      <c r="H1540" t="s">
        <v>8246</v>
      </c>
      <c r="I1540">
        <v>1421952370</v>
      </c>
      <c r="J1540" s="14">
        <f t="shared" si="144"/>
        <v>42026.782060185185</v>
      </c>
      <c r="K1540">
        <v>1418064370</v>
      </c>
      <c r="L1540" s="14">
        <f t="shared" si="145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146"/>
        <v>102.62857142857142</v>
      </c>
      <c r="R1540" s="7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60" x14ac:dyDescent="0.2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s="4" t="s">
        <v>8219</v>
      </c>
      <c r="G1541" t="s">
        <v>8224</v>
      </c>
      <c r="H1541" t="s">
        <v>8246</v>
      </c>
      <c r="I1541">
        <v>1483481019</v>
      </c>
      <c r="J1541" s="14">
        <f t="shared" si="144"/>
        <v>42738.919201388882</v>
      </c>
      <c r="K1541">
        <v>1480629819</v>
      </c>
      <c r="L1541" s="14">
        <f t="shared" si="145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146"/>
        <v>135.98609999999999</v>
      </c>
      <c r="R1541" s="7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60" x14ac:dyDescent="0.2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s="4" t="s">
        <v>8219</v>
      </c>
      <c r="G1542" t="s">
        <v>8224</v>
      </c>
      <c r="H1542" t="s">
        <v>8246</v>
      </c>
      <c r="I1542">
        <v>1416964500</v>
      </c>
      <c r="J1542" s="14">
        <f t="shared" si="144"/>
        <v>41969.052083333328</v>
      </c>
      <c r="K1542">
        <v>1414368616</v>
      </c>
      <c r="L1542" s="14">
        <f t="shared" si="145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146"/>
        <v>117.86666666666667</v>
      </c>
      <c r="R1542" s="7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5" x14ac:dyDescent="0.2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s="4" t="s">
        <v>8221</v>
      </c>
      <c r="G1543" t="s">
        <v>8224</v>
      </c>
      <c r="H1543" t="s">
        <v>8246</v>
      </c>
      <c r="I1543">
        <v>1420045538</v>
      </c>
      <c r="J1543" s="14">
        <f t="shared" si="144"/>
        <v>42004.712245370371</v>
      </c>
      <c r="K1543">
        <v>1417453538</v>
      </c>
      <c r="L1543" s="14">
        <f t="shared" si="145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146"/>
        <v>3.3333333333333333E-2</v>
      </c>
      <c r="R1543" s="7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60" x14ac:dyDescent="0.2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s="4" t="s">
        <v>8221</v>
      </c>
      <c r="G1544" t="s">
        <v>8229</v>
      </c>
      <c r="H1544" t="s">
        <v>8251</v>
      </c>
      <c r="I1544">
        <v>1435708500</v>
      </c>
      <c r="J1544" s="14">
        <f t="shared" si="144"/>
        <v>42185.996527777781</v>
      </c>
      <c r="K1544">
        <v>1434412500</v>
      </c>
      <c r="L1544" s="14">
        <f t="shared" si="145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146"/>
        <v>4</v>
      </c>
      <c r="R1544" s="7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5" x14ac:dyDescent="0.2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s="4" t="s">
        <v>8221</v>
      </c>
      <c r="G1545" t="s">
        <v>8224</v>
      </c>
      <c r="H1545" t="s">
        <v>8246</v>
      </c>
      <c r="I1545">
        <v>1416662034</v>
      </c>
      <c r="J1545" s="14">
        <f t="shared" si="144"/>
        <v>41965.551319444443</v>
      </c>
      <c r="K1545">
        <v>1414066434</v>
      </c>
      <c r="L1545" s="14">
        <f t="shared" si="145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146"/>
        <v>0.44444444444444442</v>
      </c>
      <c r="R1545" s="7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5" x14ac:dyDescent="0.2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s="4" t="s">
        <v>8221</v>
      </c>
      <c r="G1546" t="s">
        <v>8224</v>
      </c>
      <c r="H1546" t="s">
        <v>8246</v>
      </c>
      <c r="I1546">
        <v>1427847480</v>
      </c>
      <c r="J1546" s="14">
        <f t="shared" si="144"/>
        <v>42095.012499999997</v>
      </c>
      <c r="K1546">
        <v>1424222024</v>
      </c>
      <c r="L1546" s="14">
        <f t="shared" si="145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146"/>
        <v>0</v>
      </c>
      <c r="R1546" s="7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5" x14ac:dyDescent="0.2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s="4" t="s">
        <v>8221</v>
      </c>
      <c r="G1547" t="s">
        <v>8224</v>
      </c>
      <c r="H1547" t="s">
        <v>8246</v>
      </c>
      <c r="I1547">
        <v>1425330960</v>
      </c>
      <c r="J1547" s="14">
        <f t="shared" si="144"/>
        <v>42065.886111111111</v>
      </c>
      <c r="K1547">
        <v>1422393234</v>
      </c>
      <c r="L1547" s="14">
        <f t="shared" si="145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146"/>
        <v>3.3333333333333333E-2</v>
      </c>
      <c r="R1547" s="7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60" x14ac:dyDescent="0.2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s="4" t="s">
        <v>8221</v>
      </c>
      <c r="G1548" t="s">
        <v>8225</v>
      </c>
      <c r="H1548" t="s">
        <v>8247</v>
      </c>
      <c r="I1548">
        <v>1410930399</v>
      </c>
      <c r="J1548" s="14">
        <f t="shared" si="144"/>
        <v>41899.212951388887</v>
      </c>
      <c r="K1548">
        <v>1405746399</v>
      </c>
      <c r="L1548" s="14">
        <f t="shared" si="145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146"/>
        <v>28.9</v>
      </c>
      <c r="R1548" s="7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5" x14ac:dyDescent="0.2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s="4" t="s">
        <v>8221</v>
      </c>
      <c r="G1549" t="s">
        <v>8224</v>
      </c>
      <c r="H1549" t="s">
        <v>8246</v>
      </c>
      <c r="I1549">
        <v>1487844882</v>
      </c>
      <c r="J1549" s="14">
        <f t="shared" si="144"/>
        <v>42789.426875000005</v>
      </c>
      <c r="K1549">
        <v>1487240082</v>
      </c>
      <c r="L1549" s="14">
        <f t="shared" si="145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146"/>
        <v>0</v>
      </c>
      <c r="R1549" s="7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30" x14ac:dyDescent="0.2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s="4" t="s">
        <v>8221</v>
      </c>
      <c r="G1550" t="s">
        <v>8224</v>
      </c>
      <c r="H1550" t="s">
        <v>8246</v>
      </c>
      <c r="I1550">
        <v>1447020620</v>
      </c>
      <c r="J1550" s="14">
        <f t="shared" si="144"/>
        <v>42316.923842592587</v>
      </c>
      <c r="K1550">
        <v>1444425020</v>
      </c>
      <c r="L1550" s="14">
        <f t="shared" si="145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146"/>
        <v>8.5714285714285712</v>
      </c>
      <c r="R1550" s="7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5" x14ac:dyDescent="0.2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s="4" t="s">
        <v>8221</v>
      </c>
      <c r="G1551" t="s">
        <v>8224</v>
      </c>
      <c r="H1551" t="s">
        <v>8246</v>
      </c>
      <c r="I1551">
        <v>1446524159</v>
      </c>
      <c r="J1551" s="14">
        <f t="shared" si="144"/>
        <v>42311.177766203706</v>
      </c>
      <c r="K1551">
        <v>1443928559</v>
      </c>
      <c r="L1551" s="14">
        <f t="shared" si="145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146"/>
        <v>34</v>
      </c>
      <c r="R1551" s="7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60" x14ac:dyDescent="0.2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s="4" t="s">
        <v>8221</v>
      </c>
      <c r="G1552" t="s">
        <v>8225</v>
      </c>
      <c r="H1552" t="s">
        <v>8247</v>
      </c>
      <c r="I1552">
        <v>1463050034</v>
      </c>
      <c r="J1552" s="14">
        <f t="shared" si="144"/>
        <v>42502.449467592596</v>
      </c>
      <c r="K1552">
        <v>1460458034</v>
      </c>
      <c r="L1552" s="14">
        <f t="shared" si="145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146"/>
        <v>13.466666666666665</v>
      </c>
      <c r="R1552" s="7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60" x14ac:dyDescent="0.2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s="4" t="s">
        <v>8221</v>
      </c>
      <c r="G1553" t="s">
        <v>8224</v>
      </c>
      <c r="H1553" t="s">
        <v>8246</v>
      </c>
      <c r="I1553">
        <v>1432756039</v>
      </c>
      <c r="J1553" s="14">
        <f t="shared" si="144"/>
        <v>42151.824525462958</v>
      </c>
      <c r="K1553">
        <v>1430164039</v>
      </c>
      <c r="L1553" s="14">
        <f t="shared" si="145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146"/>
        <v>0</v>
      </c>
      <c r="R1553" s="7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60" x14ac:dyDescent="0.2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s="4" t="s">
        <v>8221</v>
      </c>
      <c r="G1554" t="s">
        <v>8224</v>
      </c>
      <c r="H1554" t="s">
        <v>8246</v>
      </c>
      <c r="I1554">
        <v>1412135940</v>
      </c>
      <c r="J1554" s="14">
        <f t="shared" si="144"/>
        <v>41913.165972222225</v>
      </c>
      <c r="K1554">
        <v>1410366708</v>
      </c>
      <c r="L1554" s="14">
        <f t="shared" si="145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146"/>
        <v>49.186046511627907</v>
      </c>
      <c r="R1554" s="7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5" x14ac:dyDescent="0.2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s="4" t="s">
        <v>8221</v>
      </c>
      <c r="G1555" t="s">
        <v>8224</v>
      </c>
      <c r="H1555" t="s">
        <v>8246</v>
      </c>
      <c r="I1555">
        <v>1441176447</v>
      </c>
      <c r="J1555" s="14">
        <f t="shared" si="144"/>
        <v>42249.282951388886</v>
      </c>
      <c r="K1555">
        <v>1438584447</v>
      </c>
      <c r="L1555" s="14">
        <f t="shared" si="145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146"/>
        <v>0</v>
      </c>
      <c r="R1555" s="7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60" x14ac:dyDescent="0.2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s="4" t="s">
        <v>8221</v>
      </c>
      <c r="G1556" t="s">
        <v>8226</v>
      </c>
      <c r="H1556" t="s">
        <v>8248</v>
      </c>
      <c r="I1556">
        <v>1438495390</v>
      </c>
      <c r="J1556" s="14">
        <f t="shared" si="144"/>
        <v>42218.252199074079</v>
      </c>
      <c r="K1556">
        <v>1435903390</v>
      </c>
      <c r="L1556" s="14">
        <f t="shared" si="145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146"/>
        <v>0</v>
      </c>
      <c r="R1556" s="7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5" x14ac:dyDescent="0.2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s="4" t="s">
        <v>8221</v>
      </c>
      <c r="G1557" t="s">
        <v>8224</v>
      </c>
      <c r="H1557" t="s">
        <v>8246</v>
      </c>
      <c r="I1557">
        <v>1442509200</v>
      </c>
      <c r="J1557" s="14">
        <f t="shared" si="144"/>
        <v>42264.708333333328</v>
      </c>
      <c r="K1557">
        <v>1440513832</v>
      </c>
      <c r="L1557" s="14">
        <f t="shared" si="145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146"/>
        <v>0</v>
      </c>
      <c r="R1557" s="7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5" x14ac:dyDescent="0.2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s="4" t="s">
        <v>8221</v>
      </c>
      <c r="G1558" t="s">
        <v>8229</v>
      </c>
      <c r="H1558" t="s">
        <v>8251</v>
      </c>
      <c r="I1558">
        <v>1467603624</v>
      </c>
      <c r="J1558" s="14">
        <f t="shared" si="144"/>
        <v>42555.153055555551</v>
      </c>
      <c r="K1558">
        <v>1465011624</v>
      </c>
      <c r="L1558" s="14">
        <f t="shared" si="145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146"/>
        <v>45.133333333333333</v>
      </c>
      <c r="R1558" s="7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5" x14ac:dyDescent="0.2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s="4" t="s">
        <v>8221</v>
      </c>
      <c r="G1559" t="s">
        <v>8224</v>
      </c>
      <c r="H1559" t="s">
        <v>8246</v>
      </c>
      <c r="I1559">
        <v>1411227633</v>
      </c>
      <c r="J1559" s="14">
        <f t="shared" si="144"/>
        <v>41902.65315972222</v>
      </c>
      <c r="K1559">
        <v>1408549233</v>
      </c>
      <c r="L1559" s="14">
        <f t="shared" si="145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146"/>
        <v>4</v>
      </c>
      <c r="R1559" s="7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45" x14ac:dyDescent="0.2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s="4" t="s">
        <v>8221</v>
      </c>
      <c r="G1560" t="s">
        <v>8225</v>
      </c>
      <c r="H1560" t="s">
        <v>8247</v>
      </c>
      <c r="I1560">
        <v>1440763920</v>
      </c>
      <c r="J1560" s="14">
        <f t="shared" si="144"/>
        <v>42244.508333333331</v>
      </c>
      <c r="K1560">
        <v>1435656759</v>
      </c>
      <c r="L1560" s="14">
        <f t="shared" si="145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146"/>
        <v>4.666666666666667</v>
      </c>
      <c r="R1560" s="7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45" x14ac:dyDescent="0.2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s="4" t="s">
        <v>8221</v>
      </c>
      <c r="G1561" t="s">
        <v>8224</v>
      </c>
      <c r="H1561" t="s">
        <v>8246</v>
      </c>
      <c r="I1561">
        <v>1430270199</v>
      </c>
      <c r="J1561" s="14">
        <f t="shared" si="144"/>
        <v>42123.05322916666</v>
      </c>
      <c r="K1561">
        <v>1428974199</v>
      </c>
      <c r="L1561" s="14">
        <f t="shared" si="145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146"/>
        <v>0.33333333333333337</v>
      </c>
      <c r="R1561" s="7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60" x14ac:dyDescent="0.2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s="4" t="s">
        <v>8221</v>
      </c>
      <c r="G1562" t="s">
        <v>8224</v>
      </c>
      <c r="H1562" t="s">
        <v>8246</v>
      </c>
      <c r="I1562">
        <v>1415842193</v>
      </c>
      <c r="J1562" s="14">
        <f t="shared" si="144"/>
        <v>41956.062418981484</v>
      </c>
      <c r="K1562">
        <v>1414110593</v>
      </c>
      <c r="L1562" s="14">
        <f t="shared" si="145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146"/>
        <v>3.7600000000000002</v>
      </c>
      <c r="R1562" s="7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60" x14ac:dyDescent="0.2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s="4" t="s">
        <v>8220</v>
      </c>
      <c r="G1563" t="s">
        <v>8224</v>
      </c>
      <c r="H1563" t="s">
        <v>8246</v>
      </c>
      <c r="I1563">
        <v>1383789603</v>
      </c>
      <c r="J1563" s="14">
        <f t="shared" si="144"/>
        <v>41585.083368055559</v>
      </c>
      <c r="K1563">
        <v>1381194003</v>
      </c>
      <c r="L1563" s="14">
        <f t="shared" si="145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146"/>
        <v>0.67</v>
      </c>
      <c r="R1563" s="7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60" x14ac:dyDescent="0.2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s="4" t="s">
        <v>8220</v>
      </c>
      <c r="G1564" t="s">
        <v>8224</v>
      </c>
      <c r="H1564" t="s">
        <v>8246</v>
      </c>
      <c r="I1564">
        <v>1259715000</v>
      </c>
      <c r="J1564" s="14">
        <f t="shared" si="144"/>
        <v>40149.034722222219</v>
      </c>
      <c r="K1564">
        <v>1253712916</v>
      </c>
      <c r="L1564" s="14">
        <f t="shared" si="145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146"/>
        <v>0</v>
      </c>
      <c r="R1564" s="7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5" x14ac:dyDescent="0.2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s="4" t="s">
        <v>8220</v>
      </c>
      <c r="G1565" t="s">
        <v>8225</v>
      </c>
      <c r="H1565" t="s">
        <v>8247</v>
      </c>
      <c r="I1565">
        <v>1394815751</v>
      </c>
      <c r="J1565" s="14">
        <f t="shared" si="144"/>
        <v>41712.700821759259</v>
      </c>
      <c r="K1565">
        <v>1389635351</v>
      </c>
      <c r="L1565" s="14">
        <f t="shared" si="145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146"/>
        <v>1.4166666666666665</v>
      </c>
      <c r="R1565" s="7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60" x14ac:dyDescent="0.2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s="4" t="s">
        <v>8220</v>
      </c>
      <c r="G1566" t="s">
        <v>8224</v>
      </c>
      <c r="H1566" t="s">
        <v>8246</v>
      </c>
      <c r="I1566">
        <v>1432843500</v>
      </c>
      <c r="J1566" s="14">
        <f t="shared" si="144"/>
        <v>42152.836805555555</v>
      </c>
      <c r="K1566">
        <v>1430124509</v>
      </c>
      <c r="L1566" s="14">
        <f t="shared" si="145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146"/>
        <v>0.1</v>
      </c>
      <c r="R1566" s="7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60" x14ac:dyDescent="0.2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s="4" t="s">
        <v>8220</v>
      </c>
      <c r="G1567" t="s">
        <v>8224</v>
      </c>
      <c r="H1567" t="s">
        <v>8246</v>
      </c>
      <c r="I1567">
        <v>1307554261</v>
      </c>
      <c r="J1567" s="14">
        <f t="shared" si="144"/>
        <v>40702.729872685188</v>
      </c>
      <c r="K1567">
        <v>1304962261</v>
      </c>
      <c r="L1567" s="14">
        <f t="shared" si="145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146"/>
        <v>2.5</v>
      </c>
      <c r="R1567" s="7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5" x14ac:dyDescent="0.2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s="4" t="s">
        <v>8220</v>
      </c>
      <c r="G1568" t="s">
        <v>8224</v>
      </c>
      <c r="H1568" t="s">
        <v>8246</v>
      </c>
      <c r="I1568">
        <v>1469656800</v>
      </c>
      <c r="J1568" s="14">
        <f t="shared" si="144"/>
        <v>42578.916666666672</v>
      </c>
      <c r="K1568">
        <v>1467151204</v>
      </c>
      <c r="L1568" s="14">
        <f t="shared" si="145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146"/>
        <v>21.25</v>
      </c>
      <c r="R1568" s="7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60" x14ac:dyDescent="0.2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s="4" t="s">
        <v>8220</v>
      </c>
      <c r="G1569" t="s">
        <v>8224</v>
      </c>
      <c r="H1569" t="s">
        <v>8246</v>
      </c>
      <c r="I1569">
        <v>1392595200</v>
      </c>
      <c r="J1569" s="14">
        <f t="shared" si="144"/>
        <v>41687</v>
      </c>
      <c r="K1569">
        <v>1391293745</v>
      </c>
      <c r="L1569" s="14">
        <f t="shared" si="145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146"/>
        <v>4.117647058823529</v>
      </c>
      <c r="R1569" s="7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5" x14ac:dyDescent="0.2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s="4" t="s">
        <v>8220</v>
      </c>
      <c r="G1570" t="s">
        <v>8224</v>
      </c>
      <c r="H1570" t="s">
        <v>8246</v>
      </c>
      <c r="I1570">
        <v>1419384585</v>
      </c>
      <c r="J1570" s="14">
        <f t="shared" si="144"/>
        <v>41997.062326388885</v>
      </c>
      <c r="K1570">
        <v>1416360585</v>
      </c>
      <c r="L1570" s="14">
        <f t="shared" si="145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146"/>
        <v>13.639999999999999</v>
      </c>
      <c r="R1570" s="7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2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s="4" t="s">
        <v>8220</v>
      </c>
      <c r="G1571" t="s">
        <v>8224</v>
      </c>
      <c r="H1571" t="s">
        <v>8246</v>
      </c>
      <c r="I1571">
        <v>1369498714</v>
      </c>
      <c r="J1571" s="14">
        <f t="shared" si="144"/>
        <v>41419.679560185185</v>
      </c>
      <c r="K1571">
        <v>1366906714</v>
      </c>
      <c r="L1571" s="14">
        <f t="shared" si="145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146"/>
        <v>0</v>
      </c>
      <c r="R1571" s="7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30" x14ac:dyDescent="0.2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s="4" t="s">
        <v>8220</v>
      </c>
      <c r="G1572" t="s">
        <v>8224</v>
      </c>
      <c r="H1572" t="s">
        <v>8246</v>
      </c>
      <c r="I1572">
        <v>1460140282</v>
      </c>
      <c r="J1572" s="14">
        <f t="shared" si="144"/>
        <v>42468.771782407406</v>
      </c>
      <c r="K1572">
        <v>1457551882</v>
      </c>
      <c r="L1572" s="14">
        <f t="shared" si="145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146"/>
        <v>41.4</v>
      </c>
      <c r="R1572" s="7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60" x14ac:dyDescent="0.2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s="4" t="s">
        <v>8220</v>
      </c>
      <c r="G1573" t="s">
        <v>8225</v>
      </c>
      <c r="H1573" t="s">
        <v>8247</v>
      </c>
      <c r="I1573">
        <v>1434738483</v>
      </c>
      <c r="J1573" s="14">
        <f t="shared" si="144"/>
        <v>42174.769479166673</v>
      </c>
      <c r="K1573">
        <v>1432146483</v>
      </c>
      <c r="L1573" s="14">
        <f t="shared" si="145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146"/>
        <v>0.66115702479338845</v>
      </c>
      <c r="R1573" s="7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60" x14ac:dyDescent="0.2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s="4" t="s">
        <v>8220</v>
      </c>
      <c r="G1574" t="s">
        <v>8225</v>
      </c>
      <c r="H1574" t="s">
        <v>8247</v>
      </c>
      <c r="I1574">
        <v>1456703940</v>
      </c>
      <c r="J1574" s="14">
        <f t="shared" si="144"/>
        <v>42428.999305555553</v>
      </c>
      <c r="K1574">
        <v>1454546859</v>
      </c>
      <c r="L1574" s="14">
        <f t="shared" si="145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146"/>
        <v>5</v>
      </c>
      <c r="R1574" s="7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60" x14ac:dyDescent="0.2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s="4" t="s">
        <v>8220</v>
      </c>
      <c r="G1575" t="s">
        <v>8229</v>
      </c>
      <c r="H1575" t="s">
        <v>8251</v>
      </c>
      <c r="I1575">
        <v>1491019140</v>
      </c>
      <c r="J1575" s="14">
        <f t="shared" si="144"/>
        <v>42826.165972222225</v>
      </c>
      <c r="K1575">
        <v>1487548802</v>
      </c>
      <c r="L1575" s="14">
        <f t="shared" si="145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146"/>
        <v>2.4777777777777779</v>
      </c>
      <c r="R1575" s="7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60" x14ac:dyDescent="0.2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s="4" t="s">
        <v>8220</v>
      </c>
      <c r="G1576" t="s">
        <v>8224</v>
      </c>
      <c r="H1576" t="s">
        <v>8246</v>
      </c>
      <c r="I1576">
        <v>1424211329</v>
      </c>
      <c r="J1576" s="14">
        <f t="shared" si="144"/>
        <v>42052.927418981482</v>
      </c>
      <c r="K1576">
        <v>1421187329</v>
      </c>
      <c r="L1576" s="14">
        <f t="shared" si="145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146"/>
        <v>5.0599999999999996</v>
      </c>
      <c r="R1576" s="7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60" x14ac:dyDescent="0.2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s="4" t="s">
        <v>8220</v>
      </c>
      <c r="G1577" t="s">
        <v>8224</v>
      </c>
      <c r="H1577" t="s">
        <v>8246</v>
      </c>
      <c r="I1577">
        <v>1404909296</v>
      </c>
      <c r="J1577" s="14">
        <f t="shared" si="144"/>
        <v>41829.524259259262</v>
      </c>
      <c r="K1577">
        <v>1402317296</v>
      </c>
      <c r="L1577" s="14">
        <f t="shared" si="145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146"/>
        <v>22.91</v>
      </c>
      <c r="R1577" s="7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45" x14ac:dyDescent="0.2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s="4" t="s">
        <v>8220</v>
      </c>
      <c r="G1578" t="s">
        <v>8224</v>
      </c>
      <c r="H1578" t="s">
        <v>8246</v>
      </c>
      <c r="I1578">
        <v>1435698368</v>
      </c>
      <c r="J1578" s="14">
        <f t="shared" si="144"/>
        <v>42185.879259259258</v>
      </c>
      <c r="K1578">
        <v>1431810368</v>
      </c>
      <c r="L1578" s="14">
        <f t="shared" si="145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146"/>
        <v>13</v>
      </c>
      <c r="R1578" s="7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60" x14ac:dyDescent="0.2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s="4" t="s">
        <v>8220</v>
      </c>
      <c r="G1579" t="s">
        <v>8224</v>
      </c>
      <c r="H1579" t="s">
        <v>8246</v>
      </c>
      <c r="I1579">
        <v>1343161248</v>
      </c>
      <c r="J1579" s="14">
        <f t="shared" si="144"/>
        <v>41114.847777777781</v>
      </c>
      <c r="K1579">
        <v>1337977248</v>
      </c>
      <c r="L1579" s="14">
        <f t="shared" si="145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146"/>
        <v>0.54999999999999993</v>
      </c>
      <c r="R1579" s="7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60" x14ac:dyDescent="0.2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s="4" t="s">
        <v>8220</v>
      </c>
      <c r="G1580" t="s">
        <v>8224</v>
      </c>
      <c r="H1580" t="s">
        <v>8246</v>
      </c>
      <c r="I1580">
        <v>1283392800</v>
      </c>
      <c r="J1580" s="14">
        <f t="shared" si="144"/>
        <v>40423.083333333336</v>
      </c>
      <c r="K1580">
        <v>1281317691</v>
      </c>
      <c r="L1580" s="14">
        <f t="shared" si="145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146"/>
        <v>10.806536636794938</v>
      </c>
      <c r="R1580" s="7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45" x14ac:dyDescent="0.2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s="4" t="s">
        <v>8220</v>
      </c>
      <c r="G1581" t="s">
        <v>8224</v>
      </c>
      <c r="H1581" t="s">
        <v>8246</v>
      </c>
      <c r="I1581">
        <v>1377734091</v>
      </c>
      <c r="J1581" s="14">
        <f t="shared" si="144"/>
        <v>41514.996423611112</v>
      </c>
      <c r="K1581">
        <v>1374882891</v>
      </c>
      <c r="L1581" s="14">
        <f t="shared" si="145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146"/>
        <v>0.84008400840084008</v>
      </c>
      <c r="R1581" s="7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5" x14ac:dyDescent="0.2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s="4" t="s">
        <v>8220</v>
      </c>
      <c r="G1582" t="s">
        <v>8224</v>
      </c>
      <c r="H1582" t="s">
        <v>8246</v>
      </c>
      <c r="I1582">
        <v>1337562726</v>
      </c>
      <c r="J1582" s="14">
        <f t="shared" si="144"/>
        <v>41050.050069444449</v>
      </c>
      <c r="K1582">
        <v>1332378726</v>
      </c>
      <c r="L1582" s="14">
        <f t="shared" si="145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146"/>
        <v>0</v>
      </c>
      <c r="R1582" s="7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60" x14ac:dyDescent="0.2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s="4" t="s">
        <v>8221</v>
      </c>
      <c r="G1583" t="s">
        <v>8225</v>
      </c>
      <c r="H1583" t="s">
        <v>8247</v>
      </c>
      <c r="I1583">
        <v>1450521990</v>
      </c>
      <c r="J1583" s="14">
        <f t="shared" si="144"/>
        <v>42357.448958333334</v>
      </c>
      <c r="K1583">
        <v>1447757190</v>
      </c>
      <c r="L1583" s="14">
        <f t="shared" si="145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146"/>
        <v>0.5</v>
      </c>
      <c r="R1583" s="7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30" x14ac:dyDescent="0.2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s="4" t="s">
        <v>8221</v>
      </c>
      <c r="G1584" t="s">
        <v>8224</v>
      </c>
      <c r="H1584" t="s">
        <v>8246</v>
      </c>
      <c r="I1584">
        <v>1445894400</v>
      </c>
      <c r="J1584" s="14">
        <f t="shared" si="144"/>
        <v>42303.888888888891</v>
      </c>
      <c r="K1584">
        <v>1440961053</v>
      </c>
      <c r="L1584" s="14">
        <f t="shared" si="145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146"/>
        <v>9.3000000000000007</v>
      </c>
      <c r="R1584" s="7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60" x14ac:dyDescent="0.2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s="4" t="s">
        <v>8221</v>
      </c>
      <c r="G1585" t="s">
        <v>8225</v>
      </c>
      <c r="H1585" t="s">
        <v>8247</v>
      </c>
      <c r="I1585">
        <v>1411681391</v>
      </c>
      <c r="J1585" s="14">
        <f t="shared" si="144"/>
        <v>41907.904988425929</v>
      </c>
      <c r="K1585">
        <v>1409089391</v>
      </c>
      <c r="L1585" s="14">
        <f t="shared" si="145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146"/>
        <v>7.4999999999999997E-2</v>
      </c>
      <c r="R1585" s="7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60" x14ac:dyDescent="0.2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s="4" t="s">
        <v>8221</v>
      </c>
      <c r="G1586" t="s">
        <v>8224</v>
      </c>
      <c r="H1586" t="s">
        <v>8246</v>
      </c>
      <c r="I1586">
        <v>1401464101</v>
      </c>
      <c r="J1586" s="14">
        <f t="shared" si="144"/>
        <v>41789.649317129632</v>
      </c>
      <c r="K1586">
        <v>1400600101</v>
      </c>
      <c r="L1586" s="14">
        <f t="shared" si="145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146"/>
        <v>0</v>
      </c>
      <c r="R1586" s="7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60" x14ac:dyDescent="0.2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s="4" t="s">
        <v>8221</v>
      </c>
      <c r="G1587" t="s">
        <v>8229</v>
      </c>
      <c r="H1587" t="s">
        <v>8251</v>
      </c>
      <c r="I1587">
        <v>1482663600</v>
      </c>
      <c r="J1587" s="14">
        <f t="shared" si="144"/>
        <v>42729.458333333328</v>
      </c>
      <c r="K1587">
        <v>1480800568</v>
      </c>
      <c r="L1587" s="14">
        <f t="shared" si="145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146"/>
        <v>79</v>
      </c>
      <c r="R1587" s="7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0" x14ac:dyDescent="0.2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s="4" t="s">
        <v>8221</v>
      </c>
      <c r="G1588" t="s">
        <v>8224</v>
      </c>
      <c r="H1588" t="s">
        <v>8246</v>
      </c>
      <c r="I1588">
        <v>1428197422</v>
      </c>
      <c r="J1588" s="14">
        <f t="shared" si="144"/>
        <v>42099.062754629631</v>
      </c>
      <c r="K1588">
        <v>1425609022</v>
      </c>
      <c r="L1588" s="14">
        <f t="shared" si="145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146"/>
        <v>0</v>
      </c>
      <c r="R1588" s="7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60" x14ac:dyDescent="0.2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s="4" t="s">
        <v>8221</v>
      </c>
      <c r="G1589" t="s">
        <v>8224</v>
      </c>
      <c r="H1589" t="s">
        <v>8246</v>
      </c>
      <c r="I1589">
        <v>1418510965</v>
      </c>
      <c r="J1589" s="14">
        <f t="shared" si="144"/>
        <v>41986.950983796298</v>
      </c>
      <c r="K1589">
        <v>1415918965</v>
      </c>
      <c r="L1589" s="14">
        <f t="shared" si="145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146"/>
        <v>1.3333333333333334E-2</v>
      </c>
      <c r="R1589" s="7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30" x14ac:dyDescent="0.2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s="4" t="s">
        <v>8221</v>
      </c>
      <c r="G1590" t="s">
        <v>8224</v>
      </c>
      <c r="H1590" t="s">
        <v>8246</v>
      </c>
      <c r="I1590">
        <v>1422735120</v>
      </c>
      <c r="J1590" s="14">
        <f t="shared" si="144"/>
        <v>42035.841666666667</v>
      </c>
      <c r="K1590">
        <v>1420091999</v>
      </c>
      <c r="L1590" s="14">
        <f t="shared" si="145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146"/>
        <v>0</v>
      </c>
      <c r="R1590" s="7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5" x14ac:dyDescent="0.2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s="4" t="s">
        <v>8221</v>
      </c>
      <c r="G1591" t="s">
        <v>8224</v>
      </c>
      <c r="H1591" t="s">
        <v>8246</v>
      </c>
      <c r="I1591">
        <v>1444433886</v>
      </c>
      <c r="J1591" s="14">
        <f t="shared" si="144"/>
        <v>42286.984791666662</v>
      </c>
      <c r="K1591">
        <v>1441841886</v>
      </c>
      <c r="L1591" s="14">
        <f t="shared" si="145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146"/>
        <v>0</v>
      </c>
      <c r="R1591" s="7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x14ac:dyDescent="0.2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s="4" t="s">
        <v>8221</v>
      </c>
      <c r="G1592" t="s">
        <v>8237</v>
      </c>
      <c r="H1592" t="s">
        <v>8249</v>
      </c>
      <c r="I1592">
        <v>1443040464</v>
      </c>
      <c r="J1592" s="14">
        <f t="shared" si="144"/>
        <v>42270.857222222221</v>
      </c>
      <c r="K1592">
        <v>1440448464</v>
      </c>
      <c r="L1592" s="14">
        <f t="shared" si="145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146"/>
        <v>1.7000000000000002</v>
      </c>
      <c r="R1592" s="7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60" x14ac:dyDescent="0.2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s="4" t="s">
        <v>8221</v>
      </c>
      <c r="G1593" t="s">
        <v>8225</v>
      </c>
      <c r="H1593" t="s">
        <v>8247</v>
      </c>
      <c r="I1593">
        <v>1459700741</v>
      </c>
      <c r="J1593" s="14">
        <f t="shared" si="144"/>
        <v>42463.68450231482</v>
      </c>
      <c r="K1593">
        <v>1457112341</v>
      </c>
      <c r="L1593" s="14">
        <f t="shared" si="145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146"/>
        <v>29.228571428571428</v>
      </c>
      <c r="R1593" s="7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0" x14ac:dyDescent="0.2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s="4" t="s">
        <v>8221</v>
      </c>
      <c r="G1594" t="s">
        <v>8224</v>
      </c>
      <c r="H1594" t="s">
        <v>8246</v>
      </c>
      <c r="I1594">
        <v>1427503485</v>
      </c>
      <c r="J1594" s="14">
        <f t="shared" si="144"/>
        <v>42091.031076388885</v>
      </c>
      <c r="K1594">
        <v>1423619085</v>
      </c>
      <c r="L1594" s="14">
        <f t="shared" si="145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146"/>
        <v>0</v>
      </c>
      <c r="R1594" s="7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45" x14ac:dyDescent="0.2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s="4" t="s">
        <v>8221</v>
      </c>
      <c r="G1595" t="s">
        <v>8224</v>
      </c>
      <c r="H1595" t="s">
        <v>8246</v>
      </c>
      <c r="I1595">
        <v>1425154655</v>
      </c>
      <c r="J1595" s="14">
        <f t="shared" si="144"/>
        <v>42063.845543981486</v>
      </c>
      <c r="K1595">
        <v>1422562655</v>
      </c>
      <c r="L1595" s="14">
        <f t="shared" si="145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146"/>
        <v>1.3636363636363637E-2</v>
      </c>
      <c r="R1595" s="7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45" x14ac:dyDescent="0.2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s="4" t="s">
        <v>8221</v>
      </c>
      <c r="G1596" t="s">
        <v>8224</v>
      </c>
      <c r="H1596" t="s">
        <v>8246</v>
      </c>
      <c r="I1596">
        <v>1463329260</v>
      </c>
      <c r="J1596" s="14">
        <f t="shared" si="144"/>
        <v>42505.681249999994</v>
      </c>
      <c r="K1596">
        <v>1458147982</v>
      </c>
      <c r="L1596" s="14">
        <f t="shared" si="145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146"/>
        <v>20.5</v>
      </c>
      <c r="R1596" s="7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5" x14ac:dyDescent="0.2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s="4" t="s">
        <v>8221</v>
      </c>
      <c r="G1597" t="s">
        <v>8224</v>
      </c>
      <c r="H1597" t="s">
        <v>8246</v>
      </c>
      <c r="I1597">
        <v>1403122380</v>
      </c>
      <c r="J1597" s="14">
        <f t="shared" si="144"/>
        <v>41808.842361111114</v>
      </c>
      <c r="K1597">
        <v>1400634728</v>
      </c>
      <c r="L1597" s="14">
        <f t="shared" si="145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146"/>
        <v>0.27999999999999997</v>
      </c>
      <c r="R1597" s="7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5" x14ac:dyDescent="0.2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s="4" t="s">
        <v>8221</v>
      </c>
      <c r="G1598" t="s">
        <v>8225</v>
      </c>
      <c r="H1598" t="s">
        <v>8247</v>
      </c>
      <c r="I1598">
        <v>1418469569</v>
      </c>
      <c r="J1598" s="14">
        <f t="shared" si="144"/>
        <v>41986.471863425926</v>
      </c>
      <c r="K1598">
        <v>1414577969</v>
      </c>
      <c r="L1598" s="14">
        <f t="shared" si="145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146"/>
        <v>2.3076923076923079</v>
      </c>
      <c r="R1598" s="7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5" x14ac:dyDescent="0.2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s="4" t="s">
        <v>8221</v>
      </c>
      <c r="G1599" t="s">
        <v>8224</v>
      </c>
      <c r="H1599" t="s">
        <v>8246</v>
      </c>
      <c r="I1599">
        <v>1474360197</v>
      </c>
      <c r="J1599" s="14">
        <f t="shared" si="144"/>
        <v>42633.354131944448</v>
      </c>
      <c r="K1599">
        <v>1471768197</v>
      </c>
      <c r="L1599" s="14">
        <f t="shared" si="145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146"/>
        <v>0</v>
      </c>
      <c r="R1599" s="7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60" x14ac:dyDescent="0.2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s="4" t="s">
        <v>8221</v>
      </c>
      <c r="G1600" t="s">
        <v>8224</v>
      </c>
      <c r="H1600" t="s">
        <v>8246</v>
      </c>
      <c r="I1600">
        <v>1437926458</v>
      </c>
      <c r="J1600" s="14">
        <f t="shared" si="144"/>
        <v>42211.667337962965</v>
      </c>
      <c r="K1600">
        <v>1432742458</v>
      </c>
      <c r="L1600" s="14">
        <f t="shared" si="145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146"/>
        <v>0.125</v>
      </c>
      <c r="R1600" s="7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5" x14ac:dyDescent="0.2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s="4" t="s">
        <v>8221</v>
      </c>
      <c r="G1601" t="s">
        <v>8225</v>
      </c>
      <c r="H1601" t="s">
        <v>8247</v>
      </c>
      <c r="I1601">
        <v>1460116576</v>
      </c>
      <c r="J1601" s="14">
        <f t="shared" si="144"/>
        <v>42468.497407407413</v>
      </c>
      <c r="K1601">
        <v>1457528176</v>
      </c>
      <c r="L1601" s="14">
        <f t="shared" si="145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146"/>
        <v>0</v>
      </c>
      <c r="R1601" s="7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60" x14ac:dyDescent="0.2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s="4" t="s">
        <v>8221</v>
      </c>
      <c r="G1602" t="s">
        <v>8224</v>
      </c>
      <c r="H1602" t="s">
        <v>8246</v>
      </c>
      <c r="I1602">
        <v>1405401060</v>
      </c>
      <c r="J1602" s="14">
        <f t="shared" si="144"/>
        <v>41835.21597222222</v>
      </c>
      <c r="K1602">
        <v>1401585752</v>
      </c>
      <c r="L1602" s="14">
        <f t="shared" si="145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6">
        <f t="shared" si="146"/>
        <v>7.3400000000000007</v>
      </c>
      <c r="R1602" s="7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5" x14ac:dyDescent="0.2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s="4" t="s">
        <v>8219</v>
      </c>
      <c r="G1603" t="s">
        <v>8224</v>
      </c>
      <c r="H1603" t="s">
        <v>8246</v>
      </c>
      <c r="I1603">
        <v>1304561633</v>
      </c>
      <c r="J1603" s="14">
        <f t="shared" ref="J1603:J1666" si="150">(((I1603/60)/60)/24)+DATE(1970,1,1)</f>
        <v>40668.092974537038</v>
      </c>
      <c r="K1603">
        <v>1301969633</v>
      </c>
      <c r="L1603" s="14">
        <f t="shared" ref="L1603:L1666" si="15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ref="Q1603:Q1666" si="152">(E1603/D1603)*100</f>
        <v>108.2492</v>
      </c>
      <c r="R1603" s="7">
        <f t="shared" ref="R1603:R1666" si="153">AVERAGE(E1603/N1603)</f>
        <v>48.325535714285714</v>
      </c>
      <c r="S1603" t="str">
        <f t="shared" ref="S1603:S1666" si="154">LEFT(P1603,FIND("/",P1603)-1)</f>
        <v>music</v>
      </c>
      <c r="T1603" t="str">
        <f t="shared" ref="T1603:T1666" si="155">RIGHT(P1603,LEN(P1603)-FIND("/",P1603))</f>
        <v>rock</v>
      </c>
    </row>
    <row r="1604" spans="1:20" ht="45" x14ac:dyDescent="0.2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s="4" t="s">
        <v>8219</v>
      </c>
      <c r="G1604" t="s">
        <v>8224</v>
      </c>
      <c r="H1604" t="s">
        <v>8246</v>
      </c>
      <c r="I1604">
        <v>1318633200</v>
      </c>
      <c r="J1604" s="14">
        <f t="shared" si="150"/>
        <v>40830.958333333336</v>
      </c>
      <c r="K1604">
        <v>1314947317</v>
      </c>
      <c r="L1604" s="14">
        <f t="shared" si="1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52"/>
        <v>100.16666666666667</v>
      </c>
      <c r="R1604" s="7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45" x14ac:dyDescent="0.2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s="4" t="s">
        <v>8219</v>
      </c>
      <c r="G1605" t="s">
        <v>8224</v>
      </c>
      <c r="H1605" t="s">
        <v>8246</v>
      </c>
      <c r="I1605">
        <v>1327723459</v>
      </c>
      <c r="J1605" s="14">
        <f t="shared" si="150"/>
        <v>40936.169664351852</v>
      </c>
      <c r="K1605">
        <v>1322539459</v>
      </c>
      <c r="L1605" s="14">
        <f t="shared" si="1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52"/>
        <v>100.03299999999999</v>
      </c>
      <c r="R1605" s="7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60" x14ac:dyDescent="0.2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s="4" t="s">
        <v>8219</v>
      </c>
      <c r="G1606" t="s">
        <v>8224</v>
      </c>
      <c r="H1606" t="s">
        <v>8246</v>
      </c>
      <c r="I1606">
        <v>1332011835</v>
      </c>
      <c r="J1606" s="14">
        <f t="shared" si="150"/>
        <v>40985.80364583333</v>
      </c>
      <c r="K1606">
        <v>1328559435</v>
      </c>
      <c r="L1606" s="14">
        <f t="shared" si="1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52"/>
        <v>122.10714285714286</v>
      </c>
      <c r="R1606" s="7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60" x14ac:dyDescent="0.2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s="4" t="s">
        <v>8219</v>
      </c>
      <c r="G1607" t="s">
        <v>8224</v>
      </c>
      <c r="H1607" t="s">
        <v>8246</v>
      </c>
      <c r="I1607">
        <v>1312182000</v>
      </c>
      <c r="J1607" s="14">
        <f t="shared" si="150"/>
        <v>40756.291666666664</v>
      </c>
      <c r="K1607">
        <v>1311380313</v>
      </c>
      <c r="L1607" s="14">
        <f t="shared" si="1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52"/>
        <v>100.69333333333334</v>
      </c>
      <c r="R1607" s="7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60" x14ac:dyDescent="0.2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s="4" t="s">
        <v>8219</v>
      </c>
      <c r="G1608" t="s">
        <v>8224</v>
      </c>
      <c r="H1608" t="s">
        <v>8246</v>
      </c>
      <c r="I1608">
        <v>1300930838</v>
      </c>
      <c r="J1608" s="14">
        <f t="shared" si="150"/>
        <v>40626.069884259261</v>
      </c>
      <c r="K1608">
        <v>1293158438</v>
      </c>
      <c r="L1608" s="14">
        <f t="shared" si="1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52"/>
        <v>101.004125</v>
      </c>
      <c r="R1608" s="7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5" x14ac:dyDescent="0.2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s="4" t="s">
        <v>8219</v>
      </c>
      <c r="G1609" t="s">
        <v>8224</v>
      </c>
      <c r="H1609" t="s">
        <v>8246</v>
      </c>
      <c r="I1609">
        <v>1339701851</v>
      </c>
      <c r="J1609" s="14">
        <f t="shared" si="150"/>
        <v>41074.80846064815</v>
      </c>
      <c r="K1609">
        <v>1337887451</v>
      </c>
      <c r="L1609" s="14">
        <f t="shared" si="1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52"/>
        <v>145.11000000000001</v>
      </c>
      <c r="R1609" s="7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45" x14ac:dyDescent="0.2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s="4" t="s">
        <v>8219</v>
      </c>
      <c r="G1610" t="s">
        <v>8224</v>
      </c>
      <c r="H1610" t="s">
        <v>8246</v>
      </c>
      <c r="I1610">
        <v>1388553960</v>
      </c>
      <c r="J1610" s="14">
        <f t="shared" si="150"/>
        <v>41640.226388888892</v>
      </c>
      <c r="K1610">
        <v>1385754986</v>
      </c>
      <c r="L1610" s="14">
        <f t="shared" si="1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52"/>
        <v>101.25</v>
      </c>
      <c r="R1610" s="7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5" x14ac:dyDescent="0.2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s="4" t="s">
        <v>8219</v>
      </c>
      <c r="G1611" t="s">
        <v>8224</v>
      </c>
      <c r="H1611" t="s">
        <v>8246</v>
      </c>
      <c r="I1611">
        <v>1320220800</v>
      </c>
      <c r="J1611" s="14">
        <f t="shared" si="150"/>
        <v>40849.333333333336</v>
      </c>
      <c r="K1611">
        <v>1315612909</v>
      </c>
      <c r="L1611" s="14">
        <f t="shared" si="1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52"/>
        <v>118.33333333333333</v>
      </c>
      <c r="R1611" s="7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30" x14ac:dyDescent="0.2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s="4" t="s">
        <v>8219</v>
      </c>
      <c r="G1612" t="s">
        <v>8224</v>
      </c>
      <c r="H1612" t="s">
        <v>8246</v>
      </c>
      <c r="I1612">
        <v>1355609510</v>
      </c>
      <c r="J1612" s="14">
        <f t="shared" si="150"/>
        <v>41258.924884259257</v>
      </c>
      <c r="K1612">
        <v>1353017510</v>
      </c>
      <c r="L1612" s="14">
        <f t="shared" si="1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52"/>
        <v>271.85000000000002</v>
      </c>
      <c r="R1612" s="7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2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s="4" t="s">
        <v>8219</v>
      </c>
      <c r="G1613" t="s">
        <v>8224</v>
      </c>
      <c r="H1613" t="s">
        <v>8246</v>
      </c>
      <c r="I1613">
        <v>1370390432</v>
      </c>
      <c r="J1613" s="14">
        <f t="shared" si="150"/>
        <v>41430.00037037037</v>
      </c>
      <c r="K1613">
        <v>1368576032</v>
      </c>
      <c r="L1613" s="14">
        <f t="shared" si="1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52"/>
        <v>125.125</v>
      </c>
      <c r="R1613" s="7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5" x14ac:dyDescent="0.2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s="4" t="s">
        <v>8219</v>
      </c>
      <c r="G1614" t="s">
        <v>8224</v>
      </c>
      <c r="H1614" t="s">
        <v>8246</v>
      </c>
      <c r="I1614">
        <v>1357160384</v>
      </c>
      <c r="J1614" s="14">
        <f t="shared" si="150"/>
        <v>41276.874814814815</v>
      </c>
      <c r="K1614">
        <v>1354568384</v>
      </c>
      <c r="L1614" s="14">
        <f t="shared" si="1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52"/>
        <v>110.00000000000001</v>
      </c>
      <c r="R1614" s="7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60" x14ac:dyDescent="0.2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s="4" t="s">
        <v>8219</v>
      </c>
      <c r="G1615" t="s">
        <v>8224</v>
      </c>
      <c r="H1615" t="s">
        <v>8246</v>
      </c>
      <c r="I1615">
        <v>1342921202</v>
      </c>
      <c r="J1615" s="14">
        <f t="shared" si="150"/>
        <v>41112.069467592592</v>
      </c>
      <c r="K1615">
        <v>1340329202</v>
      </c>
      <c r="L1615" s="14">
        <f t="shared" si="1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52"/>
        <v>101.49999999999999</v>
      </c>
      <c r="R1615" s="7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60" x14ac:dyDescent="0.2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s="4" t="s">
        <v>8219</v>
      </c>
      <c r="G1616" t="s">
        <v>8224</v>
      </c>
      <c r="H1616" t="s">
        <v>8246</v>
      </c>
      <c r="I1616">
        <v>1407085200</v>
      </c>
      <c r="J1616" s="14">
        <f t="shared" si="150"/>
        <v>41854.708333333336</v>
      </c>
      <c r="K1616">
        <v>1401924769</v>
      </c>
      <c r="L1616" s="14">
        <f t="shared" si="1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52"/>
        <v>102.69999999999999</v>
      </c>
      <c r="R1616" s="7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5" x14ac:dyDescent="0.2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s="4" t="s">
        <v>8219</v>
      </c>
      <c r="G1617" t="s">
        <v>8224</v>
      </c>
      <c r="H1617" t="s">
        <v>8246</v>
      </c>
      <c r="I1617">
        <v>1323742396</v>
      </c>
      <c r="J1617" s="14">
        <f t="shared" si="150"/>
        <v>40890.092546296299</v>
      </c>
      <c r="K1617">
        <v>1319850796</v>
      </c>
      <c r="L1617" s="14">
        <f t="shared" si="1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52"/>
        <v>114.12500000000001</v>
      </c>
      <c r="R1617" s="7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5" x14ac:dyDescent="0.2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s="4" t="s">
        <v>8219</v>
      </c>
      <c r="G1618" t="s">
        <v>8224</v>
      </c>
      <c r="H1618" t="s">
        <v>8246</v>
      </c>
      <c r="I1618">
        <v>1353621600</v>
      </c>
      <c r="J1618" s="14">
        <f t="shared" si="150"/>
        <v>41235.916666666664</v>
      </c>
      <c r="K1618">
        <v>1350061821</v>
      </c>
      <c r="L1618" s="14">
        <f t="shared" si="1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52"/>
        <v>104.2</v>
      </c>
      <c r="R1618" s="7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45" x14ac:dyDescent="0.2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s="4" t="s">
        <v>8219</v>
      </c>
      <c r="G1619" t="s">
        <v>8224</v>
      </c>
      <c r="H1619" t="s">
        <v>8246</v>
      </c>
      <c r="I1619">
        <v>1383332400</v>
      </c>
      <c r="J1619" s="14">
        <f t="shared" si="150"/>
        <v>41579.791666666664</v>
      </c>
      <c r="K1619">
        <v>1380470188</v>
      </c>
      <c r="L1619" s="14">
        <f t="shared" si="1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52"/>
        <v>145.85714285714286</v>
      </c>
      <c r="R1619" s="7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5" x14ac:dyDescent="0.2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s="4" t="s">
        <v>8219</v>
      </c>
      <c r="G1620" t="s">
        <v>8224</v>
      </c>
      <c r="H1620" t="s">
        <v>8246</v>
      </c>
      <c r="I1620">
        <v>1362757335</v>
      </c>
      <c r="J1620" s="14">
        <f t="shared" si="150"/>
        <v>41341.654340277775</v>
      </c>
      <c r="K1620">
        <v>1359301335</v>
      </c>
      <c r="L1620" s="14">
        <f t="shared" si="1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52"/>
        <v>105.06666666666666</v>
      </c>
      <c r="R1620" s="7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60" x14ac:dyDescent="0.2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s="4" t="s">
        <v>8219</v>
      </c>
      <c r="G1621" t="s">
        <v>8224</v>
      </c>
      <c r="H1621" t="s">
        <v>8246</v>
      </c>
      <c r="I1621">
        <v>1410755286</v>
      </c>
      <c r="J1621" s="14">
        <f t="shared" si="150"/>
        <v>41897.18618055556</v>
      </c>
      <c r="K1621">
        <v>1408940886</v>
      </c>
      <c r="L1621" s="14">
        <f t="shared" si="1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52"/>
        <v>133.33333333333331</v>
      </c>
      <c r="R1621" s="7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0" x14ac:dyDescent="0.2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s="4" t="s">
        <v>8219</v>
      </c>
      <c r="G1622" t="s">
        <v>8224</v>
      </c>
      <c r="H1622" t="s">
        <v>8246</v>
      </c>
      <c r="I1622">
        <v>1361606940</v>
      </c>
      <c r="J1622" s="14">
        <f t="shared" si="150"/>
        <v>41328.339583333334</v>
      </c>
      <c r="K1622">
        <v>1361002140</v>
      </c>
      <c r="L1622" s="14">
        <f t="shared" si="1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52"/>
        <v>112.99999999999999</v>
      </c>
      <c r="R1622" s="7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5" x14ac:dyDescent="0.2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s="4" t="s">
        <v>8219</v>
      </c>
      <c r="G1623" t="s">
        <v>8224</v>
      </c>
      <c r="H1623" t="s">
        <v>8246</v>
      </c>
      <c r="I1623">
        <v>1338177540</v>
      </c>
      <c r="J1623" s="14">
        <f t="shared" si="150"/>
        <v>41057.165972222225</v>
      </c>
      <c r="K1623">
        <v>1333550015</v>
      </c>
      <c r="L1623" s="14">
        <f t="shared" si="1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52"/>
        <v>121.2</v>
      </c>
      <c r="R1623" s="7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5" x14ac:dyDescent="0.2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s="4" t="s">
        <v>8219</v>
      </c>
      <c r="G1624" t="s">
        <v>8224</v>
      </c>
      <c r="H1624" t="s">
        <v>8246</v>
      </c>
      <c r="I1624">
        <v>1418803140</v>
      </c>
      <c r="J1624" s="14">
        <f t="shared" si="150"/>
        <v>41990.332638888889</v>
      </c>
      <c r="K1624">
        <v>1415343874</v>
      </c>
      <c r="L1624" s="14">
        <f t="shared" si="1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52"/>
        <v>101.72463768115942</v>
      </c>
      <c r="R1624" s="7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60" x14ac:dyDescent="0.2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s="4" t="s">
        <v>8219</v>
      </c>
      <c r="G1625" t="s">
        <v>8225</v>
      </c>
      <c r="H1625" t="s">
        <v>8247</v>
      </c>
      <c r="I1625">
        <v>1377621089</v>
      </c>
      <c r="J1625" s="14">
        <f t="shared" si="150"/>
        <v>41513.688530092593</v>
      </c>
      <c r="K1625">
        <v>1372437089</v>
      </c>
      <c r="L1625" s="14">
        <f t="shared" si="1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52"/>
        <v>101.06666666666666</v>
      </c>
      <c r="R1625" s="7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5" x14ac:dyDescent="0.2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s="4" t="s">
        <v>8219</v>
      </c>
      <c r="G1626" t="s">
        <v>8224</v>
      </c>
      <c r="H1626" t="s">
        <v>8246</v>
      </c>
      <c r="I1626">
        <v>1357721335</v>
      </c>
      <c r="J1626" s="14">
        <f t="shared" si="150"/>
        <v>41283.367303240739</v>
      </c>
      <c r="K1626">
        <v>1354265335</v>
      </c>
      <c r="L1626" s="14">
        <f t="shared" si="1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52"/>
        <v>118</v>
      </c>
      <c r="R1626" s="7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60" x14ac:dyDescent="0.2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s="4" t="s">
        <v>8219</v>
      </c>
      <c r="G1627" t="s">
        <v>8224</v>
      </c>
      <c r="H1627" t="s">
        <v>8246</v>
      </c>
      <c r="I1627">
        <v>1347382053</v>
      </c>
      <c r="J1627" s="14">
        <f t="shared" si="150"/>
        <v>41163.699687500004</v>
      </c>
      <c r="K1627">
        <v>1344962853</v>
      </c>
      <c r="L1627" s="14">
        <f t="shared" si="1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52"/>
        <v>155.33333333333331</v>
      </c>
      <c r="R1627" s="7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5" x14ac:dyDescent="0.2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s="4" t="s">
        <v>8219</v>
      </c>
      <c r="G1628" t="s">
        <v>8224</v>
      </c>
      <c r="H1628" t="s">
        <v>8246</v>
      </c>
      <c r="I1628">
        <v>1385932867</v>
      </c>
      <c r="J1628" s="14">
        <f t="shared" si="150"/>
        <v>41609.889664351853</v>
      </c>
      <c r="K1628">
        <v>1383337267</v>
      </c>
      <c r="L1628" s="14">
        <f t="shared" si="1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52"/>
        <v>101.18750000000001</v>
      </c>
      <c r="R1628" s="7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60" x14ac:dyDescent="0.2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s="4" t="s">
        <v>8219</v>
      </c>
      <c r="G1629" t="s">
        <v>8224</v>
      </c>
      <c r="H1629" t="s">
        <v>8246</v>
      </c>
      <c r="I1629">
        <v>1353905940</v>
      </c>
      <c r="J1629" s="14">
        <f t="shared" si="150"/>
        <v>41239.207638888889</v>
      </c>
      <c r="K1629">
        <v>1351011489</v>
      </c>
      <c r="L1629" s="14">
        <f t="shared" si="1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52"/>
        <v>117</v>
      </c>
      <c r="R1629" s="7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0" x14ac:dyDescent="0.2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s="4" t="s">
        <v>8219</v>
      </c>
      <c r="G1630" t="s">
        <v>8224</v>
      </c>
      <c r="H1630" t="s">
        <v>8246</v>
      </c>
      <c r="I1630">
        <v>1403026882</v>
      </c>
      <c r="J1630" s="14">
        <f t="shared" si="150"/>
        <v>41807.737060185187</v>
      </c>
      <c r="K1630">
        <v>1400175682</v>
      </c>
      <c r="L1630" s="14">
        <f t="shared" si="1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52"/>
        <v>100.925</v>
      </c>
      <c r="R1630" s="7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30" x14ac:dyDescent="0.2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s="4" t="s">
        <v>8219</v>
      </c>
      <c r="G1631" t="s">
        <v>8224</v>
      </c>
      <c r="H1631" t="s">
        <v>8246</v>
      </c>
      <c r="I1631">
        <v>1392929333</v>
      </c>
      <c r="J1631" s="14">
        <f t="shared" si="150"/>
        <v>41690.867280092592</v>
      </c>
      <c r="K1631">
        <v>1389041333</v>
      </c>
      <c r="L1631" s="14">
        <f t="shared" si="1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52"/>
        <v>103.66666666666666</v>
      </c>
      <c r="R1631" s="7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60" x14ac:dyDescent="0.2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s="4" t="s">
        <v>8219</v>
      </c>
      <c r="G1632" t="s">
        <v>8224</v>
      </c>
      <c r="H1632" t="s">
        <v>8246</v>
      </c>
      <c r="I1632">
        <v>1330671540</v>
      </c>
      <c r="J1632" s="14">
        <f t="shared" si="150"/>
        <v>40970.290972222225</v>
      </c>
      <c r="K1632">
        <v>1328040375</v>
      </c>
      <c r="L1632" s="14">
        <f t="shared" si="1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52"/>
        <v>265.25</v>
      </c>
      <c r="R1632" s="7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60" x14ac:dyDescent="0.2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s="4" t="s">
        <v>8219</v>
      </c>
      <c r="G1633" t="s">
        <v>8224</v>
      </c>
      <c r="H1633" t="s">
        <v>8246</v>
      </c>
      <c r="I1633">
        <v>1350074261</v>
      </c>
      <c r="J1633" s="14">
        <f t="shared" si="150"/>
        <v>41194.859502314815</v>
      </c>
      <c r="K1633">
        <v>1347482261</v>
      </c>
      <c r="L1633" s="14">
        <f t="shared" si="1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52"/>
        <v>155.91</v>
      </c>
      <c r="R1633" s="7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60" x14ac:dyDescent="0.2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s="4" t="s">
        <v>8219</v>
      </c>
      <c r="G1634" t="s">
        <v>8224</v>
      </c>
      <c r="H1634" t="s">
        <v>8246</v>
      </c>
      <c r="I1634">
        <v>1316851854</v>
      </c>
      <c r="J1634" s="14">
        <f t="shared" si="150"/>
        <v>40810.340902777774</v>
      </c>
      <c r="K1634">
        <v>1311667854</v>
      </c>
      <c r="L1634" s="14">
        <f t="shared" si="1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52"/>
        <v>101.62500000000001</v>
      </c>
      <c r="R1634" s="7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60" x14ac:dyDescent="0.2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s="4" t="s">
        <v>8219</v>
      </c>
      <c r="G1635" t="s">
        <v>8224</v>
      </c>
      <c r="H1635" t="s">
        <v>8246</v>
      </c>
      <c r="I1635">
        <v>1326690000</v>
      </c>
      <c r="J1635" s="14">
        <f t="shared" si="150"/>
        <v>40924.208333333336</v>
      </c>
      <c r="K1635">
        <v>1324329156</v>
      </c>
      <c r="L1635" s="14">
        <f t="shared" si="1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52"/>
        <v>100</v>
      </c>
      <c r="R1635" s="7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5" x14ac:dyDescent="0.2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s="4" t="s">
        <v>8219</v>
      </c>
      <c r="G1636" t="s">
        <v>8224</v>
      </c>
      <c r="H1636" t="s">
        <v>8246</v>
      </c>
      <c r="I1636">
        <v>1306994340</v>
      </c>
      <c r="J1636" s="14">
        <f t="shared" si="150"/>
        <v>40696.249305555553</v>
      </c>
      <c r="K1636">
        <v>1303706001</v>
      </c>
      <c r="L1636" s="14">
        <f t="shared" si="1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52"/>
        <v>100.49999999999999</v>
      </c>
      <c r="R1636" s="7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60" x14ac:dyDescent="0.2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s="4" t="s">
        <v>8219</v>
      </c>
      <c r="G1637" t="s">
        <v>8224</v>
      </c>
      <c r="H1637" t="s">
        <v>8246</v>
      </c>
      <c r="I1637">
        <v>1468270261</v>
      </c>
      <c r="J1637" s="14">
        <f t="shared" si="150"/>
        <v>42562.868761574078</v>
      </c>
      <c r="K1637">
        <v>1463086261</v>
      </c>
      <c r="L1637" s="14">
        <f t="shared" si="1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52"/>
        <v>125.29999999999998</v>
      </c>
      <c r="R1637" s="7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5" x14ac:dyDescent="0.2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s="4" t="s">
        <v>8219</v>
      </c>
      <c r="G1638" t="s">
        <v>8224</v>
      </c>
      <c r="H1638" t="s">
        <v>8246</v>
      </c>
      <c r="I1638">
        <v>1307851200</v>
      </c>
      <c r="J1638" s="14">
        <f t="shared" si="150"/>
        <v>40706.166666666664</v>
      </c>
      <c r="K1638">
        <v>1304129088</v>
      </c>
      <c r="L1638" s="14">
        <f t="shared" si="1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52"/>
        <v>103.55555555555556</v>
      </c>
      <c r="R1638" s="7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5" x14ac:dyDescent="0.2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s="4" t="s">
        <v>8219</v>
      </c>
      <c r="G1639" t="s">
        <v>8224</v>
      </c>
      <c r="H1639" t="s">
        <v>8246</v>
      </c>
      <c r="I1639">
        <v>1262302740</v>
      </c>
      <c r="J1639" s="14">
        <f t="shared" si="150"/>
        <v>40178.98541666667</v>
      </c>
      <c r="K1639">
        <v>1257444140</v>
      </c>
      <c r="L1639" s="14">
        <f t="shared" si="1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52"/>
        <v>103.8</v>
      </c>
      <c r="R1639" s="7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30" x14ac:dyDescent="0.2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s="4" t="s">
        <v>8219</v>
      </c>
      <c r="G1640" t="s">
        <v>8224</v>
      </c>
      <c r="H1640" t="s">
        <v>8246</v>
      </c>
      <c r="I1640">
        <v>1362086700</v>
      </c>
      <c r="J1640" s="14">
        <f t="shared" si="150"/>
        <v>41333.892361111109</v>
      </c>
      <c r="K1640">
        <v>1358180968</v>
      </c>
      <c r="L1640" s="14">
        <f t="shared" si="1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52"/>
        <v>105</v>
      </c>
      <c r="R1640" s="7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60" x14ac:dyDescent="0.2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s="4" t="s">
        <v>8219</v>
      </c>
      <c r="G1641" t="s">
        <v>8224</v>
      </c>
      <c r="H1641" t="s">
        <v>8246</v>
      </c>
      <c r="I1641">
        <v>1330789165</v>
      </c>
      <c r="J1641" s="14">
        <f t="shared" si="150"/>
        <v>40971.652372685188</v>
      </c>
      <c r="K1641">
        <v>1328197165</v>
      </c>
      <c r="L1641" s="14">
        <f t="shared" si="1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52"/>
        <v>100</v>
      </c>
      <c r="R1641" s="7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60" x14ac:dyDescent="0.2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s="4" t="s">
        <v>8219</v>
      </c>
      <c r="G1642" t="s">
        <v>8224</v>
      </c>
      <c r="H1642" t="s">
        <v>8246</v>
      </c>
      <c r="I1642">
        <v>1280800740</v>
      </c>
      <c r="J1642" s="14">
        <f t="shared" si="150"/>
        <v>40393.082638888889</v>
      </c>
      <c r="K1642">
        <v>1279603955</v>
      </c>
      <c r="L1642" s="14">
        <f t="shared" si="1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52"/>
        <v>169.86</v>
      </c>
      <c r="R1642" s="7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0" x14ac:dyDescent="0.2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s="4" t="s">
        <v>8219</v>
      </c>
      <c r="G1643" t="s">
        <v>8224</v>
      </c>
      <c r="H1643" t="s">
        <v>8246</v>
      </c>
      <c r="I1643">
        <v>1418998744</v>
      </c>
      <c r="J1643" s="14">
        <f t="shared" si="150"/>
        <v>41992.596574074079</v>
      </c>
      <c r="K1643">
        <v>1416406744</v>
      </c>
      <c r="L1643" s="14">
        <f t="shared" si="1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52"/>
        <v>101.4</v>
      </c>
      <c r="R1643" s="7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5" x14ac:dyDescent="0.2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s="4" t="s">
        <v>8219</v>
      </c>
      <c r="G1644" t="s">
        <v>8224</v>
      </c>
      <c r="H1644" t="s">
        <v>8246</v>
      </c>
      <c r="I1644">
        <v>1308011727</v>
      </c>
      <c r="J1644" s="14">
        <f t="shared" si="150"/>
        <v>40708.024618055555</v>
      </c>
      <c r="K1644">
        <v>1306283727</v>
      </c>
      <c r="L1644" s="14">
        <f t="shared" si="1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52"/>
        <v>100</v>
      </c>
      <c r="R1644" s="7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0" x14ac:dyDescent="0.2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s="4" t="s">
        <v>8219</v>
      </c>
      <c r="G1645" t="s">
        <v>8224</v>
      </c>
      <c r="H1645" t="s">
        <v>8246</v>
      </c>
      <c r="I1645">
        <v>1348516012</v>
      </c>
      <c r="J1645" s="14">
        <f t="shared" si="150"/>
        <v>41176.824212962965</v>
      </c>
      <c r="K1645">
        <v>1345924012</v>
      </c>
      <c r="L1645" s="14">
        <f t="shared" si="1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52"/>
        <v>124.70000000000002</v>
      </c>
      <c r="R1645" s="7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60" x14ac:dyDescent="0.2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s="4" t="s">
        <v>8219</v>
      </c>
      <c r="G1646" t="s">
        <v>8224</v>
      </c>
      <c r="H1646" t="s">
        <v>8246</v>
      </c>
      <c r="I1646">
        <v>1353551160</v>
      </c>
      <c r="J1646" s="14">
        <f t="shared" si="150"/>
        <v>41235.101388888892</v>
      </c>
      <c r="K1646">
        <v>1348363560</v>
      </c>
      <c r="L1646" s="14">
        <f t="shared" si="1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52"/>
        <v>109.5</v>
      </c>
      <c r="R1646" s="7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5" x14ac:dyDescent="0.2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s="4" t="s">
        <v>8219</v>
      </c>
      <c r="G1647" t="s">
        <v>8224</v>
      </c>
      <c r="H1647" t="s">
        <v>8246</v>
      </c>
      <c r="I1647">
        <v>1379515740</v>
      </c>
      <c r="J1647" s="14">
        <f t="shared" si="150"/>
        <v>41535.617361111108</v>
      </c>
      <c r="K1647">
        <v>1378306140</v>
      </c>
      <c r="L1647" s="14">
        <f t="shared" si="1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52"/>
        <v>110.80000000000001</v>
      </c>
      <c r="R1647" s="7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60" x14ac:dyDescent="0.2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s="4" t="s">
        <v>8219</v>
      </c>
      <c r="G1648" t="s">
        <v>8225</v>
      </c>
      <c r="H1648" t="s">
        <v>8247</v>
      </c>
      <c r="I1648">
        <v>1408039860</v>
      </c>
      <c r="J1648" s="14">
        <f t="shared" si="150"/>
        <v>41865.757638888892</v>
      </c>
      <c r="K1648">
        <v>1405248503</v>
      </c>
      <c r="L1648" s="14">
        <f t="shared" si="1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52"/>
        <v>110.2</v>
      </c>
      <c r="R1648" s="7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5" x14ac:dyDescent="0.2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s="4" t="s">
        <v>8219</v>
      </c>
      <c r="G1649" t="s">
        <v>8224</v>
      </c>
      <c r="H1649" t="s">
        <v>8246</v>
      </c>
      <c r="I1649">
        <v>1339235377</v>
      </c>
      <c r="J1649" s="14">
        <f t="shared" si="150"/>
        <v>41069.409456018519</v>
      </c>
      <c r="K1649">
        <v>1336643377</v>
      </c>
      <c r="L1649" s="14">
        <f t="shared" si="1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52"/>
        <v>104.71999999999998</v>
      </c>
      <c r="R1649" s="7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5" x14ac:dyDescent="0.2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s="4" t="s">
        <v>8219</v>
      </c>
      <c r="G1650" t="s">
        <v>8224</v>
      </c>
      <c r="H1650" t="s">
        <v>8246</v>
      </c>
      <c r="I1650">
        <v>1300636482</v>
      </c>
      <c r="J1650" s="14">
        <f t="shared" si="150"/>
        <v>40622.662986111114</v>
      </c>
      <c r="K1650">
        <v>1298048082</v>
      </c>
      <c r="L1650" s="14">
        <f t="shared" si="1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52"/>
        <v>125.26086956521738</v>
      </c>
      <c r="R1650" s="7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60" x14ac:dyDescent="0.2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s="4" t="s">
        <v>8219</v>
      </c>
      <c r="G1651" t="s">
        <v>8224</v>
      </c>
      <c r="H1651" t="s">
        <v>8246</v>
      </c>
      <c r="I1651">
        <v>1400862355</v>
      </c>
      <c r="J1651" s="14">
        <f t="shared" si="150"/>
        <v>41782.684664351851</v>
      </c>
      <c r="K1651">
        <v>1396974355</v>
      </c>
      <c r="L1651" s="14">
        <f t="shared" si="1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52"/>
        <v>100.58763157894737</v>
      </c>
      <c r="R1651" s="7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5" x14ac:dyDescent="0.2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s="4" t="s">
        <v>8219</v>
      </c>
      <c r="G1652" t="s">
        <v>8224</v>
      </c>
      <c r="H1652" t="s">
        <v>8246</v>
      </c>
      <c r="I1652">
        <v>1381314437</v>
      </c>
      <c r="J1652" s="14">
        <f t="shared" si="150"/>
        <v>41556.435613425929</v>
      </c>
      <c r="K1652">
        <v>1378722437</v>
      </c>
      <c r="L1652" s="14">
        <f t="shared" si="1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52"/>
        <v>141.55000000000001</v>
      </c>
      <c r="R1652" s="7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60" x14ac:dyDescent="0.2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s="4" t="s">
        <v>8219</v>
      </c>
      <c r="G1653" t="s">
        <v>8224</v>
      </c>
      <c r="H1653" t="s">
        <v>8246</v>
      </c>
      <c r="I1653">
        <v>1303801140</v>
      </c>
      <c r="J1653" s="14">
        <f t="shared" si="150"/>
        <v>40659.290972222225</v>
      </c>
      <c r="K1653">
        <v>1300916220</v>
      </c>
      <c r="L1653" s="14">
        <f t="shared" si="1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52"/>
        <v>100.75</v>
      </c>
      <c r="R1653" s="7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60" x14ac:dyDescent="0.2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s="4" t="s">
        <v>8219</v>
      </c>
      <c r="G1654" t="s">
        <v>8224</v>
      </c>
      <c r="H1654" t="s">
        <v>8246</v>
      </c>
      <c r="I1654">
        <v>1385297393</v>
      </c>
      <c r="J1654" s="14">
        <f t="shared" si="150"/>
        <v>41602.534641203703</v>
      </c>
      <c r="K1654">
        <v>1382701793</v>
      </c>
      <c r="L1654" s="14">
        <f t="shared" si="1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52"/>
        <v>100.66666666666666</v>
      </c>
      <c r="R1654" s="7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5" x14ac:dyDescent="0.2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s="4" t="s">
        <v>8219</v>
      </c>
      <c r="G1655" t="s">
        <v>8224</v>
      </c>
      <c r="H1655" t="s">
        <v>8246</v>
      </c>
      <c r="I1655">
        <v>1303675296</v>
      </c>
      <c r="J1655" s="14">
        <f t="shared" si="150"/>
        <v>40657.834444444445</v>
      </c>
      <c r="K1655">
        <v>1300996896</v>
      </c>
      <c r="L1655" s="14">
        <f t="shared" si="1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52"/>
        <v>174.2304</v>
      </c>
      <c r="R1655" s="7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60" x14ac:dyDescent="0.2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s="4" t="s">
        <v>8219</v>
      </c>
      <c r="G1656" t="s">
        <v>8224</v>
      </c>
      <c r="H1656" t="s">
        <v>8246</v>
      </c>
      <c r="I1656">
        <v>1334784160</v>
      </c>
      <c r="J1656" s="14">
        <f t="shared" si="150"/>
        <v>41017.890740740739</v>
      </c>
      <c r="K1656">
        <v>1332192160</v>
      </c>
      <c r="L1656" s="14">
        <f t="shared" si="1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52"/>
        <v>119.90909090909089</v>
      </c>
      <c r="R1656" s="7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45" x14ac:dyDescent="0.2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s="4" t="s">
        <v>8219</v>
      </c>
      <c r="G1657" t="s">
        <v>8224</v>
      </c>
      <c r="H1657" t="s">
        <v>8246</v>
      </c>
      <c r="I1657">
        <v>1333648820</v>
      </c>
      <c r="J1657" s="14">
        <f t="shared" si="150"/>
        <v>41004.750231481477</v>
      </c>
      <c r="K1657">
        <v>1331060420</v>
      </c>
      <c r="L1657" s="14">
        <f t="shared" si="1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52"/>
        <v>142.86666666666667</v>
      </c>
      <c r="R1657" s="7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60" x14ac:dyDescent="0.2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s="4" t="s">
        <v>8219</v>
      </c>
      <c r="G1658" t="s">
        <v>8224</v>
      </c>
      <c r="H1658" t="s">
        <v>8246</v>
      </c>
      <c r="I1658">
        <v>1355437052</v>
      </c>
      <c r="J1658" s="14">
        <f t="shared" si="150"/>
        <v>41256.928842592592</v>
      </c>
      <c r="K1658">
        <v>1352845052</v>
      </c>
      <c r="L1658" s="14">
        <f t="shared" si="1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52"/>
        <v>100.33493333333334</v>
      </c>
      <c r="R1658" s="7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60" x14ac:dyDescent="0.2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s="4" t="s">
        <v>8219</v>
      </c>
      <c r="G1659" t="s">
        <v>8224</v>
      </c>
      <c r="H1659" t="s">
        <v>8246</v>
      </c>
      <c r="I1659">
        <v>1337885168</v>
      </c>
      <c r="J1659" s="14">
        <f t="shared" si="150"/>
        <v>41053.782037037039</v>
      </c>
      <c r="K1659">
        <v>1335293168</v>
      </c>
      <c r="L1659" s="14">
        <f t="shared" si="1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52"/>
        <v>104.93380000000001</v>
      </c>
      <c r="R1659" s="7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60" x14ac:dyDescent="0.2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s="4" t="s">
        <v>8219</v>
      </c>
      <c r="G1660" t="s">
        <v>8224</v>
      </c>
      <c r="H1660" t="s">
        <v>8246</v>
      </c>
      <c r="I1660">
        <v>1355840400</v>
      </c>
      <c r="J1660" s="14">
        <f t="shared" si="150"/>
        <v>41261.597222222219</v>
      </c>
      <c r="K1660">
        <v>1352524767</v>
      </c>
      <c r="L1660" s="14">
        <f t="shared" si="1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52"/>
        <v>132.23333333333335</v>
      </c>
      <c r="R1660" s="7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60" x14ac:dyDescent="0.2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s="4" t="s">
        <v>8219</v>
      </c>
      <c r="G1661" t="s">
        <v>8225</v>
      </c>
      <c r="H1661" t="s">
        <v>8247</v>
      </c>
      <c r="I1661">
        <v>1387281600</v>
      </c>
      <c r="J1661" s="14">
        <f t="shared" si="150"/>
        <v>41625.5</v>
      </c>
      <c r="K1661">
        <v>1384811721</v>
      </c>
      <c r="L1661" s="14">
        <f t="shared" si="1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52"/>
        <v>112.79999999999998</v>
      </c>
      <c r="R1661" s="7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60" x14ac:dyDescent="0.2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s="4" t="s">
        <v>8219</v>
      </c>
      <c r="G1662" t="s">
        <v>8237</v>
      </c>
      <c r="H1662" t="s">
        <v>8249</v>
      </c>
      <c r="I1662">
        <v>1462053540</v>
      </c>
      <c r="J1662" s="14">
        <f t="shared" si="150"/>
        <v>42490.915972222225</v>
      </c>
      <c r="K1662">
        <v>1459355950</v>
      </c>
      <c r="L1662" s="14">
        <f t="shared" si="1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52"/>
        <v>1253.75</v>
      </c>
      <c r="R1662" s="7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75" x14ac:dyDescent="0.2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s="4" t="s">
        <v>8219</v>
      </c>
      <c r="G1663" t="s">
        <v>8239</v>
      </c>
      <c r="H1663" t="s">
        <v>8249</v>
      </c>
      <c r="I1663">
        <v>1453064400</v>
      </c>
      <c r="J1663" s="14">
        <f t="shared" si="150"/>
        <v>42386.875</v>
      </c>
      <c r="K1663">
        <v>1449359831</v>
      </c>
      <c r="L1663" s="14">
        <f t="shared" si="1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52"/>
        <v>102.50632911392405</v>
      </c>
      <c r="R1663" s="7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60" x14ac:dyDescent="0.2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s="4" t="s">
        <v>8219</v>
      </c>
      <c r="G1664" t="s">
        <v>8224</v>
      </c>
      <c r="H1664" t="s">
        <v>8246</v>
      </c>
      <c r="I1664">
        <v>1325310336</v>
      </c>
      <c r="J1664" s="14">
        <f t="shared" si="150"/>
        <v>40908.239999999998</v>
      </c>
      <c r="K1664">
        <v>1320122736</v>
      </c>
      <c r="L1664" s="14">
        <f t="shared" si="1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52"/>
        <v>102.6375</v>
      </c>
      <c r="R1664" s="7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5" x14ac:dyDescent="0.2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s="4" t="s">
        <v>8219</v>
      </c>
      <c r="G1665" t="s">
        <v>8224</v>
      </c>
      <c r="H1665" t="s">
        <v>8246</v>
      </c>
      <c r="I1665">
        <v>1422750707</v>
      </c>
      <c r="J1665" s="14">
        <f t="shared" si="150"/>
        <v>42036.02207175926</v>
      </c>
      <c r="K1665">
        <v>1420158707</v>
      </c>
      <c r="L1665" s="14">
        <f t="shared" si="1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52"/>
        <v>108</v>
      </c>
      <c r="R1665" s="7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5" x14ac:dyDescent="0.2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s="4" t="s">
        <v>8219</v>
      </c>
      <c r="G1666" t="s">
        <v>8224</v>
      </c>
      <c r="H1666" t="s">
        <v>8246</v>
      </c>
      <c r="I1666">
        <v>1331870340</v>
      </c>
      <c r="J1666" s="14">
        <f t="shared" si="150"/>
        <v>40984.165972222225</v>
      </c>
      <c r="K1666">
        <v>1328033818</v>
      </c>
      <c r="L1666" s="14">
        <f t="shared" si="15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6">
        <f t="shared" si="152"/>
        <v>122.40879999999999</v>
      </c>
      <c r="R1666" s="7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60" x14ac:dyDescent="0.2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s="4" t="s">
        <v>8219</v>
      </c>
      <c r="G1667" t="s">
        <v>8224</v>
      </c>
      <c r="H1667" t="s">
        <v>8246</v>
      </c>
      <c r="I1667">
        <v>1298343600</v>
      </c>
      <c r="J1667" s="14">
        <f t="shared" ref="J1667:J1730" si="156">(((I1667/60)/60)/24)+DATE(1970,1,1)</f>
        <v>40596.125</v>
      </c>
      <c r="K1667">
        <v>1295624113</v>
      </c>
      <c r="L1667" s="14">
        <f t="shared" ref="L1667:L1730" si="15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6">
        <f t="shared" ref="Q1667:Q1730" si="158">(E1667/D1667)*100</f>
        <v>119.45714285714286</v>
      </c>
      <c r="R1667" s="7">
        <f t="shared" ref="R1667:R1730" si="159">AVERAGE(E1667/N1667)</f>
        <v>44.956989247311824</v>
      </c>
      <c r="S1667" t="str">
        <f t="shared" ref="S1667:S1730" si="160">LEFT(P1667,FIND("/",P1667)-1)</f>
        <v>music</v>
      </c>
      <c r="T1667" t="str">
        <f t="shared" ref="T1667:T1730" si="161">RIGHT(P1667,LEN(P1667)-FIND("/",P1667))</f>
        <v>pop</v>
      </c>
    </row>
    <row r="1668" spans="1:20" ht="45" x14ac:dyDescent="0.2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s="4" t="s">
        <v>8219</v>
      </c>
      <c r="G1668" t="s">
        <v>8224</v>
      </c>
      <c r="H1668" t="s">
        <v>8246</v>
      </c>
      <c r="I1668">
        <v>1364447073</v>
      </c>
      <c r="J1668" s="14">
        <f t="shared" si="156"/>
        <v>41361.211493055554</v>
      </c>
      <c r="K1668">
        <v>1361858673</v>
      </c>
      <c r="L1668" s="14">
        <f t="shared" si="15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58"/>
        <v>160.88</v>
      </c>
      <c r="R1668" s="7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5" x14ac:dyDescent="0.2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s="4" t="s">
        <v>8219</v>
      </c>
      <c r="G1669" t="s">
        <v>8224</v>
      </c>
      <c r="H1669" t="s">
        <v>8246</v>
      </c>
      <c r="I1669">
        <v>1394521140</v>
      </c>
      <c r="J1669" s="14">
        <f t="shared" si="156"/>
        <v>41709.290972222225</v>
      </c>
      <c r="K1669">
        <v>1392169298</v>
      </c>
      <c r="L1669" s="14">
        <f t="shared" si="15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58"/>
        <v>126.85294117647059</v>
      </c>
      <c r="R1669" s="7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60" x14ac:dyDescent="0.2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s="4" t="s">
        <v>8219</v>
      </c>
      <c r="G1670" t="s">
        <v>8224</v>
      </c>
      <c r="H1670" t="s">
        <v>8246</v>
      </c>
      <c r="I1670">
        <v>1322454939</v>
      </c>
      <c r="J1670" s="14">
        <f t="shared" si="156"/>
        <v>40875.191423611112</v>
      </c>
      <c r="K1670">
        <v>1319859339</v>
      </c>
      <c r="L1670" s="14">
        <f t="shared" si="15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58"/>
        <v>102.6375</v>
      </c>
      <c r="R1670" s="7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60" x14ac:dyDescent="0.2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s="4" t="s">
        <v>8219</v>
      </c>
      <c r="G1671" t="s">
        <v>8224</v>
      </c>
      <c r="H1671" t="s">
        <v>8246</v>
      </c>
      <c r="I1671">
        <v>1464729276</v>
      </c>
      <c r="J1671" s="14">
        <f t="shared" si="156"/>
        <v>42521.885138888887</v>
      </c>
      <c r="K1671">
        <v>1459545276</v>
      </c>
      <c r="L1671" s="14">
        <f t="shared" si="15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58"/>
        <v>139.75</v>
      </c>
      <c r="R1671" s="7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60" x14ac:dyDescent="0.2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s="4" t="s">
        <v>8219</v>
      </c>
      <c r="G1672" t="s">
        <v>8224</v>
      </c>
      <c r="H1672" t="s">
        <v>8246</v>
      </c>
      <c r="I1672">
        <v>1278302400</v>
      </c>
      <c r="J1672" s="14">
        <f t="shared" si="156"/>
        <v>40364.166666666664</v>
      </c>
      <c r="K1672">
        <v>1273961999</v>
      </c>
      <c r="L1672" s="14">
        <f t="shared" si="15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58"/>
        <v>102.60000000000001</v>
      </c>
      <c r="R1672" s="7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0" x14ac:dyDescent="0.2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s="4" t="s">
        <v>8219</v>
      </c>
      <c r="G1673" t="s">
        <v>8224</v>
      </c>
      <c r="H1673" t="s">
        <v>8246</v>
      </c>
      <c r="I1673">
        <v>1470056614</v>
      </c>
      <c r="J1673" s="14">
        <f t="shared" si="156"/>
        <v>42583.54414351852</v>
      </c>
      <c r="K1673">
        <v>1467464614</v>
      </c>
      <c r="L1673" s="14">
        <f t="shared" si="15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58"/>
        <v>100.67349999999999</v>
      </c>
      <c r="R1673" s="7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5" x14ac:dyDescent="0.2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s="4" t="s">
        <v>8219</v>
      </c>
      <c r="G1674" t="s">
        <v>8224</v>
      </c>
      <c r="H1674" t="s">
        <v>8246</v>
      </c>
      <c r="I1674">
        <v>1338824730</v>
      </c>
      <c r="J1674" s="14">
        <f t="shared" si="156"/>
        <v>41064.656597222223</v>
      </c>
      <c r="K1674">
        <v>1336232730</v>
      </c>
      <c r="L1674" s="14">
        <f t="shared" si="15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58"/>
        <v>112.94117647058823</v>
      </c>
      <c r="R1674" s="7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5" x14ac:dyDescent="0.2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s="4" t="s">
        <v>8219</v>
      </c>
      <c r="G1675" t="s">
        <v>8224</v>
      </c>
      <c r="H1675" t="s">
        <v>8246</v>
      </c>
      <c r="I1675">
        <v>1425675892</v>
      </c>
      <c r="J1675" s="14">
        <f t="shared" si="156"/>
        <v>42069.878379629634</v>
      </c>
      <c r="K1675">
        <v>1423083892</v>
      </c>
      <c r="L1675" s="14">
        <f t="shared" si="15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58"/>
        <v>128.09523809523807</v>
      </c>
      <c r="R1675" s="7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60" x14ac:dyDescent="0.2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s="4" t="s">
        <v>8219</v>
      </c>
      <c r="G1676" t="s">
        <v>8224</v>
      </c>
      <c r="H1676" t="s">
        <v>8246</v>
      </c>
      <c r="I1676">
        <v>1471503540</v>
      </c>
      <c r="J1676" s="14">
        <f t="shared" si="156"/>
        <v>42600.290972222225</v>
      </c>
      <c r="K1676">
        <v>1468852306</v>
      </c>
      <c r="L1676" s="14">
        <f t="shared" si="15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58"/>
        <v>201.7</v>
      </c>
      <c r="R1676" s="7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0" x14ac:dyDescent="0.2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s="4" t="s">
        <v>8219</v>
      </c>
      <c r="G1677" t="s">
        <v>8224</v>
      </c>
      <c r="H1677" t="s">
        <v>8246</v>
      </c>
      <c r="I1677">
        <v>1318802580</v>
      </c>
      <c r="J1677" s="14">
        <f t="shared" si="156"/>
        <v>40832.918749999997</v>
      </c>
      <c r="K1677">
        <v>1316194540</v>
      </c>
      <c r="L1677" s="14">
        <f t="shared" si="15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58"/>
        <v>137.416</v>
      </c>
      <c r="R1677" s="7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45" x14ac:dyDescent="0.2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s="4" t="s">
        <v>8219</v>
      </c>
      <c r="G1678" t="s">
        <v>8224</v>
      </c>
      <c r="H1678" t="s">
        <v>8246</v>
      </c>
      <c r="I1678">
        <v>1334980740</v>
      </c>
      <c r="J1678" s="14">
        <f t="shared" si="156"/>
        <v>41020.165972222225</v>
      </c>
      <c r="K1678">
        <v>1330968347</v>
      </c>
      <c r="L1678" s="14">
        <f t="shared" si="15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58"/>
        <v>115.33333333333333</v>
      </c>
      <c r="R1678" s="7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5" x14ac:dyDescent="0.2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s="4" t="s">
        <v>8219</v>
      </c>
      <c r="G1679" t="s">
        <v>8227</v>
      </c>
      <c r="H1679" t="s">
        <v>8249</v>
      </c>
      <c r="I1679">
        <v>1460786340</v>
      </c>
      <c r="J1679" s="14">
        <f t="shared" si="156"/>
        <v>42476.249305555553</v>
      </c>
      <c r="K1679">
        <v>1455615976</v>
      </c>
      <c r="L1679" s="14">
        <f t="shared" si="15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58"/>
        <v>111.66666666666667</v>
      </c>
      <c r="R1679" s="7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5" x14ac:dyDescent="0.2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s="4" t="s">
        <v>8219</v>
      </c>
      <c r="G1680" t="s">
        <v>8224</v>
      </c>
      <c r="H1680" t="s">
        <v>8246</v>
      </c>
      <c r="I1680">
        <v>1391718671</v>
      </c>
      <c r="J1680" s="14">
        <f t="shared" si="156"/>
        <v>41676.854988425926</v>
      </c>
      <c r="K1680">
        <v>1390509071</v>
      </c>
      <c r="L1680" s="14">
        <f t="shared" si="15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58"/>
        <v>118.39999999999999</v>
      </c>
      <c r="R1680" s="7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0" x14ac:dyDescent="0.2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s="4" t="s">
        <v>8219</v>
      </c>
      <c r="G1681" t="s">
        <v>8224</v>
      </c>
      <c r="H1681" t="s">
        <v>8246</v>
      </c>
      <c r="I1681">
        <v>1311298745</v>
      </c>
      <c r="J1681" s="14">
        <f t="shared" si="156"/>
        <v>40746.068807870368</v>
      </c>
      <c r="K1681">
        <v>1309311545</v>
      </c>
      <c r="L1681" s="14">
        <f t="shared" si="15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58"/>
        <v>175</v>
      </c>
      <c r="R1681" s="7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30" x14ac:dyDescent="0.2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s="4" t="s">
        <v>8219</v>
      </c>
      <c r="G1682" t="s">
        <v>8224</v>
      </c>
      <c r="H1682" t="s">
        <v>8246</v>
      </c>
      <c r="I1682">
        <v>1405188667</v>
      </c>
      <c r="J1682" s="14">
        <f t="shared" si="156"/>
        <v>41832.757719907408</v>
      </c>
      <c r="K1682">
        <v>1402596667</v>
      </c>
      <c r="L1682" s="14">
        <f t="shared" si="15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58"/>
        <v>117.5</v>
      </c>
      <c r="R1682" s="7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60" x14ac:dyDescent="0.2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s="4" t="s">
        <v>8222</v>
      </c>
      <c r="G1683" t="s">
        <v>8224</v>
      </c>
      <c r="H1683" t="s">
        <v>8246</v>
      </c>
      <c r="I1683">
        <v>1490752800</v>
      </c>
      <c r="J1683" s="14">
        <f t="shared" si="156"/>
        <v>42823.083333333328</v>
      </c>
      <c r="K1683">
        <v>1486522484</v>
      </c>
      <c r="L1683" s="14">
        <f t="shared" si="15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58"/>
        <v>101.42212307692309</v>
      </c>
      <c r="R1683" s="7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5" x14ac:dyDescent="0.2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s="4" t="s">
        <v>8222</v>
      </c>
      <c r="G1684" t="s">
        <v>8224</v>
      </c>
      <c r="H1684" t="s">
        <v>8246</v>
      </c>
      <c r="I1684">
        <v>1492142860</v>
      </c>
      <c r="J1684" s="14">
        <f t="shared" si="156"/>
        <v>42839.171990740739</v>
      </c>
      <c r="K1684">
        <v>1486962460</v>
      </c>
      <c r="L1684" s="14">
        <f t="shared" si="15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58"/>
        <v>0</v>
      </c>
      <c r="R1684" s="7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5" x14ac:dyDescent="0.2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s="4" t="s">
        <v>8222</v>
      </c>
      <c r="G1685" t="s">
        <v>8230</v>
      </c>
      <c r="H1685" t="s">
        <v>8249</v>
      </c>
      <c r="I1685">
        <v>1491590738</v>
      </c>
      <c r="J1685" s="14">
        <f t="shared" si="156"/>
        <v>42832.781689814816</v>
      </c>
      <c r="K1685">
        <v>1489517138</v>
      </c>
      <c r="L1685" s="14">
        <f t="shared" si="15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58"/>
        <v>21.714285714285715</v>
      </c>
      <c r="R1685" s="7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30" x14ac:dyDescent="0.2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s="4" t="s">
        <v>8222</v>
      </c>
      <c r="G1686" t="s">
        <v>8224</v>
      </c>
      <c r="H1686" t="s">
        <v>8246</v>
      </c>
      <c r="I1686">
        <v>1489775641</v>
      </c>
      <c r="J1686" s="14">
        <f t="shared" si="156"/>
        <v>42811.773622685185</v>
      </c>
      <c r="K1686">
        <v>1487360041</v>
      </c>
      <c r="L1686" s="14">
        <f t="shared" si="15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58"/>
        <v>109.125</v>
      </c>
      <c r="R1686" s="7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60" x14ac:dyDescent="0.2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s="4" t="s">
        <v>8222</v>
      </c>
      <c r="G1687" t="s">
        <v>8224</v>
      </c>
      <c r="H1687" t="s">
        <v>8246</v>
      </c>
      <c r="I1687">
        <v>1490331623</v>
      </c>
      <c r="J1687" s="14">
        <f t="shared" si="156"/>
        <v>42818.208599537036</v>
      </c>
      <c r="K1687">
        <v>1487743223</v>
      </c>
      <c r="L1687" s="14">
        <f t="shared" si="15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58"/>
        <v>102.85714285714285</v>
      </c>
      <c r="R1687" s="7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60" x14ac:dyDescent="0.2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s="4" t="s">
        <v>8222</v>
      </c>
      <c r="G1688" t="s">
        <v>8229</v>
      </c>
      <c r="H1688" t="s">
        <v>8251</v>
      </c>
      <c r="I1688">
        <v>1493320519</v>
      </c>
      <c r="J1688" s="14">
        <f t="shared" si="156"/>
        <v>42852.802303240736</v>
      </c>
      <c r="K1688">
        <v>1488140119</v>
      </c>
      <c r="L1688" s="14">
        <f t="shared" si="15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58"/>
        <v>0.36</v>
      </c>
      <c r="R1688" s="7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60" x14ac:dyDescent="0.2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s="4" t="s">
        <v>8222</v>
      </c>
      <c r="G1689" t="s">
        <v>8224</v>
      </c>
      <c r="H1689" t="s">
        <v>8246</v>
      </c>
      <c r="I1689">
        <v>1491855300</v>
      </c>
      <c r="J1689" s="14">
        <f t="shared" si="156"/>
        <v>42835.84375</v>
      </c>
      <c r="K1689">
        <v>1488935245</v>
      </c>
      <c r="L1689" s="14">
        <f t="shared" si="15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58"/>
        <v>31.25</v>
      </c>
      <c r="R1689" s="7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60" x14ac:dyDescent="0.2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s="4" t="s">
        <v>8222</v>
      </c>
      <c r="G1690" t="s">
        <v>8224</v>
      </c>
      <c r="H1690" t="s">
        <v>8246</v>
      </c>
      <c r="I1690">
        <v>1491738594</v>
      </c>
      <c r="J1690" s="14">
        <f t="shared" si="156"/>
        <v>42834.492986111116</v>
      </c>
      <c r="K1690">
        <v>1489150194</v>
      </c>
      <c r="L1690" s="14">
        <f t="shared" si="15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58"/>
        <v>44.3</v>
      </c>
      <c r="R1690" s="7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30" x14ac:dyDescent="0.2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s="4" t="s">
        <v>8222</v>
      </c>
      <c r="G1691" t="s">
        <v>8224</v>
      </c>
      <c r="H1691" t="s">
        <v>8246</v>
      </c>
      <c r="I1691">
        <v>1489700230</v>
      </c>
      <c r="J1691" s="14">
        <f t="shared" si="156"/>
        <v>42810.900810185187</v>
      </c>
      <c r="K1691">
        <v>1487111830</v>
      </c>
      <c r="L1691" s="14">
        <f t="shared" si="15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58"/>
        <v>100</v>
      </c>
      <c r="R1691" s="7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5" x14ac:dyDescent="0.2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s="4" t="s">
        <v>8222</v>
      </c>
      <c r="G1692" t="s">
        <v>8224</v>
      </c>
      <c r="H1692" t="s">
        <v>8246</v>
      </c>
      <c r="I1692">
        <v>1491470442</v>
      </c>
      <c r="J1692" s="14">
        <f t="shared" si="156"/>
        <v>42831.389374999999</v>
      </c>
      <c r="K1692">
        <v>1488882042</v>
      </c>
      <c r="L1692" s="14">
        <f t="shared" si="15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58"/>
        <v>25.4</v>
      </c>
      <c r="R1692" s="7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60" x14ac:dyDescent="0.2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s="4" t="s">
        <v>8222</v>
      </c>
      <c r="G1693" t="s">
        <v>8224</v>
      </c>
      <c r="H1693" t="s">
        <v>8246</v>
      </c>
      <c r="I1693">
        <v>1491181200</v>
      </c>
      <c r="J1693" s="14">
        <f t="shared" si="156"/>
        <v>42828.041666666672</v>
      </c>
      <c r="K1693">
        <v>1488387008</v>
      </c>
      <c r="L1693" s="14">
        <f t="shared" si="15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58"/>
        <v>33.473333333333329</v>
      </c>
      <c r="R1693" s="7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5" x14ac:dyDescent="0.2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s="4" t="s">
        <v>8222</v>
      </c>
      <c r="G1694" t="s">
        <v>8224</v>
      </c>
      <c r="H1694" t="s">
        <v>8246</v>
      </c>
      <c r="I1694">
        <v>1490572740</v>
      </c>
      <c r="J1694" s="14">
        <f t="shared" si="156"/>
        <v>42820.999305555553</v>
      </c>
      <c r="K1694">
        <v>1487734667</v>
      </c>
      <c r="L1694" s="14">
        <f t="shared" si="15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58"/>
        <v>47.8</v>
      </c>
      <c r="R1694" s="7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60" x14ac:dyDescent="0.2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s="4" t="s">
        <v>8222</v>
      </c>
      <c r="G1695" t="s">
        <v>8225</v>
      </c>
      <c r="H1695" t="s">
        <v>8247</v>
      </c>
      <c r="I1695">
        <v>1491768000</v>
      </c>
      <c r="J1695" s="14">
        <f t="shared" si="156"/>
        <v>42834.833333333328</v>
      </c>
      <c r="K1695">
        <v>1489097112</v>
      </c>
      <c r="L1695" s="14">
        <f t="shared" si="15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58"/>
        <v>9.3333333333333339</v>
      </c>
      <c r="R1695" s="7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60" x14ac:dyDescent="0.2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s="4" t="s">
        <v>8222</v>
      </c>
      <c r="G1696" t="s">
        <v>8224</v>
      </c>
      <c r="H1696" t="s">
        <v>8246</v>
      </c>
      <c r="I1696">
        <v>1490589360</v>
      </c>
      <c r="J1696" s="14">
        <f t="shared" si="156"/>
        <v>42821.191666666666</v>
      </c>
      <c r="K1696">
        <v>1488038674</v>
      </c>
      <c r="L1696" s="14">
        <f t="shared" si="15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58"/>
        <v>0.05</v>
      </c>
      <c r="R1696" s="7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60" x14ac:dyDescent="0.2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s="4" t="s">
        <v>8222</v>
      </c>
      <c r="G1697" t="s">
        <v>8224</v>
      </c>
      <c r="H1697" t="s">
        <v>8246</v>
      </c>
      <c r="I1697">
        <v>1491786000</v>
      </c>
      <c r="J1697" s="14">
        <f t="shared" si="156"/>
        <v>42835.041666666672</v>
      </c>
      <c r="K1697">
        <v>1488847514</v>
      </c>
      <c r="L1697" s="14">
        <f t="shared" si="15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58"/>
        <v>11.708333333333334</v>
      </c>
      <c r="R1697" s="7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60" x14ac:dyDescent="0.2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s="4" t="s">
        <v>8222</v>
      </c>
      <c r="G1698" t="s">
        <v>8224</v>
      </c>
      <c r="H1698" t="s">
        <v>8246</v>
      </c>
      <c r="I1698">
        <v>1491007211</v>
      </c>
      <c r="J1698" s="14">
        <f t="shared" si="156"/>
        <v>42826.027905092589</v>
      </c>
      <c r="K1698">
        <v>1488418811</v>
      </c>
      <c r="L1698" s="14">
        <f t="shared" si="15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58"/>
        <v>0</v>
      </c>
      <c r="R1698" s="7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5" x14ac:dyDescent="0.2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s="4" t="s">
        <v>8222</v>
      </c>
      <c r="G1699" t="s">
        <v>8224</v>
      </c>
      <c r="H1699" t="s">
        <v>8246</v>
      </c>
      <c r="I1699">
        <v>1491781648</v>
      </c>
      <c r="J1699" s="14">
        <f t="shared" si="156"/>
        <v>42834.991296296299</v>
      </c>
      <c r="K1699">
        <v>1489193248</v>
      </c>
      <c r="L1699" s="14">
        <f t="shared" si="15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58"/>
        <v>20.208000000000002</v>
      </c>
      <c r="R1699" s="7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5" x14ac:dyDescent="0.2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s="4" t="s">
        <v>8222</v>
      </c>
      <c r="G1700" t="s">
        <v>8224</v>
      </c>
      <c r="H1700" t="s">
        <v>8246</v>
      </c>
      <c r="I1700">
        <v>1490499180</v>
      </c>
      <c r="J1700" s="14">
        <f t="shared" si="156"/>
        <v>42820.147916666669</v>
      </c>
      <c r="K1700">
        <v>1488430760</v>
      </c>
      <c r="L1700" s="14">
        <f t="shared" si="15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58"/>
        <v>0</v>
      </c>
      <c r="R1700" s="7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60" x14ac:dyDescent="0.2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s="4" t="s">
        <v>8222</v>
      </c>
      <c r="G1701" t="s">
        <v>8224</v>
      </c>
      <c r="H1701" t="s">
        <v>8246</v>
      </c>
      <c r="I1701">
        <v>1491943445</v>
      </c>
      <c r="J1701" s="14">
        <f t="shared" si="156"/>
        <v>42836.863946759258</v>
      </c>
      <c r="K1701">
        <v>1489351445</v>
      </c>
      <c r="L1701" s="14">
        <f t="shared" si="15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58"/>
        <v>4.2311459353574925</v>
      </c>
      <c r="R1701" s="7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60" x14ac:dyDescent="0.2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s="4" t="s">
        <v>8222</v>
      </c>
      <c r="G1702" t="s">
        <v>8224</v>
      </c>
      <c r="H1702" t="s">
        <v>8246</v>
      </c>
      <c r="I1702">
        <v>1491019200</v>
      </c>
      <c r="J1702" s="14">
        <f t="shared" si="156"/>
        <v>42826.166666666672</v>
      </c>
      <c r="K1702">
        <v>1488418990</v>
      </c>
      <c r="L1702" s="14">
        <f t="shared" si="15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58"/>
        <v>26.06</v>
      </c>
      <c r="R1702" s="7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60" x14ac:dyDescent="0.2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s="4" t="s">
        <v>8221</v>
      </c>
      <c r="G1703" t="s">
        <v>8224</v>
      </c>
      <c r="H1703" t="s">
        <v>8246</v>
      </c>
      <c r="I1703">
        <v>1421337405</v>
      </c>
      <c r="J1703" s="14">
        <f t="shared" si="156"/>
        <v>42019.664409722223</v>
      </c>
      <c r="K1703">
        <v>1418745405</v>
      </c>
      <c r="L1703" s="14">
        <f t="shared" si="15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58"/>
        <v>0.19801980198019803</v>
      </c>
      <c r="R1703" s="7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30" x14ac:dyDescent="0.2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s="4" t="s">
        <v>8221</v>
      </c>
      <c r="G1704" t="s">
        <v>8224</v>
      </c>
      <c r="H1704" t="s">
        <v>8246</v>
      </c>
      <c r="I1704">
        <v>1427745150</v>
      </c>
      <c r="J1704" s="14">
        <f t="shared" si="156"/>
        <v>42093.828125</v>
      </c>
      <c r="K1704">
        <v>1425156750</v>
      </c>
      <c r="L1704" s="14">
        <f t="shared" si="15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58"/>
        <v>6.0606060606060606E-3</v>
      </c>
      <c r="R1704" s="7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60" x14ac:dyDescent="0.2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s="4" t="s">
        <v>8221</v>
      </c>
      <c r="G1705" t="s">
        <v>8224</v>
      </c>
      <c r="H1705" t="s">
        <v>8246</v>
      </c>
      <c r="I1705">
        <v>1441003537</v>
      </c>
      <c r="J1705" s="14">
        <f t="shared" si="156"/>
        <v>42247.281678240746</v>
      </c>
      <c r="K1705">
        <v>1435819537</v>
      </c>
      <c r="L1705" s="14">
        <f t="shared" si="15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58"/>
        <v>1.02</v>
      </c>
      <c r="R1705" s="7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45" x14ac:dyDescent="0.2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s="4" t="s">
        <v>8221</v>
      </c>
      <c r="G1706" t="s">
        <v>8224</v>
      </c>
      <c r="H1706" t="s">
        <v>8246</v>
      </c>
      <c r="I1706">
        <v>1424056873</v>
      </c>
      <c r="J1706" s="14">
        <f t="shared" si="156"/>
        <v>42051.139733796299</v>
      </c>
      <c r="K1706">
        <v>1421464873</v>
      </c>
      <c r="L1706" s="14">
        <f t="shared" si="15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58"/>
        <v>65.100000000000009</v>
      </c>
      <c r="R1706" s="7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5" x14ac:dyDescent="0.2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s="4" t="s">
        <v>8221</v>
      </c>
      <c r="G1707" t="s">
        <v>8224</v>
      </c>
      <c r="H1707" t="s">
        <v>8246</v>
      </c>
      <c r="I1707">
        <v>1441814400</v>
      </c>
      <c r="J1707" s="14">
        <f t="shared" si="156"/>
        <v>42256.666666666672</v>
      </c>
      <c r="K1707">
        <v>1440807846</v>
      </c>
      <c r="L1707" s="14">
        <f t="shared" si="15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58"/>
        <v>0</v>
      </c>
      <c r="R1707" s="7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5" x14ac:dyDescent="0.2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s="4" t="s">
        <v>8221</v>
      </c>
      <c r="G1708" t="s">
        <v>8236</v>
      </c>
      <c r="H1708" t="s">
        <v>8249</v>
      </c>
      <c r="I1708">
        <v>1440314472</v>
      </c>
      <c r="J1708" s="14">
        <f t="shared" si="156"/>
        <v>42239.306388888886</v>
      </c>
      <c r="K1708">
        <v>1435130472</v>
      </c>
      <c r="L1708" s="14">
        <f t="shared" si="15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58"/>
        <v>0</v>
      </c>
      <c r="R1708" s="7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60" x14ac:dyDescent="0.2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s="4" t="s">
        <v>8221</v>
      </c>
      <c r="G1709" t="s">
        <v>8224</v>
      </c>
      <c r="H1709" t="s">
        <v>8246</v>
      </c>
      <c r="I1709">
        <v>1459181895</v>
      </c>
      <c r="J1709" s="14">
        <f t="shared" si="156"/>
        <v>42457.679340277777</v>
      </c>
      <c r="K1709">
        <v>1456593495</v>
      </c>
      <c r="L1709" s="14">
        <f t="shared" si="15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58"/>
        <v>9.74</v>
      </c>
      <c r="R1709" s="7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60" x14ac:dyDescent="0.2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s="4" t="s">
        <v>8221</v>
      </c>
      <c r="G1710" t="s">
        <v>8224</v>
      </c>
      <c r="H1710" t="s">
        <v>8246</v>
      </c>
      <c r="I1710">
        <v>1462135706</v>
      </c>
      <c r="J1710" s="14">
        <f t="shared" si="156"/>
        <v>42491.866967592592</v>
      </c>
      <c r="K1710">
        <v>1458679706</v>
      </c>
      <c r="L1710" s="14">
        <f t="shared" si="15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58"/>
        <v>0</v>
      </c>
      <c r="R1710" s="7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5" x14ac:dyDescent="0.2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s="4" t="s">
        <v>8221</v>
      </c>
      <c r="G1711" t="s">
        <v>8224</v>
      </c>
      <c r="H1711" t="s">
        <v>8246</v>
      </c>
      <c r="I1711">
        <v>1409513940</v>
      </c>
      <c r="J1711" s="14">
        <f t="shared" si="156"/>
        <v>41882.818749999999</v>
      </c>
      <c r="K1711">
        <v>1405949514</v>
      </c>
      <c r="L1711" s="14">
        <f t="shared" si="15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58"/>
        <v>4.8571428571428568</v>
      </c>
      <c r="R1711" s="7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30" x14ac:dyDescent="0.2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s="4" t="s">
        <v>8221</v>
      </c>
      <c r="G1712" t="s">
        <v>8236</v>
      </c>
      <c r="H1712" t="s">
        <v>8249</v>
      </c>
      <c r="I1712">
        <v>1453122000</v>
      </c>
      <c r="J1712" s="14">
        <f t="shared" si="156"/>
        <v>42387.541666666672</v>
      </c>
      <c r="K1712">
        <v>1449151888</v>
      </c>
      <c r="L1712" s="14">
        <f t="shared" si="15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58"/>
        <v>0.67999999999999994</v>
      </c>
      <c r="R1712" s="7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60" x14ac:dyDescent="0.2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s="4" t="s">
        <v>8221</v>
      </c>
      <c r="G1713" t="s">
        <v>8224</v>
      </c>
      <c r="H1713" t="s">
        <v>8246</v>
      </c>
      <c r="I1713">
        <v>1409585434</v>
      </c>
      <c r="J1713" s="14">
        <f t="shared" si="156"/>
        <v>41883.646226851852</v>
      </c>
      <c r="K1713">
        <v>1406907034</v>
      </c>
      <c r="L1713" s="14">
        <f t="shared" si="15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58"/>
        <v>10.5</v>
      </c>
      <c r="R1713" s="7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60" x14ac:dyDescent="0.2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s="4" t="s">
        <v>8221</v>
      </c>
      <c r="G1714" t="s">
        <v>8224</v>
      </c>
      <c r="H1714" t="s">
        <v>8246</v>
      </c>
      <c r="I1714">
        <v>1435701353</v>
      </c>
      <c r="J1714" s="14">
        <f t="shared" si="156"/>
        <v>42185.913807870369</v>
      </c>
      <c r="K1714">
        <v>1430517353</v>
      </c>
      <c r="L1714" s="14">
        <f t="shared" si="15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58"/>
        <v>0</v>
      </c>
      <c r="R1714" s="7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60" x14ac:dyDescent="0.2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s="4" t="s">
        <v>8221</v>
      </c>
      <c r="G1715" t="s">
        <v>8224</v>
      </c>
      <c r="H1715" t="s">
        <v>8246</v>
      </c>
      <c r="I1715">
        <v>1412536412</v>
      </c>
      <c r="J1715" s="14">
        <f t="shared" si="156"/>
        <v>41917.801064814819</v>
      </c>
      <c r="K1715">
        <v>1409944412</v>
      </c>
      <c r="L1715" s="14">
        <f t="shared" si="15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58"/>
        <v>1.6666666666666667</v>
      </c>
      <c r="R1715" s="7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60" x14ac:dyDescent="0.2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s="4" t="s">
        <v>8221</v>
      </c>
      <c r="G1716" t="s">
        <v>8224</v>
      </c>
      <c r="H1716" t="s">
        <v>8246</v>
      </c>
      <c r="I1716">
        <v>1430517761</v>
      </c>
      <c r="J1716" s="14">
        <f t="shared" si="156"/>
        <v>42125.918530092589</v>
      </c>
      <c r="K1716">
        <v>1427925761</v>
      </c>
      <c r="L1716" s="14">
        <f t="shared" si="15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58"/>
        <v>7.8680000000000003</v>
      </c>
      <c r="R1716" s="7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5" x14ac:dyDescent="0.2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s="4" t="s">
        <v>8221</v>
      </c>
      <c r="G1717" t="s">
        <v>8224</v>
      </c>
      <c r="H1717" t="s">
        <v>8246</v>
      </c>
      <c r="I1717">
        <v>1427772120</v>
      </c>
      <c r="J1717" s="14">
        <f t="shared" si="156"/>
        <v>42094.140277777777</v>
      </c>
      <c r="K1717">
        <v>1425186785</v>
      </c>
      <c r="L1717" s="14">
        <f t="shared" si="15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58"/>
        <v>0.22</v>
      </c>
      <c r="R1717" s="7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60" x14ac:dyDescent="0.2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s="4" t="s">
        <v>8221</v>
      </c>
      <c r="G1718" t="s">
        <v>8224</v>
      </c>
      <c r="H1718" t="s">
        <v>8246</v>
      </c>
      <c r="I1718">
        <v>1481295099</v>
      </c>
      <c r="J1718" s="14">
        <f t="shared" si="156"/>
        <v>42713.619201388887</v>
      </c>
      <c r="K1718">
        <v>1477835499</v>
      </c>
      <c r="L1718" s="14">
        <f t="shared" si="15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58"/>
        <v>7.5</v>
      </c>
      <c r="R1718" s="7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5" x14ac:dyDescent="0.2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s="4" t="s">
        <v>8221</v>
      </c>
      <c r="G1719" t="s">
        <v>8224</v>
      </c>
      <c r="H1719" t="s">
        <v>8246</v>
      </c>
      <c r="I1719">
        <v>1461211200</v>
      </c>
      <c r="J1719" s="14">
        <f t="shared" si="156"/>
        <v>42481.166666666672</v>
      </c>
      <c r="K1719">
        <v>1459467238</v>
      </c>
      <c r="L1719" s="14">
        <f t="shared" si="15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58"/>
        <v>42.725880551301685</v>
      </c>
      <c r="R1719" s="7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2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s="4" t="s">
        <v>8221</v>
      </c>
      <c r="G1720" t="s">
        <v>8224</v>
      </c>
      <c r="H1720" t="s">
        <v>8246</v>
      </c>
      <c r="I1720">
        <v>1463201940</v>
      </c>
      <c r="J1720" s="14">
        <f t="shared" si="156"/>
        <v>42504.207638888889</v>
      </c>
      <c r="K1720">
        <v>1459435149</v>
      </c>
      <c r="L1720" s="14">
        <f t="shared" si="15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58"/>
        <v>0.2142857142857143</v>
      </c>
      <c r="R1720" s="7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60" x14ac:dyDescent="0.2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s="4" t="s">
        <v>8221</v>
      </c>
      <c r="G1721" t="s">
        <v>8224</v>
      </c>
      <c r="H1721" t="s">
        <v>8246</v>
      </c>
      <c r="I1721">
        <v>1410958191</v>
      </c>
      <c r="J1721" s="14">
        <f t="shared" si="156"/>
        <v>41899.534618055557</v>
      </c>
      <c r="K1721">
        <v>1408366191</v>
      </c>
      <c r="L1721" s="14">
        <f t="shared" si="15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58"/>
        <v>0.87500000000000011</v>
      </c>
      <c r="R1721" s="7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60" x14ac:dyDescent="0.2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s="4" t="s">
        <v>8221</v>
      </c>
      <c r="G1722" t="s">
        <v>8224</v>
      </c>
      <c r="H1722" t="s">
        <v>8246</v>
      </c>
      <c r="I1722">
        <v>1415562471</v>
      </c>
      <c r="J1722" s="14">
        <f t="shared" si="156"/>
        <v>41952.824895833335</v>
      </c>
      <c r="K1722">
        <v>1412966871</v>
      </c>
      <c r="L1722" s="14">
        <f t="shared" si="15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58"/>
        <v>5.625</v>
      </c>
      <c r="R1722" s="7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5" x14ac:dyDescent="0.2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s="4" t="s">
        <v>8221</v>
      </c>
      <c r="G1723" t="s">
        <v>8224</v>
      </c>
      <c r="H1723" t="s">
        <v>8246</v>
      </c>
      <c r="I1723">
        <v>1449831863</v>
      </c>
      <c r="J1723" s="14">
        <f t="shared" si="156"/>
        <v>42349.461377314816</v>
      </c>
      <c r="K1723">
        <v>1447239863</v>
      </c>
      <c r="L1723" s="14">
        <f t="shared" si="15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58"/>
        <v>0</v>
      </c>
      <c r="R1723" s="7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5" x14ac:dyDescent="0.2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s="4" t="s">
        <v>8221</v>
      </c>
      <c r="G1724" t="s">
        <v>8224</v>
      </c>
      <c r="H1724" t="s">
        <v>8246</v>
      </c>
      <c r="I1724">
        <v>1459642200</v>
      </c>
      <c r="J1724" s="14">
        <f t="shared" si="156"/>
        <v>42463.006944444445</v>
      </c>
      <c r="K1724">
        <v>1456441429</v>
      </c>
      <c r="L1724" s="14">
        <f t="shared" si="15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58"/>
        <v>3.4722222222222224E-2</v>
      </c>
      <c r="R1724" s="7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60" x14ac:dyDescent="0.2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s="4" t="s">
        <v>8221</v>
      </c>
      <c r="G1725" t="s">
        <v>8224</v>
      </c>
      <c r="H1725" t="s">
        <v>8246</v>
      </c>
      <c r="I1725">
        <v>1435730400</v>
      </c>
      <c r="J1725" s="14">
        <f t="shared" si="156"/>
        <v>42186.25</v>
      </c>
      <c r="K1725">
        <v>1430855315</v>
      </c>
      <c r="L1725" s="14">
        <f t="shared" si="15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58"/>
        <v>6.5</v>
      </c>
      <c r="R1725" s="7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60" x14ac:dyDescent="0.2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s="4" t="s">
        <v>8221</v>
      </c>
      <c r="G1726" t="s">
        <v>8224</v>
      </c>
      <c r="H1726" t="s">
        <v>8246</v>
      </c>
      <c r="I1726">
        <v>1414707762</v>
      </c>
      <c r="J1726" s="14">
        <f t="shared" si="156"/>
        <v>41942.932430555556</v>
      </c>
      <c r="K1726">
        <v>1412115762</v>
      </c>
      <c r="L1726" s="14">
        <f t="shared" si="15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58"/>
        <v>0.58333333333333337</v>
      </c>
      <c r="R1726" s="7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60" x14ac:dyDescent="0.2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s="4" t="s">
        <v>8221</v>
      </c>
      <c r="G1727" t="s">
        <v>8224</v>
      </c>
      <c r="H1727" t="s">
        <v>8246</v>
      </c>
      <c r="I1727">
        <v>1408922049</v>
      </c>
      <c r="J1727" s="14">
        <f t="shared" si="156"/>
        <v>41875.968159722222</v>
      </c>
      <c r="K1727">
        <v>1406330049</v>
      </c>
      <c r="L1727" s="14">
        <f t="shared" si="15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58"/>
        <v>10.181818181818182</v>
      </c>
      <c r="R1727" s="7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0" x14ac:dyDescent="0.2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s="4" t="s">
        <v>8221</v>
      </c>
      <c r="G1728" t="s">
        <v>8224</v>
      </c>
      <c r="H1728" t="s">
        <v>8246</v>
      </c>
      <c r="I1728">
        <v>1403906664</v>
      </c>
      <c r="J1728" s="14">
        <f t="shared" si="156"/>
        <v>41817.919722222221</v>
      </c>
      <c r="K1728">
        <v>1401401064</v>
      </c>
      <c r="L1728" s="14">
        <f t="shared" si="15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58"/>
        <v>33.784615384615385</v>
      </c>
      <c r="R1728" s="7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60" x14ac:dyDescent="0.2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s="4" t="s">
        <v>8221</v>
      </c>
      <c r="G1729" t="s">
        <v>8225</v>
      </c>
      <c r="H1729" t="s">
        <v>8247</v>
      </c>
      <c r="I1729">
        <v>1428231600</v>
      </c>
      <c r="J1729" s="14">
        <f t="shared" si="156"/>
        <v>42099.458333333328</v>
      </c>
      <c r="K1729">
        <v>1423520177</v>
      </c>
      <c r="L1729" s="14">
        <f t="shared" si="15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58"/>
        <v>3.3333333333333333E-2</v>
      </c>
      <c r="R1729" s="7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5" x14ac:dyDescent="0.2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s="4" t="s">
        <v>8221</v>
      </c>
      <c r="G1730" t="s">
        <v>8224</v>
      </c>
      <c r="H1730" t="s">
        <v>8246</v>
      </c>
      <c r="I1730">
        <v>1445439674</v>
      </c>
      <c r="J1730" s="14">
        <f t="shared" si="156"/>
        <v>42298.625856481478</v>
      </c>
      <c r="K1730">
        <v>1442847674</v>
      </c>
      <c r="L1730" s="14">
        <f t="shared" si="15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si="158"/>
        <v>68.400000000000006</v>
      </c>
      <c r="R1730" s="7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60" x14ac:dyDescent="0.2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s="4" t="s">
        <v>8221</v>
      </c>
      <c r="G1731" t="s">
        <v>8224</v>
      </c>
      <c r="H1731" t="s">
        <v>8246</v>
      </c>
      <c r="I1731">
        <v>1465521306</v>
      </c>
      <c r="J1731" s="14">
        <f t="shared" ref="J1731:J1794" si="162">(((I1731/60)/60)/24)+DATE(1970,1,1)</f>
        <v>42531.052152777775</v>
      </c>
      <c r="K1731">
        <v>1460337306</v>
      </c>
      <c r="L1731" s="14">
        <f t="shared" ref="L1731:L1794" si="163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ref="Q1731:Q1794" si="164">(E1731/D1731)*100</f>
        <v>0</v>
      </c>
      <c r="R1731" s="7" t="e">
        <f t="shared" ref="R1731:R1794" si="165">AVERAGE(E1731/N1731)</f>
        <v>#DIV/0!</v>
      </c>
      <c r="S1731" t="str">
        <f t="shared" ref="S1731:S1794" si="166">LEFT(P1731,FIND("/",P1731)-1)</f>
        <v>music</v>
      </c>
      <c r="T1731" t="str">
        <f t="shared" ref="T1731:T1794" si="167">RIGHT(P1731,LEN(P1731)-FIND("/",P1731))</f>
        <v>faith</v>
      </c>
    </row>
    <row r="1732" spans="1:20" ht="45" x14ac:dyDescent="0.2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s="4" t="s">
        <v>8221</v>
      </c>
      <c r="G1732" t="s">
        <v>8224</v>
      </c>
      <c r="H1732" t="s">
        <v>8246</v>
      </c>
      <c r="I1732">
        <v>1445738783</v>
      </c>
      <c r="J1732" s="14">
        <f t="shared" si="162"/>
        <v>42302.087766203709</v>
      </c>
      <c r="K1732">
        <v>1443146783</v>
      </c>
      <c r="L1732" s="14">
        <f t="shared" si="163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64"/>
        <v>0</v>
      </c>
      <c r="R1732" s="7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30" x14ac:dyDescent="0.2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s="4" t="s">
        <v>8221</v>
      </c>
      <c r="G1733" t="s">
        <v>8224</v>
      </c>
      <c r="H1733" t="s">
        <v>8246</v>
      </c>
      <c r="I1733">
        <v>1434034800</v>
      </c>
      <c r="J1733" s="14">
        <f t="shared" si="162"/>
        <v>42166.625</v>
      </c>
      <c r="K1733">
        <v>1432849552</v>
      </c>
      <c r="L1733" s="14">
        <f t="shared" si="163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64"/>
        <v>0</v>
      </c>
      <c r="R1733" s="7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60" x14ac:dyDescent="0.2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s="4" t="s">
        <v>8221</v>
      </c>
      <c r="G1734" t="s">
        <v>8224</v>
      </c>
      <c r="H1734" t="s">
        <v>8246</v>
      </c>
      <c r="I1734">
        <v>1452920400</v>
      </c>
      <c r="J1734" s="14">
        <f t="shared" si="162"/>
        <v>42385.208333333328</v>
      </c>
      <c r="K1734">
        <v>1447777481</v>
      </c>
      <c r="L1734" s="14">
        <f t="shared" si="163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64"/>
        <v>0</v>
      </c>
      <c r="R1734" s="7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60" x14ac:dyDescent="0.2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s="4" t="s">
        <v>8221</v>
      </c>
      <c r="G1735" t="s">
        <v>8224</v>
      </c>
      <c r="H1735" t="s">
        <v>8246</v>
      </c>
      <c r="I1735">
        <v>1473802200</v>
      </c>
      <c r="J1735" s="14">
        <f t="shared" si="162"/>
        <v>42626.895833333328</v>
      </c>
      <c r="K1735">
        <v>1472746374</v>
      </c>
      <c r="L1735" s="14">
        <f t="shared" si="163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64"/>
        <v>0</v>
      </c>
      <c r="R1735" s="7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5" x14ac:dyDescent="0.2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s="4" t="s">
        <v>8221</v>
      </c>
      <c r="G1736" t="s">
        <v>8224</v>
      </c>
      <c r="H1736" t="s">
        <v>8246</v>
      </c>
      <c r="I1736">
        <v>1431046356</v>
      </c>
      <c r="J1736" s="14">
        <f t="shared" si="162"/>
        <v>42132.036527777775</v>
      </c>
      <c r="K1736">
        <v>1428454356</v>
      </c>
      <c r="L1736" s="14">
        <f t="shared" si="163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64"/>
        <v>2.2222222222222223E-2</v>
      </c>
      <c r="R1736" s="7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5" x14ac:dyDescent="0.2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s="4" t="s">
        <v>8221</v>
      </c>
      <c r="G1737" t="s">
        <v>8224</v>
      </c>
      <c r="H1737" t="s">
        <v>8246</v>
      </c>
      <c r="I1737">
        <v>1470598345</v>
      </c>
      <c r="J1737" s="14">
        <f t="shared" si="162"/>
        <v>42589.814178240747</v>
      </c>
      <c r="K1737">
        <v>1468006345</v>
      </c>
      <c r="L1737" s="14">
        <f t="shared" si="163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64"/>
        <v>11</v>
      </c>
      <c r="R1737" s="7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45" x14ac:dyDescent="0.2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s="4" t="s">
        <v>8221</v>
      </c>
      <c r="G1738" t="s">
        <v>8224</v>
      </c>
      <c r="H1738" t="s">
        <v>8246</v>
      </c>
      <c r="I1738">
        <v>1447018833</v>
      </c>
      <c r="J1738" s="14">
        <f t="shared" si="162"/>
        <v>42316.90315972222</v>
      </c>
      <c r="K1738">
        <v>1444423233</v>
      </c>
      <c r="L1738" s="14">
        <f t="shared" si="163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64"/>
        <v>0.73333333333333328</v>
      </c>
      <c r="R1738" s="7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60" x14ac:dyDescent="0.2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s="4" t="s">
        <v>8221</v>
      </c>
      <c r="G1739" t="s">
        <v>8224</v>
      </c>
      <c r="H1739" t="s">
        <v>8246</v>
      </c>
      <c r="I1739">
        <v>1437432392</v>
      </c>
      <c r="J1739" s="14">
        <f t="shared" si="162"/>
        <v>42205.948981481488</v>
      </c>
      <c r="K1739">
        <v>1434840392</v>
      </c>
      <c r="L1739" s="14">
        <f t="shared" si="163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64"/>
        <v>21.25</v>
      </c>
      <c r="R1739" s="7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45" x14ac:dyDescent="0.2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s="4" t="s">
        <v>8221</v>
      </c>
      <c r="G1740" t="s">
        <v>8224</v>
      </c>
      <c r="H1740" t="s">
        <v>8246</v>
      </c>
      <c r="I1740">
        <v>1412283542</v>
      </c>
      <c r="J1740" s="14">
        <f t="shared" si="162"/>
        <v>41914.874328703707</v>
      </c>
      <c r="K1740">
        <v>1409691542</v>
      </c>
      <c r="L1740" s="14">
        <f t="shared" si="163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64"/>
        <v>0.4</v>
      </c>
      <c r="R1740" s="7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5" x14ac:dyDescent="0.2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s="4" t="s">
        <v>8221</v>
      </c>
      <c r="G1741" t="s">
        <v>8224</v>
      </c>
      <c r="H1741" t="s">
        <v>8246</v>
      </c>
      <c r="I1741">
        <v>1462391932</v>
      </c>
      <c r="J1741" s="14">
        <f t="shared" si="162"/>
        <v>42494.832546296297</v>
      </c>
      <c r="K1741">
        <v>1457297932</v>
      </c>
      <c r="L1741" s="14">
        <f t="shared" si="163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64"/>
        <v>0.1</v>
      </c>
      <c r="R1741" s="7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5" x14ac:dyDescent="0.2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s="4" t="s">
        <v>8221</v>
      </c>
      <c r="G1742" t="s">
        <v>8224</v>
      </c>
      <c r="H1742" t="s">
        <v>8246</v>
      </c>
      <c r="I1742">
        <v>1437075422</v>
      </c>
      <c r="J1742" s="14">
        <f t="shared" si="162"/>
        <v>42201.817384259266</v>
      </c>
      <c r="K1742">
        <v>1434483422</v>
      </c>
      <c r="L1742" s="14">
        <f t="shared" si="163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64"/>
        <v>0</v>
      </c>
      <c r="R1742" s="7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45" x14ac:dyDescent="0.2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s="4" t="s">
        <v>8219</v>
      </c>
      <c r="G1743" t="s">
        <v>8225</v>
      </c>
      <c r="H1743" t="s">
        <v>8247</v>
      </c>
      <c r="I1743">
        <v>1433948671</v>
      </c>
      <c r="J1743" s="14">
        <f t="shared" si="162"/>
        <v>42165.628136574072</v>
      </c>
      <c r="K1743">
        <v>1430060671</v>
      </c>
      <c r="L1743" s="14">
        <f t="shared" si="163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64"/>
        <v>110.83333333333334</v>
      </c>
      <c r="R1743" s="7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60" x14ac:dyDescent="0.2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s="4" t="s">
        <v>8219</v>
      </c>
      <c r="G1744" t="s">
        <v>8224</v>
      </c>
      <c r="H1744" t="s">
        <v>8246</v>
      </c>
      <c r="I1744">
        <v>1483822800</v>
      </c>
      <c r="J1744" s="14">
        <f t="shared" si="162"/>
        <v>42742.875</v>
      </c>
      <c r="K1744">
        <v>1481058170</v>
      </c>
      <c r="L1744" s="14">
        <f t="shared" si="163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64"/>
        <v>108.74999999999999</v>
      </c>
      <c r="R1744" s="7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5" x14ac:dyDescent="0.2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s="4" t="s">
        <v>8219</v>
      </c>
      <c r="G1745" t="s">
        <v>8224</v>
      </c>
      <c r="H1745" t="s">
        <v>8246</v>
      </c>
      <c r="I1745">
        <v>1472270340</v>
      </c>
      <c r="J1745" s="14">
        <f t="shared" si="162"/>
        <v>42609.165972222225</v>
      </c>
      <c r="K1745">
        <v>1470348775</v>
      </c>
      <c r="L1745" s="14">
        <f t="shared" si="163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64"/>
        <v>100.41666666666667</v>
      </c>
      <c r="R1745" s="7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60" x14ac:dyDescent="0.2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s="4" t="s">
        <v>8219</v>
      </c>
      <c r="G1746" t="s">
        <v>8225</v>
      </c>
      <c r="H1746" t="s">
        <v>8247</v>
      </c>
      <c r="I1746">
        <v>1425821477</v>
      </c>
      <c r="J1746" s="14">
        <f t="shared" si="162"/>
        <v>42071.563391203701</v>
      </c>
      <c r="K1746">
        <v>1421937077</v>
      </c>
      <c r="L1746" s="14">
        <f t="shared" si="163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64"/>
        <v>118.45454545454545</v>
      </c>
      <c r="R1746" s="7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60" x14ac:dyDescent="0.2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s="4" t="s">
        <v>8219</v>
      </c>
      <c r="G1747" t="s">
        <v>8224</v>
      </c>
      <c r="H1747" t="s">
        <v>8246</v>
      </c>
      <c r="I1747">
        <v>1482372000</v>
      </c>
      <c r="J1747" s="14">
        <f t="shared" si="162"/>
        <v>42726.083333333328</v>
      </c>
      <c r="K1747">
        <v>1479276838</v>
      </c>
      <c r="L1747" s="14">
        <f t="shared" si="163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64"/>
        <v>114.01428571428571</v>
      </c>
      <c r="R1747" s="7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60" x14ac:dyDescent="0.2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s="4" t="s">
        <v>8219</v>
      </c>
      <c r="G1748" t="s">
        <v>8224</v>
      </c>
      <c r="H1748" t="s">
        <v>8246</v>
      </c>
      <c r="I1748">
        <v>1479952800</v>
      </c>
      <c r="J1748" s="14">
        <f t="shared" si="162"/>
        <v>42698.083333333328</v>
      </c>
      <c r="K1748">
        <v>1477368867</v>
      </c>
      <c r="L1748" s="14">
        <f t="shared" si="163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64"/>
        <v>148.10000000000002</v>
      </c>
      <c r="R1748" s="7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60" x14ac:dyDescent="0.2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s="4" t="s">
        <v>8219</v>
      </c>
      <c r="G1749" t="s">
        <v>8225</v>
      </c>
      <c r="H1749" t="s">
        <v>8247</v>
      </c>
      <c r="I1749">
        <v>1447426800</v>
      </c>
      <c r="J1749" s="14">
        <f t="shared" si="162"/>
        <v>42321.625</v>
      </c>
      <c r="K1749">
        <v>1444904830</v>
      </c>
      <c r="L1749" s="14">
        <f t="shared" si="163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64"/>
        <v>104.95555555555556</v>
      </c>
      <c r="R1749" s="7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45" x14ac:dyDescent="0.2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s="4" t="s">
        <v>8219</v>
      </c>
      <c r="G1750" t="s">
        <v>8229</v>
      </c>
      <c r="H1750" t="s">
        <v>8251</v>
      </c>
      <c r="I1750">
        <v>1441234143</v>
      </c>
      <c r="J1750" s="14">
        <f t="shared" si="162"/>
        <v>42249.950729166667</v>
      </c>
      <c r="K1750">
        <v>1438642143</v>
      </c>
      <c r="L1750" s="14">
        <f t="shared" si="163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64"/>
        <v>129.94800000000001</v>
      </c>
      <c r="R1750" s="7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45" x14ac:dyDescent="0.2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s="4" t="s">
        <v>8219</v>
      </c>
      <c r="G1751" t="s">
        <v>8243</v>
      </c>
      <c r="H1751" t="s">
        <v>8249</v>
      </c>
      <c r="I1751">
        <v>1488394800</v>
      </c>
      <c r="J1751" s="14">
        <f t="shared" si="162"/>
        <v>42795.791666666672</v>
      </c>
      <c r="K1751">
        <v>1485213921</v>
      </c>
      <c r="L1751" s="14">
        <f t="shared" si="163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64"/>
        <v>123.48756218905473</v>
      </c>
      <c r="R1751" s="7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60" x14ac:dyDescent="0.2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s="4" t="s">
        <v>8219</v>
      </c>
      <c r="G1752" t="s">
        <v>8224</v>
      </c>
      <c r="H1752" t="s">
        <v>8246</v>
      </c>
      <c r="I1752">
        <v>1461096304</v>
      </c>
      <c r="J1752" s="14">
        <f t="shared" si="162"/>
        <v>42479.836851851855</v>
      </c>
      <c r="K1752">
        <v>1458936304</v>
      </c>
      <c r="L1752" s="14">
        <f t="shared" si="163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64"/>
        <v>201.62</v>
      </c>
      <c r="R1752" s="7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0" x14ac:dyDescent="0.2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s="4" t="s">
        <v>8219</v>
      </c>
      <c r="G1753" t="s">
        <v>8224</v>
      </c>
      <c r="H1753" t="s">
        <v>8246</v>
      </c>
      <c r="I1753">
        <v>1426787123</v>
      </c>
      <c r="J1753" s="14">
        <f t="shared" si="162"/>
        <v>42082.739849537036</v>
      </c>
      <c r="K1753">
        <v>1424198723</v>
      </c>
      <c r="L1753" s="14">
        <f t="shared" si="163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64"/>
        <v>102.89999999999999</v>
      </c>
      <c r="R1753" s="7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45" x14ac:dyDescent="0.2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s="4" t="s">
        <v>8219</v>
      </c>
      <c r="G1754" t="s">
        <v>8225</v>
      </c>
      <c r="H1754" t="s">
        <v>8247</v>
      </c>
      <c r="I1754">
        <v>1476425082</v>
      </c>
      <c r="J1754" s="14">
        <f t="shared" si="162"/>
        <v>42657.253263888888</v>
      </c>
      <c r="K1754">
        <v>1473833082</v>
      </c>
      <c r="L1754" s="14">
        <f t="shared" si="163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64"/>
        <v>260.16666666666663</v>
      </c>
      <c r="R1754" s="7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5" x14ac:dyDescent="0.2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s="4" t="s">
        <v>8219</v>
      </c>
      <c r="G1755" t="s">
        <v>8232</v>
      </c>
      <c r="H1755" t="s">
        <v>8253</v>
      </c>
      <c r="I1755">
        <v>1458579568</v>
      </c>
      <c r="J1755" s="14">
        <f t="shared" si="162"/>
        <v>42450.707962962959</v>
      </c>
      <c r="K1755">
        <v>1455991168</v>
      </c>
      <c r="L1755" s="14">
        <f t="shared" si="163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64"/>
        <v>108</v>
      </c>
      <c r="R1755" s="7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60" x14ac:dyDescent="0.2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s="4" t="s">
        <v>8219</v>
      </c>
      <c r="G1756" t="s">
        <v>8229</v>
      </c>
      <c r="H1756" t="s">
        <v>8251</v>
      </c>
      <c r="I1756">
        <v>1428091353</v>
      </c>
      <c r="J1756" s="14">
        <f t="shared" si="162"/>
        <v>42097.835104166668</v>
      </c>
      <c r="K1756">
        <v>1425502953</v>
      </c>
      <c r="L1756" s="14">
        <f t="shared" si="163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64"/>
        <v>110.52941176470587</v>
      </c>
      <c r="R1756" s="7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60" x14ac:dyDescent="0.2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s="4" t="s">
        <v>8219</v>
      </c>
      <c r="G1757" t="s">
        <v>8224</v>
      </c>
      <c r="H1757" t="s">
        <v>8246</v>
      </c>
      <c r="I1757">
        <v>1444071361</v>
      </c>
      <c r="J1757" s="14">
        <f t="shared" si="162"/>
        <v>42282.788900462961</v>
      </c>
      <c r="K1757">
        <v>1441479361</v>
      </c>
      <c r="L1757" s="14">
        <f t="shared" si="163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64"/>
        <v>120</v>
      </c>
      <c r="R1757" s="7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5" x14ac:dyDescent="0.2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s="4" t="s">
        <v>8219</v>
      </c>
      <c r="G1758" t="s">
        <v>8224</v>
      </c>
      <c r="H1758" t="s">
        <v>8246</v>
      </c>
      <c r="I1758">
        <v>1472443269</v>
      </c>
      <c r="J1758" s="14">
        <f t="shared" si="162"/>
        <v>42611.167465277773</v>
      </c>
      <c r="K1758">
        <v>1468987269</v>
      </c>
      <c r="L1758" s="14">
        <f t="shared" si="163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64"/>
        <v>102.82909090909091</v>
      </c>
      <c r="R1758" s="7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45" x14ac:dyDescent="0.2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s="4" t="s">
        <v>8219</v>
      </c>
      <c r="G1759" t="s">
        <v>8224</v>
      </c>
      <c r="H1759" t="s">
        <v>8246</v>
      </c>
      <c r="I1759">
        <v>1485631740</v>
      </c>
      <c r="J1759" s="14">
        <f t="shared" si="162"/>
        <v>42763.811805555553</v>
      </c>
      <c r="K1759">
        <v>1483041083</v>
      </c>
      <c r="L1759" s="14">
        <f t="shared" si="163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64"/>
        <v>115.99999999999999</v>
      </c>
      <c r="R1759" s="7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60" x14ac:dyDescent="0.2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s="4" t="s">
        <v>8219</v>
      </c>
      <c r="G1760" t="s">
        <v>8224</v>
      </c>
      <c r="H1760" t="s">
        <v>8246</v>
      </c>
      <c r="I1760">
        <v>1468536992</v>
      </c>
      <c r="J1760" s="14">
        <f t="shared" si="162"/>
        <v>42565.955925925926</v>
      </c>
      <c r="K1760">
        <v>1463352992</v>
      </c>
      <c r="L1760" s="14">
        <f t="shared" si="163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64"/>
        <v>114.7</v>
      </c>
      <c r="R1760" s="7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0" x14ac:dyDescent="0.2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s="4" t="s">
        <v>8219</v>
      </c>
      <c r="G1761" t="s">
        <v>8224</v>
      </c>
      <c r="H1761" t="s">
        <v>8246</v>
      </c>
      <c r="I1761">
        <v>1427309629</v>
      </c>
      <c r="J1761" s="14">
        <f t="shared" si="162"/>
        <v>42088.787372685183</v>
      </c>
      <c r="K1761">
        <v>1425585229</v>
      </c>
      <c r="L1761" s="14">
        <f t="shared" si="163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64"/>
        <v>106.60000000000001</v>
      </c>
      <c r="R1761" s="7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60" x14ac:dyDescent="0.2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s="4" t="s">
        <v>8219</v>
      </c>
      <c r="G1762" t="s">
        <v>8224</v>
      </c>
      <c r="H1762" t="s">
        <v>8246</v>
      </c>
      <c r="I1762">
        <v>1456416513</v>
      </c>
      <c r="J1762" s="14">
        <f t="shared" si="162"/>
        <v>42425.67260416667</v>
      </c>
      <c r="K1762">
        <v>1454688513</v>
      </c>
      <c r="L1762" s="14">
        <f t="shared" si="163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64"/>
        <v>165.44</v>
      </c>
      <c r="R1762" s="7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0" x14ac:dyDescent="0.2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s="4" t="s">
        <v>8219</v>
      </c>
      <c r="G1763" t="s">
        <v>8225</v>
      </c>
      <c r="H1763" t="s">
        <v>8247</v>
      </c>
      <c r="I1763">
        <v>1442065060</v>
      </c>
      <c r="J1763" s="14">
        <f t="shared" si="162"/>
        <v>42259.567824074074</v>
      </c>
      <c r="K1763">
        <v>1437745060</v>
      </c>
      <c r="L1763" s="14">
        <f t="shared" si="163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64"/>
        <v>155</v>
      </c>
      <c r="R1763" s="7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30" x14ac:dyDescent="0.2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s="4" t="s">
        <v>8219</v>
      </c>
      <c r="G1764" t="s">
        <v>8224</v>
      </c>
      <c r="H1764" t="s">
        <v>8246</v>
      </c>
      <c r="I1764">
        <v>1457739245</v>
      </c>
      <c r="J1764" s="14">
        <f t="shared" si="162"/>
        <v>42440.982002314813</v>
      </c>
      <c r="K1764">
        <v>1455147245</v>
      </c>
      <c r="L1764" s="14">
        <f t="shared" si="163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64"/>
        <v>885</v>
      </c>
      <c r="R1764" s="7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60" x14ac:dyDescent="0.2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s="4" t="s">
        <v>8219</v>
      </c>
      <c r="G1765" t="s">
        <v>8224</v>
      </c>
      <c r="H1765" t="s">
        <v>8246</v>
      </c>
      <c r="I1765">
        <v>1477255840</v>
      </c>
      <c r="J1765" s="14">
        <f t="shared" si="162"/>
        <v>42666.868518518517</v>
      </c>
      <c r="K1765">
        <v>1474663840</v>
      </c>
      <c r="L1765" s="14">
        <f t="shared" si="163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64"/>
        <v>101.90833333333333</v>
      </c>
      <c r="R1765" s="7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60" x14ac:dyDescent="0.2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s="4" t="s">
        <v>8221</v>
      </c>
      <c r="G1766" t="s">
        <v>8225</v>
      </c>
      <c r="H1766" t="s">
        <v>8247</v>
      </c>
      <c r="I1766">
        <v>1407065979</v>
      </c>
      <c r="J1766" s="14">
        <f t="shared" si="162"/>
        <v>41854.485868055555</v>
      </c>
      <c r="K1766">
        <v>1404560379</v>
      </c>
      <c r="L1766" s="14">
        <f t="shared" si="163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64"/>
        <v>19.600000000000001</v>
      </c>
      <c r="R1766" s="7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60" x14ac:dyDescent="0.2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s="4" t="s">
        <v>8221</v>
      </c>
      <c r="G1767" t="s">
        <v>8224</v>
      </c>
      <c r="H1767" t="s">
        <v>8246</v>
      </c>
      <c r="I1767">
        <v>1407972712</v>
      </c>
      <c r="J1767" s="14">
        <f t="shared" si="162"/>
        <v>41864.980462962965</v>
      </c>
      <c r="K1767">
        <v>1405380712</v>
      </c>
      <c r="L1767" s="14">
        <f t="shared" si="163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64"/>
        <v>59.467839999999995</v>
      </c>
      <c r="R1767" s="7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0" x14ac:dyDescent="0.2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s="4" t="s">
        <v>8221</v>
      </c>
      <c r="G1768" t="s">
        <v>8226</v>
      </c>
      <c r="H1768" t="s">
        <v>8248</v>
      </c>
      <c r="I1768">
        <v>1408999088</v>
      </c>
      <c r="J1768" s="14">
        <f t="shared" si="162"/>
        <v>41876.859814814816</v>
      </c>
      <c r="K1768">
        <v>1407184688</v>
      </c>
      <c r="L1768" s="14">
        <f t="shared" si="163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64"/>
        <v>0</v>
      </c>
      <c r="R1768" s="7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45" x14ac:dyDescent="0.2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s="4" t="s">
        <v>8221</v>
      </c>
      <c r="G1769" t="s">
        <v>8224</v>
      </c>
      <c r="H1769" t="s">
        <v>8246</v>
      </c>
      <c r="I1769">
        <v>1407080884</v>
      </c>
      <c r="J1769" s="14">
        <f t="shared" si="162"/>
        <v>41854.658379629633</v>
      </c>
      <c r="K1769">
        <v>1404488884</v>
      </c>
      <c r="L1769" s="14">
        <f t="shared" si="163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64"/>
        <v>45.72</v>
      </c>
      <c r="R1769" s="7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5" x14ac:dyDescent="0.2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s="4" t="s">
        <v>8221</v>
      </c>
      <c r="G1770" t="s">
        <v>8224</v>
      </c>
      <c r="H1770" t="s">
        <v>8246</v>
      </c>
      <c r="I1770">
        <v>1411824444</v>
      </c>
      <c r="J1770" s="14">
        <f t="shared" si="162"/>
        <v>41909.560694444444</v>
      </c>
      <c r="K1770">
        <v>1406640444</v>
      </c>
      <c r="L1770" s="14">
        <f t="shared" si="163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64"/>
        <v>3.74</v>
      </c>
      <c r="R1770" s="7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5" x14ac:dyDescent="0.2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s="4" t="s">
        <v>8221</v>
      </c>
      <c r="G1771" t="s">
        <v>8224</v>
      </c>
      <c r="H1771" t="s">
        <v>8246</v>
      </c>
      <c r="I1771">
        <v>1421177959</v>
      </c>
      <c r="J1771" s="14">
        <f t="shared" si="162"/>
        <v>42017.818969907406</v>
      </c>
      <c r="K1771">
        <v>1418585959</v>
      </c>
      <c r="L1771" s="14">
        <f t="shared" si="163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64"/>
        <v>2.7025000000000001</v>
      </c>
      <c r="R1771" s="7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60" x14ac:dyDescent="0.2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s="4" t="s">
        <v>8221</v>
      </c>
      <c r="G1772" t="s">
        <v>8224</v>
      </c>
      <c r="H1772" t="s">
        <v>8246</v>
      </c>
      <c r="I1772">
        <v>1413312194</v>
      </c>
      <c r="J1772" s="14">
        <f t="shared" si="162"/>
        <v>41926.780023148152</v>
      </c>
      <c r="K1772">
        <v>1410288194</v>
      </c>
      <c r="L1772" s="14">
        <f t="shared" si="163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64"/>
        <v>56.51428571428572</v>
      </c>
      <c r="R1772" s="7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60" x14ac:dyDescent="0.2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s="4" t="s">
        <v>8221</v>
      </c>
      <c r="G1773" t="s">
        <v>8225</v>
      </c>
      <c r="H1773" t="s">
        <v>8247</v>
      </c>
      <c r="I1773">
        <v>1414107040</v>
      </c>
      <c r="J1773" s="14">
        <f t="shared" si="162"/>
        <v>41935.979629629634</v>
      </c>
      <c r="K1773">
        <v>1411515040</v>
      </c>
      <c r="L1773" s="14">
        <f t="shared" si="163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64"/>
        <v>21.30952380952381</v>
      </c>
      <c r="R1773" s="7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5" x14ac:dyDescent="0.2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s="4" t="s">
        <v>8221</v>
      </c>
      <c r="G1774" t="s">
        <v>8225</v>
      </c>
      <c r="H1774" t="s">
        <v>8247</v>
      </c>
      <c r="I1774">
        <v>1404666836</v>
      </c>
      <c r="J1774" s="14">
        <f t="shared" si="162"/>
        <v>41826.718009259261</v>
      </c>
      <c r="K1774">
        <v>1399482836</v>
      </c>
      <c r="L1774" s="14">
        <f t="shared" si="163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64"/>
        <v>15.6</v>
      </c>
      <c r="R1774" s="7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60" x14ac:dyDescent="0.2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s="4" t="s">
        <v>8221</v>
      </c>
      <c r="G1775" t="s">
        <v>8224</v>
      </c>
      <c r="H1775" t="s">
        <v>8246</v>
      </c>
      <c r="I1775">
        <v>1421691298</v>
      </c>
      <c r="J1775" s="14">
        <f t="shared" si="162"/>
        <v>42023.760393518518</v>
      </c>
      <c r="K1775">
        <v>1417803298</v>
      </c>
      <c r="L1775" s="14">
        <f t="shared" si="163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64"/>
        <v>6.2566666666666677</v>
      </c>
      <c r="R1775" s="7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60" x14ac:dyDescent="0.2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s="4" t="s">
        <v>8221</v>
      </c>
      <c r="G1776" t="s">
        <v>8224</v>
      </c>
      <c r="H1776" t="s">
        <v>8246</v>
      </c>
      <c r="I1776">
        <v>1417273140</v>
      </c>
      <c r="J1776" s="14">
        <f t="shared" si="162"/>
        <v>41972.624305555553</v>
      </c>
      <c r="K1776">
        <v>1413609292</v>
      </c>
      <c r="L1776" s="14">
        <f t="shared" si="163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64"/>
        <v>45.92</v>
      </c>
      <c r="R1776" s="7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5" x14ac:dyDescent="0.2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s="4" t="s">
        <v>8221</v>
      </c>
      <c r="G1777" t="s">
        <v>8224</v>
      </c>
      <c r="H1777" t="s">
        <v>8246</v>
      </c>
      <c r="I1777">
        <v>1414193160</v>
      </c>
      <c r="J1777" s="14">
        <f t="shared" si="162"/>
        <v>41936.976388888892</v>
      </c>
      <c r="K1777">
        <v>1410305160</v>
      </c>
      <c r="L1777" s="14">
        <f t="shared" si="163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64"/>
        <v>65.101538461538468</v>
      </c>
      <c r="R1777" s="7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5" x14ac:dyDescent="0.2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s="4" t="s">
        <v>8221</v>
      </c>
      <c r="G1778" t="s">
        <v>8225</v>
      </c>
      <c r="H1778" t="s">
        <v>8247</v>
      </c>
      <c r="I1778">
        <v>1414623471</v>
      </c>
      <c r="J1778" s="14">
        <f t="shared" si="162"/>
        <v>41941.95684027778</v>
      </c>
      <c r="K1778">
        <v>1411513071</v>
      </c>
      <c r="L1778" s="14">
        <f t="shared" si="163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64"/>
        <v>6.7</v>
      </c>
      <c r="R1778" s="7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60" x14ac:dyDescent="0.2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s="4" t="s">
        <v>8221</v>
      </c>
      <c r="G1779" t="s">
        <v>8233</v>
      </c>
      <c r="H1779" t="s">
        <v>8249</v>
      </c>
      <c r="I1779">
        <v>1424421253</v>
      </c>
      <c r="J1779" s="14">
        <f t="shared" si="162"/>
        <v>42055.357094907406</v>
      </c>
      <c r="K1779">
        <v>1421829253</v>
      </c>
      <c r="L1779" s="14">
        <f t="shared" si="163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64"/>
        <v>13.5625</v>
      </c>
      <c r="R1779" s="7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5" x14ac:dyDescent="0.2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s="4" t="s">
        <v>8221</v>
      </c>
      <c r="G1780" t="s">
        <v>8224</v>
      </c>
      <c r="H1780" t="s">
        <v>8246</v>
      </c>
      <c r="I1780">
        <v>1427485395</v>
      </c>
      <c r="J1780" s="14">
        <f t="shared" si="162"/>
        <v>42090.821701388893</v>
      </c>
      <c r="K1780">
        <v>1423600995</v>
      </c>
      <c r="L1780" s="14">
        <f t="shared" si="163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64"/>
        <v>1.9900000000000002</v>
      </c>
      <c r="R1780" s="7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60" x14ac:dyDescent="0.2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s="4" t="s">
        <v>8221</v>
      </c>
      <c r="G1781" t="s">
        <v>8224</v>
      </c>
      <c r="H1781" t="s">
        <v>8246</v>
      </c>
      <c r="I1781">
        <v>1472834180</v>
      </c>
      <c r="J1781" s="14">
        <f t="shared" si="162"/>
        <v>42615.691898148143</v>
      </c>
      <c r="K1781">
        <v>1470242180</v>
      </c>
      <c r="L1781" s="14">
        <f t="shared" si="163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64"/>
        <v>36.236363636363642</v>
      </c>
      <c r="R1781" s="7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60" x14ac:dyDescent="0.2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s="4" t="s">
        <v>8221</v>
      </c>
      <c r="G1782" t="s">
        <v>8224</v>
      </c>
      <c r="H1782" t="s">
        <v>8246</v>
      </c>
      <c r="I1782">
        <v>1467469510</v>
      </c>
      <c r="J1782" s="14">
        <f t="shared" si="162"/>
        <v>42553.600810185191</v>
      </c>
      <c r="K1782">
        <v>1462285510</v>
      </c>
      <c r="L1782" s="14">
        <f t="shared" si="163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64"/>
        <v>39.743333333333339</v>
      </c>
      <c r="R1782" s="7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60" x14ac:dyDescent="0.2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s="4" t="s">
        <v>8221</v>
      </c>
      <c r="G1783" t="s">
        <v>8224</v>
      </c>
      <c r="H1783" t="s">
        <v>8246</v>
      </c>
      <c r="I1783">
        <v>1473950945</v>
      </c>
      <c r="J1783" s="14">
        <f t="shared" si="162"/>
        <v>42628.617418981477</v>
      </c>
      <c r="K1783">
        <v>1471272545</v>
      </c>
      <c r="L1783" s="14">
        <f t="shared" si="163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64"/>
        <v>25.763636363636365</v>
      </c>
      <c r="R1783" s="7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60" x14ac:dyDescent="0.2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s="4" t="s">
        <v>8221</v>
      </c>
      <c r="G1784" t="s">
        <v>8224</v>
      </c>
      <c r="H1784" t="s">
        <v>8246</v>
      </c>
      <c r="I1784">
        <v>1456062489</v>
      </c>
      <c r="J1784" s="14">
        <f t="shared" si="162"/>
        <v>42421.575104166666</v>
      </c>
      <c r="K1784">
        <v>1453211289</v>
      </c>
      <c r="L1784" s="14">
        <f t="shared" si="163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64"/>
        <v>15.491428571428573</v>
      </c>
      <c r="R1784" s="7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60" x14ac:dyDescent="0.2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s="4" t="s">
        <v>8221</v>
      </c>
      <c r="G1785" t="s">
        <v>8224</v>
      </c>
      <c r="H1785" t="s">
        <v>8246</v>
      </c>
      <c r="I1785">
        <v>1432248478</v>
      </c>
      <c r="J1785" s="14">
        <f t="shared" si="162"/>
        <v>42145.949976851851</v>
      </c>
      <c r="K1785">
        <v>1429656478</v>
      </c>
      <c r="L1785" s="14">
        <f t="shared" si="163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64"/>
        <v>23.692499999999999</v>
      </c>
      <c r="R1785" s="7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60" x14ac:dyDescent="0.2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s="4" t="s">
        <v>8221</v>
      </c>
      <c r="G1786" t="s">
        <v>8224</v>
      </c>
      <c r="H1786" t="s">
        <v>8246</v>
      </c>
      <c r="I1786">
        <v>1422674700</v>
      </c>
      <c r="J1786" s="14">
        <f t="shared" si="162"/>
        <v>42035.142361111109</v>
      </c>
      <c r="K1786">
        <v>1419954240</v>
      </c>
      <c r="L1786" s="14">
        <f t="shared" si="163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64"/>
        <v>39.76</v>
      </c>
      <c r="R1786" s="7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5" x14ac:dyDescent="0.2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s="4" t="s">
        <v>8221</v>
      </c>
      <c r="G1787" t="s">
        <v>8224</v>
      </c>
      <c r="H1787" t="s">
        <v>8246</v>
      </c>
      <c r="I1787">
        <v>1413417600</v>
      </c>
      <c r="J1787" s="14">
        <f t="shared" si="162"/>
        <v>41928</v>
      </c>
      <c r="K1787">
        <v>1410750855</v>
      </c>
      <c r="L1787" s="14">
        <f t="shared" si="163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64"/>
        <v>20.220833333333331</v>
      </c>
      <c r="R1787" s="7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60" x14ac:dyDescent="0.2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s="4" t="s">
        <v>8221</v>
      </c>
      <c r="G1788" t="s">
        <v>8233</v>
      </c>
      <c r="H1788" t="s">
        <v>8249</v>
      </c>
      <c r="I1788">
        <v>1418649177</v>
      </c>
      <c r="J1788" s="14">
        <f t="shared" si="162"/>
        <v>41988.550659722227</v>
      </c>
      <c r="K1788">
        <v>1416057177</v>
      </c>
      <c r="L1788" s="14">
        <f t="shared" si="163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64"/>
        <v>47.631578947368418</v>
      </c>
      <c r="R1788" s="7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5" x14ac:dyDescent="0.2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s="4" t="s">
        <v>8221</v>
      </c>
      <c r="G1789" t="s">
        <v>8224</v>
      </c>
      <c r="H1789" t="s">
        <v>8246</v>
      </c>
      <c r="I1789">
        <v>1428158637</v>
      </c>
      <c r="J1789" s="14">
        <f t="shared" si="162"/>
        <v>42098.613854166666</v>
      </c>
      <c r="K1789">
        <v>1425570237</v>
      </c>
      <c r="L1789" s="14">
        <f t="shared" si="163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64"/>
        <v>15.329999999999998</v>
      </c>
      <c r="R1789" s="7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5" x14ac:dyDescent="0.2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s="4" t="s">
        <v>8221</v>
      </c>
      <c r="G1790" t="s">
        <v>8225</v>
      </c>
      <c r="H1790" t="s">
        <v>8247</v>
      </c>
      <c r="I1790">
        <v>1414795542</v>
      </c>
      <c r="J1790" s="14">
        <f t="shared" si="162"/>
        <v>41943.94840277778</v>
      </c>
      <c r="K1790">
        <v>1412203542</v>
      </c>
      <c r="L1790" s="14">
        <f t="shared" si="163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64"/>
        <v>1.3818181818181818</v>
      </c>
      <c r="R1790" s="7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5" x14ac:dyDescent="0.2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s="4" t="s">
        <v>8221</v>
      </c>
      <c r="G1791" t="s">
        <v>8224</v>
      </c>
      <c r="H1791" t="s">
        <v>8246</v>
      </c>
      <c r="I1791">
        <v>1421042403</v>
      </c>
      <c r="J1791" s="14">
        <f t="shared" si="162"/>
        <v>42016.250034722223</v>
      </c>
      <c r="K1791">
        <v>1415858403</v>
      </c>
      <c r="L1791" s="14">
        <f t="shared" si="163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64"/>
        <v>0.5</v>
      </c>
      <c r="R1791" s="7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5" x14ac:dyDescent="0.2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s="4" t="s">
        <v>8221</v>
      </c>
      <c r="G1792" t="s">
        <v>8224</v>
      </c>
      <c r="H1792" t="s">
        <v>8246</v>
      </c>
      <c r="I1792">
        <v>1423152678</v>
      </c>
      <c r="J1792" s="14">
        <f t="shared" si="162"/>
        <v>42040.674513888895</v>
      </c>
      <c r="K1792">
        <v>1420560678</v>
      </c>
      <c r="L1792" s="14">
        <f t="shared" si="163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64"/>
        <v>4.957575757575758</v>
      </c>
      <c r="R1792" s="7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45" x14ac:dyDescent="0.2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s="4" t="s">
        <v>8221</v>
      </c>
      <c r="G1793" t="s">
        <v>8225</v>
      </c>
      <c r="H1793" t="s">
        <v>8247</v>
      </c>
      <c r="I1793">
        <v>1422553565</v>
      </c>
      <c r="J1793" s="14">
        <f t="shared" si="162"/>
        <v>42033.740335648152</v>
      </c>
      <c r="K1793">
        <v>1417369565</v>
      </c>
      <c r="L1793" s="14">
        <f t="shared" si="163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64"/>
        <v>3.5666666666666664</v>
      </c>
      <c r="R1793" s="7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45" x14ac:dyDescent="0.2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s="4" t="s">
        <v>8221</v>
      </c>
      <c r="G1794" t="s">
        <v>8224</v>
      </c>
      <c r="H1794" t="s">
        <v>8246</v>
      </c>
      <c r="I1794">
        <v>1439189940</v>
      </c>
      <c r="J1794" s="14">
        <f t="shared" si="162"/>
        <v>42226.290972222225</v>
      </c>
      <c r="K1794">
        <v>1435970682</v>
      </c>
      <c r="L1794" s="14">
        <f t="shared" si="163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6">
        <f t="shared" si="164"/>
        <v>61.124000000000002</v>
      </c>
      <c r="R1794" s="7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5" x14ac:dyDescent="0.2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s="4" t="s">
        <v>8221</v>
      </c>
      <c r="G1795" t="s">
        <v>8226</v>
      </c>
      <c r="H1795" t="s">
        <v>8248</v>
      </c>
      <c r="I1795">
        <v>1417127040</v>
      </c>
      <c r="J1795" s="14">
        <f t="shared" ref="J1795:J1858" si="168">(((I1795/60)/60)/24)+DATE(1970,1,1)</f>
        <v>41970.933333333334</v>
      </c>
      <c r="K1795">
        <v>1414531440</v>
      </c>
      <c r="L1795" s="14">
        <f t="shared" ref="L1795:L1858" si="169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6">
        <f t="shared" ref="Q1795:Q1858" si="170">(E1795/D1795)*100</f>
        <v>1.3333333333333335</v>
      </c>
      <c r="R1795" s="7">
        <f t="shared" ref="R1795:R1858" si="171">AVERAGE(E1795/N1795)</f>
        <v>20</v>
      </c>
      <c r="S1795" t="str">
        <f t="shared" ref="S1795:S1858" si="172">LEFT(P1795,FIND("/",P1795)-1)</f>
        <v>photography</v>
      </c>
      <c r="T1795" t="str">
        <f t="shared" ref="T1795:T1858" si="173">RIGHT(P1795,LEN(P1795)-FIND("/",P1795))</f>
        <v>photobooks</v>
      </c>
    </row>
    <row r="1796" spans="1:20" ht="60" x14ac:dyDescent="0.2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s="4" t="s">
        <v>8221</v>
      </c>
      <c r="G1796" t="s">
        <v>8224</v>
      </c>
      <c r="H1796" t="s">
        <v>8246</v>
      </c>
      <c r="I1796">
        <v>1423660422</v>
      </c>
      <c r="J1796" s="14">
        <f t="shared" si="168"/>
        <v>42046.551180555558</v>
      </c>
      <c r="K1796">
        <v>1420636422</v>
      </c>
      <c r="L1796" s="14">
        <f t="shared" si="169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70"/>
        <v>11.077777777777778</v>
      </c>
      <c r="R1796" s="7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5" x14ac:dyDescent="0.2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s="4" t="s">
        <v>8221</v>
      </c>
      <c r="G1797" t="s">
        <v>8236</v>
      </c>
      <c r="H1797" t="s">
        <v>8249</v>
      </c>
      <c r="I1797">
        <v>1476460800</v>
      </c>
      <c r="J1797" s="14">
        <f t="shared" si="168"/>
        <v>42657.666666666672</v>
      </c>
      <c r="K1797">
        <v>1473922541</v>
      </c>
      <c r="L1797" s="14">
        <f t="shared" si="169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70"/>
        <v>38.735714285714288</v>
      </c>
      <c r="R1797" s="7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60" x14ac:dyDescent="0.2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s="4" t="s">
        <v>8221</v>
      </c>
      <c r="G1798" t="s">
        <v>8225</v>
      </c>
      <c r="H1798" t="s">
        <v>8247</v>
      </c>
      <c r="I1798">
        <v>1469356366</v>
      </c>
      <c r="J1798" s="14">
        <f t="shared" si="168"/>
        <v>42575.439421296294</v>
      </c>
      <c r="K1798">
        <v>1464172366</v>
      </c>
      <c r="L1798" s="14">
        <f t="shared" si="169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70"/>
        <v>22.05263157894737</v>
      </c>
      <c r="R1798" s="7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5" x14ac:dyDescent="0.2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s="4" t="s">
        <v>8221</v>
      </c>
      <c r="G1799" t="s">
        <v>8224</v>
      </c>
      <c r="H1799" t="s">
        <v>8246</v>
      </c>
      <c r="I1799">
        <v>1481809189</v>
      </c>
      <c r="J1799" s="14">
        <f t="shared" si="168"/>
        <v>42719.56931712963</v>
      </c>
      <c r="K1799">
        <v>1479217189</v>
      </c>
      <c r="L1799" s="14">
        <f t="shared" si="169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70"/>
        <v>67.55</v>
      </c>
      <c r="R1799" s="7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5" x14ac:dyDescent="0.2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s="4" t="s">
        <v>8221</v>
      </c>
      <c r="G1800" t="s">
        <v>8224</v>
      </c>
      <c r="H1800" t="s">
        <v>8246</v>
      </c>
      <c r="I1800">
        <v>1454572233</v>
      </c>
      <c r="J1800" s="14">
        <f t="shared" si="168"/>
        <v>42404.32677083333</v>
      </c>
      <c r="K1800">
        <v>1449388233</v>
      </c>
      <c r="L1800" s="14">
        <f t="shared" si="169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70"/>
        <v>13.637499999999999</v>
      </c>
      <c r="R1800" s="7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0" x14ac:dyDescent="0.2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s="4" t="s">
        <v>8221</v>
      </c>
      <c r="G1801" t="s">
        <v>8225</v>
      </c>
      <c r="H1801" t="s">
        <v>8247</v>
      </c>
      <c r="I1801">
        <v>1415740408</v>
      </c>
      <c r="J1801" s="14">
        <f t="shared" si="168"/>
        <v>41954.884351851855</v>
      </c>
      <c r="K1801">
        <v>1414008808</v>
      </c>
      <c r="L1801" s="14">
        <f t="shared" si="169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70"/>
        <v>1.7457500000000001</v>
      </c>
      <c r="R1801" s="7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60" x14ac:dyDescent="0.2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s="4" t="s">
        <v>8221</v>
      </c>
      <c r="G1802" t="s">
        <v>8225</v>
      </c>
      <c r="H1802" t="s">
        <v>8247</v>
      </c>
      <c r="I1802">
        <v>1476109970</v>
      </c>
      <c r="J1802" s="14">
        <f t="shared" si="168"/>
        <v>42653.606134259258</v>
      </c>
      <c r="K1802">
        <v>1473517970</v>
      </c>
      <c r="L1802" s="14">
        <f t="shared" si="169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70"/>
        <v>20.44963251188932</v>
      </c>
      <c r="R1802" s="7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60" x14ac:dyDescent="0.2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s="4" t="s">
        <v>8221</v>
      </c>
      <c r="G1803" t="s">
        <v>8225</v>
      </c>
      <c r="H1803" t="s">
        <v>8247</v>
      </c>
      <c r="I1803">
        <v>1450181400</v>
      </c>
      <c r="J1803" s="14">
        <f t="shared" si="168"/>
        <v>42353.506944444445</v>
      </c>
      <c r="K1803">
        <v>1447429868</v>
      </c>
      <c r="L1803" s="14">
        <f t="shared" si="169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70"/>
        <v>13.852941176470587</v>
      </c>
      <c r="R1803" s="7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5" x14ac:dyDescent="0.2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s="4" t="s">
        <v>8221</v>
      </c>
      <c r="G1804" t="s">
        <v>8236</v>
      </c>
      <c r="H1804" t="s">
        <v>8249</v>
      </c>
      <c r="I1804">
        <v>1435442340</v>
      </c>
      <c r="J1804" s="14">
        <f t="shared" si="168"/>
        <v>42182.915972222225</v>
      </c>
      <c r="K1804">
        <v>1433416830</v>
      </c>
      <c r="L1804" s="14">
        <f t="shared" si="169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70"/>
        <v>48.485714285714288</v>
      </c>
      <c r="R1804" s="7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5" x14ac:dyDescent="0.2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s="4" t="s">
        <v>8221</v>
      </c>
      <c r="G1805" t="s">
        <v>8224</v>
      </c>
      <c r="H1805" t="s">
        <v>8246</v>
      </c>
      <c r="I1805">
        <v>1423878182</v>
      </c>
      <c r="J1805" s="14">
        <f t="shared" si="168"/>
        <v>42049.071550925932</v>
      </c>
      <c r="K1805">
        <v>1421199782</v>
      </c>
      <c r="L1805" s="14">
        <f t="shared" si="169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70"/>
        <v>30.8</v>
      </c>
      <c r="R1805" s="7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5" x14ac:dyDescent="0.2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s="4" t="s">
        <v>8221</v>
      </c>
      <c r="G1806" t="s">
        <v>8224</v>
      </c>
      <c r="H1806" t="s">
        <v>8246</v>
      </c>
      <c r="I1806">
        <v>1447521404</v>
      </c>
      <c r="J1806" s="14">
        <f t="shared" si="168"/>
        <v>42322.719953703709</v>
      </c>
      <c r="K1806">
        <v>1444061804</v>
      </c>
      <c r="L1806" s="14">
        <f t="shared" si="169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70"/>
        <v>35.174193548387095</v>
      </c>
      <c r="R1806" s="7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60" x14ac:dyDescent="0.2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s="4" t="s">
        <v>8221</v>
      </c>
      <c r="G1807" t="s">
        <v>8236</v>
      </c>
      <c r="H1807" t="s">
        <v>8249</v>
      </c>
      <c r="I1807">
        <v>1443808800</v>
      </c>
      <c r="J1807" s="14">
        <f t="shared" si="168"/>
        <v>42279.75</v>
      </c>
      <c r="K1807">
        <v>1441048658</v>
      </c>
      <c r="L1807" s="14">
        <f t="shared" si="169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70"/>
        <v>36.404444444444444</v>
      </c>
      <c r="R1807" s="7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60" x14ac:dyDescent="0.2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s="4" t="s">
        <v>8221</v>
      </c>
      <c r="G1808" t="s">
        <v>8225</v>
      </c>
      <c r="H1808" t="s">
        <v>8247</v>
      </c>
      <c r="I1808">
        <v>1412090349</v>
      </c>
      <c r="J1808" s="14">
        <f t="shared" si="168"/>
        <v>41912.638298611113</v>
      </c>
      <c r="K1808">
        <v>1409066349</v>
      </c>
      <c r="L1808" s="14">
        <f t="shared" si="169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70"/>
        <v>2.9550000000000001</v>
      </c>
      <c r="R1808" s="7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0" x14ac:dyDescent="0.2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s="4" t="s">
        <v>8221</v>
      </c>
      <c r="G1809" t="s">
        <v>8224</v>
      </c>
      <c r="H1809" t="s">
        <v>8246</v>
      </c>
      <c r="I1809">
        <v>1411868313</v>
      </c>
      <c r="J1809" s="14">
        <f t="shared" si="168"/>
        <v>41910.068437499998</v>
      </c>
      <c r="K1809">
        <v>1409276313</v>
      </c>
      <c r="L1809" s="14">
        <f t="shared" si="169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70"/>
        <v>11.06</v>
      </c>
      <c r="R1809" s="7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60" x14ac:dyDescent="0.2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s="4" t="s">
        <v>8221</v>
      </c>
      <c r="G1810" t="s">
        <v>8224</v>
      </c>
      <c r="H1810" t="s">
        <v>8246</v>
      </c>
      <c r="I1810">
        <v>1486830030</v>
      </c>
      <c r="J1810" s="14">
        <f t="shared" si="168"/>
        <v>42777.680902777778</v>
      </c>
      <c r="K1810">
        <v>1483806030</v>
      </c>
      <c r="L1810" s="14">
        <f t="shared" si="169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70"/>
        <v>41.407142857142858</v>
      </c>
      <c r="R1810" s="7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5" x14ac:dyDescent="0.2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s="4" t="s">
        <v>8221</v>
      </c>
      <c r="G1811" t="s">
        <v>8229</v>
      </c>
      <c r="H1811" t="s">
        <v>8251</v>
      </c>
      <c r="I1811">
        <v>1425246439</v>
      </c>
      <c r="J1811" s="14">
        <f t="shared" si="168"/>
        <v>42064.907858796301</v>
      </c>
      <c r="K1811">
        <v>1422222439</v>
      </c>
      <c r="L1811" s="14">
        <f t="shared" si="169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70"/>
        <v>10.857142857142858</v>
      </c>
      <c r="R1811" s="7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5" x14ac:dyDescent="0.2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s="4" t="s">
        <v>8221</v>
      </c>
      <c r="G1812" t="s">
        <v>8224</v>
      </c>
      <c r="H1812" t="s">
        <v>8246</v>
      </c>
      <c r="I1812">
        <v>1408657826</v>
      </c>
      <c r="J1812" s="14">
        <f t="shared" si="168"/>
        <v>41872.91002314815</v>
      </c>
      <c r="K1812">
        <v>1407621026</v>
      </c>
      <c r="L1812" s="14">
        <f t="shared" si="169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70"/>
        <v>3.3333333333333335</v>
      </c>
      <c r="R1812" s="7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45" x14ac:dyDescent="0.2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s="4" t="s">
        <v>8221</v>
      </c>
      <c r="G1813" t="s">
        <v>8224</v>
      </c>
      <c r="H1813" t="s">
        <v>8246</v>
      </c>
      <c r="I1813">
        <v>1414123200</v>
      </c>
      <c r="J1813" s="14">
        <f t="shared" si="168"/>
        <v>41936.166666666664</v>
      </c>
      <c r="K1813">
        <v>1408962270</v>
      </c>
      <c r="L1813" s="14">
        <f t="shared" si="169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70"/>
        <v>7.407407407407407E-2</v>
      </c>
      <c r="R1813" s="7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60" x14ac:dyDescent="0.2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s="4" t="s">
        <v>8221</v>
      </c>
      <c r="G1814" t="s">
        <v>8225</v>
      </c>
      <c r="H1814" t="s">
        <v>8247</v>
      </c>
      <c r="I1814">
        <v>1467531536</v>
      </c>
      <c r="J1814" s="14">
        <f t="shared" si="168"/>
        <v>42554.318703703699</v>
      </c>
      <c r="K1814">
        <v>1464939536</v>
      </c>
      <c r="L1814" s="14">
        <f t="shared" si="169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70"/>
        <v>13.307692307692307</v>
      </c>
      <c r="R1814" s="7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5" x14ac:dyDescent="0.2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s="4" t="s">
        <v>8221</v>
      </c>
      <c r="G1815" t="s">
        <v>8225</v>
      </c>
      <c r="H1815" t="s">
        <v>8247</v>
      </c>
      <c r="I1815">
        <v>1407532812</v>
      </c>
      <c r="J1815" s="14">
        <f t="shared" si="168"/>
        <v>41859.889027777775</v>
      </c>
      <c r="K1815">
        <v>1404940812</v>
      </c>
      <c r="L1815" s="14">
        <f t="shared" si="169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70"/>
        <v>0</v>
      </c>
      <c r="R1815" s="7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5" x14ac:dyDescent="0.2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s="4" t="s">
        <v>8221</v>
      </c>
      <c r="G1816" t="s">
        <v>8225</v>
      </c>
      <c r="H1816" t="s">
        <v>8247</v>
      </c>
      <c r="I1816">
        <v>1425108736</v>
      </c>
      <c r="J1816" s="14">
        <f t="shared" si="168"/>
        <v>42063.314074074078</v>
      </c>
      <c r="K1816">
        <v>1422516736</v>
      </c>
      <c r="L1816" s="14">
        <f t="shared" si="169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70"/>
        <v>49.183333333333337</v>
      </c>
      <c r="R1816" s="7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60" x14ac:dyDescent="0.2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s="4" t="s">
        <v>8221</v>
      </c>
      <c r="G1817" t="s">
        <v>8224</v>
      </c>
      <c r="H1817" t="s">
        <v>8246</v>
      </c>
      <c r="I1817">
        <v>1435787137</v>
      </c>
      <c r="J1817" s="14">
        <f t="shared" si="168"/>
        <v>42186.906678240746</v>
      </c>
      <c r="K1817">
        <v>1434577537</v>
      </c>
      <c r="L1817" s="14">
        <f t="shared" si="169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70"/>
        <v>0</v>
      </c>
      <c r="R1817" s="7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5" x14ac:dyDescent="0.2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s="4" t="s">
        <v>8221</v>
      </c>
      <c r="G1818" t="s">
        <v>8240</v>
      </c>
      <c r="H1818" t="s">
        <v>8257</v>
      </c>
      <c r="I1818">
        <v>1469473200</v>
      </c>
      <c r="J1818" s="14">
        <f t="shared" si="168"/>
        <v>42576.791666666672</v>
      </c>
      <c r="K1818">
        <v>1467061303</v>
      </c>
      <c r="L1818" s="14">
        <f t="shared" si="169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70"/>
        <v>2.036</v>
      </c>
      <c r="R1818" s="7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45" x14ac:dyDescent="0.2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s="4" t="s">
        <v>8221</v>
      </c>
      <c r="G1819" t="s">
        <v>8224</v>
      </c>
      <c r="H1819" t="s">
        <v>8246</v>
      </c>
      <c r="I1819">
        <v>1485759540</v>
      </c>
      <c r="J1819" s="14">
        <f t="shared" si="168"/>
        <v>42765.290972222225</v>
      </c>
      <c r="K1819">
        <v>1480607607</v>
      </c>
      <c r="L1819" s="14">
        <f t="shared" si="169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70"/>
        <v>52.327777777777776</v>
      </c>
      <c r="R1819" s="7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45" x14ac:dyDescent="0.2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s="4" t="s">
        <v>8221</v>
      </c>
      <c r="G1820" t="s">
        <v>8224</v>
      </c>
      <c r="H1820" t="s">
        <v>8246</v>
      </c>
      <c r="I1820">
        <v>1428035850</v>
      </c>
      <c r="J1820" s="14">
        <f t="shared" si="168"/>
        <v>42097.192708333328</v>
      </c>
      <c r="K1820">
        <v>1425447450</v>
      </c>
      <c r="L1820" s="14">
        <f t="shared" si="169"/>
        <v>42067.234375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70"/>
        <v>0</v>
      </c>
      <c r="R1820" s="7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60" x14ac:dyDescent="0.2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s="4" t="s">
        <v>8221</v>
      </c>
      <c r="G1821" t="s">
        <v>8224</v>
      </c>
      <c r="H1821" t="s">
        <v>8246</v>
      </c>
      <c r="I1821">
        <v>1406743396</v>
      </c>
      <c r="J1821" s="14">
        <f t="shared" si="168"/>
        <v>41850.752268518518</v>
      </c>
      <c r="K1821">
        <v>1404151396</v>
      </c>
      <c r="L1821" s="14">
        <f t="shared" si="169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70"/>
        <v>2.083333333333333</v>
      </c>
      <c r="R1821" s="7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60" x14ac:dyDescent="0.2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s="4" t="s">
        <v>8221</v>
      </c>
      <c r="G1822" t="s">
        <v>8224</v>
      </c>
      <c r="H1822" t="s">
        <v>8246</v>
      </c>
      <c r="I1822">
        <v>1427850090</v>
      </c>
      <c r="J1822" s="14">
        <f t="shared" si="168"/>
        <v>42095.042708333334</v>
      </c>
      <c r="K1822">
        <v>1425261690</v>
      </c>
      <c r="L1822" s="14">
        <f t="shared" si="169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70"/>
        <v>6.565384615384616</v>
      </c>
      <c r="R1822" s="7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5" x14ac:dyDescent="0.2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s="4" t="s">
        <v>8219</v>
      </c>
      <c r="G1823" t="s">
        <v>8224</v>
      </c>
      <c r="H1823" t="s">
        <v>8246</v>
      </c>
      <c r="I1823">
        <v>1330760367</v>
      </c>
      <c r="J1823" s="14">
        <f t="shared" si="168"/>
        <v>40971.319062499999</v>
      </c>
      <c r="K1823">
        <v>1326872367</v>
      </c>
      <c r="L1823" s="14">
        <f t="shared" si="169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70"/>
        <v>134.88999999999999</v>
      </c>
      <c r="R1823" s="7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0" x14ac:dyDescent="0.2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s="4" t="s">
        <v>8219</v>
      </c>
      <c r="G1824" t="s">
        <v>8229</v>
      </c>
      <c r="H1824" t="s">
        <v>8251</v>
      </c>
      <c r="I1824">
        <v>1391194860</v>
      </c>
      <c r="J1824" s="14">
        <f t="shared" si="168"/>
        <v>41670.792361111111</v>
      </c>
      <c r="K1824">
        <v>1388084862</v>
      </c>
      <c r="L1824" s="14">
        <f t="shared" si="169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70"/>
        <v>100</v>
      </c>
      <c r="R1824" s="7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60" x14ac:dyDescent="0.2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s="4" t="s">
        <v>8219</v>
      </c>
      <c r="G1825" t="s">
        <v>8224</v>
      </c>
      <c r="H1825" t="s">
        <v>8246</v>
      </c>
      <c r="I1825">
        <v>1351095976</v>
      </c>
      <c r="J1825" s="14">
        <f t="shared" si="168"/>
        <v>41206.684907407405</v>
      </c>
      <c r="K1825">
        <v>1348503976</v>
      </c>
      <c r="L1825" s="14">
        <f t="shared" si="169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70"/>
        <v>115.85714285714286</v>
      </c>
      <c r="R1825" s="7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2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s="4" t="s">
        <v>8219</v>
      </c>
      <c r="G1826" t="s">
        <v>8224</v>
      </c>
      <c r="H1826" t="s">
        <v>8246</v>
      </c>
      <c r="I1826">
        <v>1389146880</v>
      </c>
      <c r="J1826" s="14">
        <f t="shared" si="168"/>
        <v>41647.088888888888</v>
      </c>
      <c r="K1826">
        <v>1387403967</v>
      </c>
      <c r="L1826" s="14">
        <f t="shared" si="169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70"/>
        <v>100.06666666666666</v>
      </c>
      <c r="R1826" s="7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60" x14ac:dyDescent="0.2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s="4" t="s">
        <v>8219</v>
      </c>
      <c r="G1827" t="s">
        <v>8224</v>
      </c>
      <c r="H1827" t="s">
        <v>8246</v>
      </c>
      <c r="I1827">
        <v>1373572903</v>
      </c>
      <c r="J1827" s="14">
        <f t="shared" si="168"/>
        <v>41466.83452546296</v>
      </c>
      <c r="K1827">
        <v>1371585703</v>
      </c>
      <c r="L1827" s="14">
        <f t="shared" si="169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70"/>
        <v>105.05</v>
      </c>
      <c r="R1827" s="7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30" x14ac:dyDescent="0.2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s="4" t="s">
        <v>8219</v>
      </c>
      <c r="G1828" t="s">
        <v>8224</v>
      </c>
      <c r="H1828" t="s">
        <v>8246</v>
      </c>
      <c r="I1828">
        <v>1392675017</v>
      </c>
      <c r="J1828" s="14">
        <f t="shared" si="168"/>
        <v>41687.923807870371</v>
      </c>
      <c r="K1828">
        <v>1390083017</v>
      </c>
      <c r="L1828" s="14">
        <f t="shared" si="169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70"/>
        <v>101</v>
      </c>
      <c r="R1828" s="7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60" x14ac:dyDescent="0.2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s="4" t="s">
        <v>8219</v>
      </c>
      <c r="G1829" t="s">
        <v>8224</v>
      </c>
      <c r="H1829" t="s">
        <v>8246</v>
      </c>
      <c r="I1829">
        <v>1299138561</v>
      </c>
      <c r="J1829" s="14">
        <f t="shared" si="168"/>
        <v>40605.325937499998</v>
      </c>
      <c r="K1829">
        <v>1294818561</v>
      </c>
      <c r="L1829" s="14">
        <f t="shared" si="169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70"/>
        <v>100.66250000000001</v>
      </c>
      <c r="R1829" s="7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60" x14ac:dyDescent="0.2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s="4" t="s">
        <v>8219</v>
      </c>
      <c r="G1830" t="s">
        <v>8224</v>
      </c>
      <c r="H1830" t="s">
        <v>8246</v>
      </c>
      <c r="I1830">
        <v>1399672800</v>
      </c>
      <c r="J1830" s="14">
        <f t="shared" si="168"/>
        <v>41768.916666666664</v>
      </c>
      <c r="K1830">
        <v>1396906530</v>
      </c>
      <c r="L1830" s="14">
        <f t="shared" si="169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70"/>
        <v>100.16000000000001</v>
      </c>
      <c r="R1830" s="7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5" x14ac:dyDescent="0.2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s="4" t="s">
        <v>8219</v>
      </c>
      <c r="G1831" t="s">
        <v>8224</v>
      </c>
      <c r="H1831" t="s">
        <v>8246</v>
      </c>
      <c r="I1831">
        <v>1295647200</v>
      </c>
      <c r="J1831" s="14">
        <f t="shared" si="168"/>
        <v>40564.916666666664</v>
      </c>
      <c r="K1831">
        <v>1291428371</v>
      </c>
      <c r="L1831" s="14">
        <f t="shared" si="169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70"/>
        <v>166.68333333333334</v>
      </c>
      <c r="R1831" s="7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5" x14ac:dyDescent="0.2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s="4" t="s">
        <v>8219</v>
      </c>
      <c r="G1832" t="s">
        <v>8224</v>
      </c>
      <c r="H1832" t="s">
        <v>8246</v>
      </c>
      <c r="I1832">
        <v>1393259107</v>
      </c>
      <c r="J1832" s="14">
        <f t="shared" si="168"/>
        <v>41694.684108796297</v>
      </c>
      <c r="K1832">
        <v>1390667107</v>
      </c>
      <c r="L1832" s="14">
        <f t="shared" si="169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70"/>
        <v>101.53333333333335</v>
      </c>
      <c r="R1832" s="7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5" x14ac:dyDescent="0.2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s="4" t="s">
        <v>8219</v>
      </c>
      <c r="G1833" t="s">
        <v>8224</v>
      </c>
      <c r="H1833" t="s">
        <v>8246</v>
      </c>
      <c r="I1833">
        <v>1336866863</v>
      </c>
      <c r="J1833" s="14">
        <f t="shared" si="168"/>
        <v>41041.996099537035</v>
      </c>
      <c r="K1833">
        <v>1335570863</v>
      </c>
      <c r="L1833" s="14">
        <f t="shared" si="169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70"/>
        <v>103</v>
      </c>
      <c r="R1833" s="7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60" x14ac:dyDescent="0.2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s="4" t="s">
        <v>8219</v>
      </c>
      <c r="G1834" t="s">
        <v>8224</v>
      </c>
      <c r="H1834" t="s">
        <v>8246</v>
      </c>
      <c r="I1834">
        <v>1299243427</v>
      </c>
      <c r="J1834" s="14">
        <f t="shared" si="168"/>
        <v>40606.539664351854</v>
      </c>
      <c r="K1834">
        <v>1296651427</v>
      </c>
      <c r="L1834" s="14">
        <f t="shared" si="169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70"/>
        <v>142.85714285714286</v>
      </c>
      <c r="R1834" s="7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60" x14ac:dyDescent="0.2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s="4" t="s">
        <v>8219</v>
      </c>
      <c r="G1835" t="s">
        <v>8224</v>
      </c>
      <c r="H1835" t="s">
        <v>8246</v>
      </c>
      <c r="I1835">
        <v>1362211140</v>
      </c>
      <c r="J1835" s="14">
        <f t="shared" si="168"/>
        <v>41335.332638888889</v>
      </c>
      <c r="K1835">
        <v>1359421403</v>
      </c>
      <c r="L1835" s="14">
        <f t="shared" si="169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70"/>
        <v>262.5</v>
      </c>
      <c r="R1835" s="7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30" x14ac:dyDescent="0.2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s="4" t="s">
        <v>8219</v>
      </c>
      <c r="G1836" t="s">
        <v>8224</v>
      </c>
      <c r="H1836" t="s">
        <v>8246</v>
      </c>
      <c r="I1836">
        <v>1422140895</v>
      </c>
      <c r="J1836" s="14">
        <f t="shared" si="168"/>
        <v>42028.964062500003</v>
      </c>
      <c r="K1836">
        <v>1418684895</v>
      </c>
      <c r="L1836" s="14">
        <f t="shared" si="169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70"/>
        <v>118.05000000000001</v>
      </c>
      <c r="R1836" s="7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75" x14ac:dyDescent="0.2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s="4" t="s">
        <v>8219</v>
      </c>
      <c r="G1837" t="s">
        <v>8225</v>
      </c>
      <c r="H1837" t="s">
        <v>8247</v>
      </c>
      <c r="I1837">
        <v>1459439471</v>
      </c>
      <c r="J1837" s="14">
        <f t="shared" si="168"/>
        <v>42460.660543981481</v>
      </c>
      <c r="K1837">
        <v>1456851071</v>
      </c>
      <c r="L1837" s="14">
        <f t="shared" si="169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70"/>
        <v>104</v>
      </c>
      <c r="R1837" s="7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30" x14ac:dyDescent="0.2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s="4" t="s">
        <v>8219</v>
      </c>
      <c r="G1838" t="s">
        <v>8224</v>
      </c>
      <c r="H1838" t="s">
        <v>8246</v>
      </c>
      <c r="I1838">
        <v>1361129129</v>
      </c>
      <c r="J1838" s="14">
        <f t="shared" si="168"/>
        <v>41322.809363425928</v>
      </c>
      <c r="K1838">
        <v>1359660329</v>
      </c>
      <c r="L1838" s="14">
        <f t="shared" si="169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70"/>
        <v>200.34</v>
      </c>
      <c r="R1838" s="7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60" x14ac:dyDescent="0.2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s="4" t="s">
        <v>8219</v>
      </c>
      <c r="G1839" t="s">
        <v>8224</v>
      </c>
      <c r="H1839" t="s">
        <v>8246</v>
      </c>
      <c r="I1839">
        <v>1332029335</v>
      </c>
      <c r="J1839" s="14">
        <f t="shared" si="168"/>
        <v>40986.006192129629</v>
      </c>
      <c r="K1839">
        <v>1326848935</v>
      </c>
      <c r="L1839" s="14">
        <f t="shared" si="169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70"/>
        <v>306.83333333333331</v>
      </c>
      <c r="R1839" s="7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60" x14ac:dyDescent="0.2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s="4" t="s">
        <v>8219</v>
      </c>
      <c r="G1840" t="s">
        <v>8224</v>
      </c>
      <c r="H1840" t="s">
        <v>8246</v>
      </c>
      <c r="I1840">
        <v>1317438000</v>
      </c>
      <c r="J1840" s="14">
        <f t="shared" si="168"/>
        <v>40817.125</v>
      </c>
      <c r="K1840">
        <v>1314989557</v>
      </c>
      <c r="L1840" s="14">
        <f t="shared" si="169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70"/>
        <v>100.149</v>
      </c>
      <c r="R1840" s="7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5" x14ac:dyDescent="0.2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s="4" t="s">
        <v>8219</v>
      </c>
      <c r="G1841" t="s">
        <v>8224</v>
      </c>
      <c r="H1841" t="s">
        <v>8246</v>
      </c>
      <c r="I1841">
        <v>1475342382</v>
      </c>
      <c r="J1841" s="14">
        <f t="shared" si="168"/>
        <v>42644.722013888888</v>
      </c>
      <c r="K1841">
        <v>1472750382</v>
      </c>
      <c r="L1841" s="14">
        <f t="shared" si="169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70"/>
        <v>205.29999999999998</v>
      </c>
      <c r="R1841" s="7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60" x14ac:dyDescent="0.2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s="4" t="s">
        <v>8219</v>
      </c>
      <c r="G1842" t="s">
        <v>8224</v>
      </c>
      <c r="H1842" t="s">
        <v>8246</v>
      </c>
      <c r="I1842">
        <v>1367902740</v>
      </c>
      <c r="J1842" s="14">
        <f t="shared" si="168"/>
        <v>41401.207638888889</v>
      </c>
      <c r="K1842">
        <v>1366251510</v>
      </c>
      <c r="L1842" s="14">
        <f t="shared" si="169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70"/>
        <v>108.88888888888889</v>
      </c>
      <c r="R1842" s="7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0" x14ac:dyDescent="0.2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s="4" t="s">
        <v>8219</v>
      </c>
      <c r="G1843" t="s">
        <v>8224</v>
      </c>
      <c r="H1843" t="s">
        <v>8246</v>
      </c>
      <c r="I1843">
        <v>1400561940</v>
      </c>
      <c r="J1843" s="14">
        <f t="shared" si="168"/>
        <v>41779.207638888889</v>
      </c>
      <c r="K1843">
        <v>1397679445</v>
      </c>
      <c r="L1843" s="14">
        <f t="shared" si="169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70"/>
        <v>101.75</v>
      </c>
      <c r="R1843" s="7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5" x14ac:dyDescent="0.2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s="4" t="s">
        <v>8219</v>
      </c>
      <c r="G1844" t="s">
        <v>8224</v>
      </c>
      <c r="H1844" t="s">
        <v>8246</v>
      </c>
      <c r="I1844">
        <v>1425275940</v>
      </c>
      <c r="J1844" s="14">
        <f t="shared" si="168"/>
        <v>42065.249305555553</v>
      </c>
      <c r="K1844">
        <v>1422371381</v>
      </c>
      <c r="L1844" s="14">
        <f t="shared" si="169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70"/>
        <v>125.25</v>
      </c>
      <c r="R1844" s="7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60" x14ac:dyDescent="0.2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s="4" t="s">
        <v>8219</v>
      </c>
      <c r="G1845" t="s">
        <v>8224</v>
      </c>
      <c r="H1845" t="s">
        <v>8246</v>
      </c>
      <c r="I1845">
        <v>1298245954</v>
      </c>
      <c r="J1845" s="14">
        <f t="shared" si="168"/>
        <v>40594.994837962964</v>
      </c>
      <c r="K1845">
        <v>1295653954</v>
      </c>
      <c r="L1845" s="14">
        <f t="shared" si="169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70"/>
        <v>124.0061</v>
      </c>
      <c r="R1845" s="7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60" x14ac:dyDescent="0.2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s="4" t="s">
        <v>8219</v>
      </c>
      <c r="G1846" t="s">
        <v>8224</v>
      </c>
      <c r="H1846" t="s">
        <v>8246</v>
      </c>
      <c r="I1846">
        <v>1307761200</v>
      </c>
      <c r="J1846" s="14">
        <f t="shared" si="168"/>
        <v>40705.125</v>
      </c>
      <c r="K1846">
        <v>1304464914</v>
      </c>
      <c r="L1846" s="14">
        <f t="shared" si="169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70"/>
        <v>101.4</v>
      </c>
      <c r="R1846" s="7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90" x14ac:dyDescent="0.2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s="4" t="s">
        <v>8219</v>
      </c>
      <c r="G1847" t="s">
        <v>8224</v>
      </c>
      <c r="H1847" t="s">
        <v>8246</v>
      </c>
      <c r="I1847">
        <v>1466139300</v>
      </c>
      <c r="J1847" s="14">
        <f t="shared" si="168"/>
        <v>42538.204861111109</v>
      </c>
      <c r="K1847">
        <v>1464854398</v>
      </c>
      <c r="L1847" s="14">
        <f t="shared" si="169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70"/>
        <v>100</v>
      </c>
      <c r="R1847" s="7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60" x14ac:dyDescent="0.2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s="4" t="s">
        <v>8219</v>
      </c>
      <c r="G1848" t="s">
        <v>8224</v>
      </c>
      <c r="H1848" t="s">
        <v>8246</v>
      </c>
      <c r="I1848">
        <v>1355585777</v>
      </c>
      <c r="J1848" s="14">
        <f t="shared" si="168"/>
        <v>41258.650196759263</v>
      </c>
      <c r="K1848">
        <v>1352993777</v>
      </c>
      <c r="L1848" s="14">
        <f t="shared" si="169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70"/>
        <v>137.92666666666668</v>
      </c>
      <c r="R1848" s="7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60" x14ac:dyDescent="0.2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s="4" t="s">
        <v>8219</v>
      </c>
      <c r="G1849" t="s">
        <v>8224</v>
      </c>
      <c r="H1849" t="s">
        <v>8246</v>
      </c>
      <c r="I1849">
        <v>1429594832</v>
      </c>
      <c r="J1849" s="14">
        <f t="shared" si="168"/>
        <v>42115.236481481479</v>
      </c>
      <c r="K1849">
        <v>1427780432</v>
      </c>
      <c r="L1849" s="14">
        <f t="shared" si="169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70"/>
        <v>120.88000000000001</v>
      </c>
      <c r="R1849" s="7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5" x14ac:dyDescent="0.2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s="4" t="s">
        <v>8219</v>
      </c>
      <c r="G1850" t="s">
        <v>8224</v>
      </c>
      <c r="H1850" t="s">
        <v>8246</v>
      </c>
      <c r="I1850">
        <v>1312095540</v>
      </c>
      <c r="J1850" s="14">
        <f t="shared" si="168"/>
        <v>40755.290972222225</v>
      </c>
      <c r="K1850">
        <v>1306608888</v>
      </c>
      <c r="L1850" s="14">
        <f t="shared" si="169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70"/>
        <v>107.36666666666667</v>
      </c>
      <c r="R1850" s="7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45" x14ac:dyDescent="0.2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s="4" t="s">
        <v>8219</v>
      </c>
      <c r="G1851" t="s">
        <v>8224</v>
      </c>
      <c r="H1851" t="s">
        <v>8246</v>
      </c>
      <c r="I1851">
        <v>1350505059</v>
      </c>
      <c r="J1851" s="14">
        <f t="shared" si="168"/>
        <v>41199.845590277779</v>
      </c>
      <c r="K1851">
        <v>1347913059</v>
      </c>
      <c r="L1851" s="14">
        <f t="shared" si="169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70"/>
        <v>100.33333333333334</v>
      </c>
      <c r="R1851" s="7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60" x14ac:dyDescent="0.2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s="4" t="s">
        <v>8219</v>
      </c>
      <c r="G1852" t="s">
        <v>8224</v>
      </c>
      <c r="H1852" t="s">
        <v>8246</v>
      </c>
      <c r="I1852">
        <v>1405033300</v>
      </c>
      <c r="J1852" s="14">
        <f t="shared" si="168"/>
        <v>41830.959490740745</v>
      </c>
      <c r="K1852">
        <v>1402441300</v>
      </c>
      <c r="L1852" s="14">
        <f t="shared" si="169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70"/>
        <v>101.52222222222223</v>
      </c>
      <c r="R1852" s="7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60" x14ac:dyDescent="0.2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s="4" t="s">
        <v>8219</v>
      </c>
      <c r="G1853" t="s">
        <v>8224</v>
      </c>
      <c r="H1853" t="s">
        <v>8246</v>
      </c>
      <c r="I1853">
        <v>1406509200</v>
      </c>
      <c r="J1853" s="14">
        <f t="shared" si="168"/>
        <v>41848.041666666664</v>
      </c>
      <c r="K1853">
        <v>1404769538</v>
      </c>
      <c r="L1853" s="14">
        <f t="shared" si="169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70"/>
        <v>100.07692307692308</v>
      </c>
      <c r="R1853" s="7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60" x14ac:dyDescent="0.2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s="4" t="s">
        <v>8219</v>
      </c>
      <c r="G1854" t="s">
        <v>8224</v>
      </c>
      <c r="H1854" t="s">
        <v>8246</v>
      </c>
      <c r="I1854">
        <v>1429920000</v>
      </c>
      <c r="J1854" s="14">
        <f t="shared" si="168"/>
        <v>42119</v>
      </c>
      <c r="K1854">
        <v>1426703452</v>
      </c>
      <c r="L1854" s="14">
        <f t="shared" si="169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70"/>
        <v>116.96666666666667</v>
      </c>
      <c r="R1854" s="7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60" x14ac:dyDescent="0.2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s="4" t="s">
        <v>8219</v>
      </c>
      <c r="G1855" t="s">
        <v>8224</v>
      </c>
      <c r="H1855" t="s">
        <v>8246</v>
      </c>
      <c r="I1855">
        <v>1352860017</v>
      </c>
      <c r="J1855" s="14">
        <f t="shared" si="168"/>
        <v>41227.102048611108</v>
      </c>
      <c r="K1855">
        <v>1348536417</v>
      </c>
      <c r="L1855" s="14">
        <f t="shared" si="169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70"/>
        <v>101.875</v>
      </c>
      <c r="R1855" s="7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5" x14ac:dyDescent="0.2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s="4" t="s">
        <v>8219</v>
      </c>
      <c r="G1856" t="s">
        <v>8224</v>
      </c>
      <c r="H1856" t="s">
        <v>8246</v>
      </c>
      <c r="I1856">
        <v>1369355437</v>
      </c>
      <c r="J1856" s="14">
        <f t="shared" si="168"/>
        <v>41418.021261574075</v>
      </c>
      <c r="K1856">
        <v>1366763437</v>
      </c>
      <c r="L1856" s="14">
        <f t="shared" si="169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70"/>
        <v>102.12366666666665</v>
      </c>
      <c r="R1856" s="7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5" x14ac:dyDescent="0.2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s="4" t="s">
        <v>8219</v>
      </c>
      <c r="G1857" t="s">
        <v>8229</v>
      </c>
      <c r="H1857" t="s">
        <v>8251</v>
      </c>
      <c r="I1857">
        <v>1389012940</v>
      </c>
      <c r="J1857" s="14">
        <f t="shared" si="168"/>
        <v>41645.538657407407</v>
      </c>
      <c r="K1857">
        <v>1385124940</v>
      </c>
      <c r="L1857" s="14">
        <f t="shared" si="169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70"/>
        <v>154.05897142857143</v>
      </c>
      <c r="R1857" s="7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60" x14ac:dyDescent="0.2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s="4" t="s">
        <v>8219</v>
      </c>
      <c r="G1858" t="s">
        <v>8224</v>
      </c>
      <c r="H1858" t="s">
        <v>8246</v>
      </c>
      <c r="I1858">
        <v>1405715472</v>
      </c>
      <c r="J1858" s="14">
        <f t="shared" si="168"/>
        <v>41838.854999999996</v>
      </c>
      <c r="K1858">
        <v>1403901072</v>
      </c>
      <c r="L1858" s="14">
        <f t="shared" si="169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si="170"/>
        <v>101.25</v>
      </c>
      <c r="R1858" s="7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5" x14ac:dyDescent="0.2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s="4" t="s">
        <v>8219</v>
      </c>
      <c r="G1859" t="s">
        <v>8224</v>
      </c>
      <c r="H1859" t="s">
        <v>8246</v>
      </c>
      <c r="I1859">
        <v>1410546413</v>
      </c>
      <c r="J1859" s="14">
        <f t="shared" ref="J1859:J1922" si="174">(((I1859/60)/60)/24)+DATE(1970,1,1)</f>
        <v>41894.76866898148</v>
      </c>
      <c r="K1859">
        <v>1407954413</v>
      </c>
      <c r="L1859" s="14">
        <f t="shared" ref="L1859:L1922" si="175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ref="Q1859:Q1922" si="176">(E1859/D1859)*100</f>
        <v>100</v>
      </c>
      <c r="R1859" s="7">
        <f t="shared" ref="R1859:R1922" si="177">AVERAGE(E1859/N1859)</f>
        <v>136.36363636363637</v>
      </c>
      <c r="S1859" t="str">
        <f t="shared" ref="S1859:S1922" si="178">LEFT(P1859,FIND("/",P1859)-1)</f>
        <v>music</v>
      </c>
      <c r="T1859" t="str">
        <f t="shared" ref="T1859:T1922" si="179">RIGHT(P1859,LEN(P1859)-FIND("/",P1859))</f>
        <v>rock</v>
      </c>
    </row>
    <row r="1860" spans="1:20" ht="60" x14ac:dyDescent="0.2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s="4" t="s">
        <v>8219</v>
      </c>
      <c r="G1860" t="s">
        <v>8224</v>
      </c>
      <c r="H1860" t="s">
        <v>8246</v>
      </c>
      <c r="I1860">
        <v>1324014521</v>
      </c>
      <c r="J1860" s="14">
        <f t="shared" si="174"/>
        <v>40893.242141203707</v>
      </c>
      <c r="K1860">
        <v>1318826921</v>
      </c>
      <c r="L1860" s="14">
        <f t="shared" si="175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76"/>
        <v>108.74800874800874</v>
      </c>
      <c r="R1860" s="7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30" x14ac:dyDescent="0.2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s="4" t="s">
        <v>8219</v>
      </c>
      <c r="G1861" t="s">
        <v>8224</v>
      </c>
      <c r="H1861" t="s">
        <v>8246</v>
      </c>
      <c r="I1861">
        <v>1316716129</v>
      </c>
      <c r="J1861" s="14">
        <f t="shared" si="174"/>
        <v>40808.770011574074</v>
      </c>
      <c r="K1861">
        <v>1314124129</v>
      </c>
      <c r="L1861" s="14">
        <f t="shared" si="175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76"/>
        <v>131.83333333333334</v>
      </c>
      <c r="R1861" s="7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5" x14ac:dyDescent="0.2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s="4" t="s">
        <v>8219</v>
      </c>
      <c r="G1862" t="s">
        <v>8224</v>
      </c>
      <c r="H1862" t="s">
        <v>8246</v>
      </c>
      <c r="I1862">
        <v>1391706084</v>
      </c>
      <c r="J1862" s="14">
        <f t="shared" si="174"/>
        <v>41676.709305555552</v>
      </c>
      <c r="K1862">
        <v>1389891684</v>
      </c>
      <c r="L1862" s="14">
        <f t="shared" si="175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76"/>
        <v>133.46666666666667</v>
      </c>
      <c r="R1862" s="7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60" x14ac:dyDescent="0.2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s="4" t="s">
        <v>8221</v>
      </c>
      <c r="G1863" t="s">
        <v>8225</v>
      </c>
      <c r="H1863" t="s">
        <v>8247</v>
      </c>
      <c r="I1863">
        <v>1422256341</v>
      </c>
      <c r="J1863" s="14">
        <f t="shared" si="174"/>
        <v>42030.300243055557</v>
      </c>
      <c r="K1863">
        <v>1419664341</v>
      </c>
      <c r="L1863" s="14">
        <f t="shared" si="175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76"/>
        <v>0</v>
      </c>
      <c r="R1863" s="7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5" x14ac:dyDescent="0.2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s="4" t="s">
        <v>8221</v>
      </c>
      <c r="G1864" t="s">
        <v>8224</v>
      </c>
      <c r="H1864" t="s">
        <v>8246</v>
      </c>
      <c r="I1864">
        <v>1488958200</v>
      </c>
      <c r="J1864" s="14">
        <f t="shared" si="174"/>
        <v>42802.3125</v>
      </c>
      <c r="K1864">
        <v>1484912974</v>
      </c>
      <c r="L1864" s="14">
        <f t="shared" si="175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76"/>
        <v>8.0833333333333321</v>
      </c>
      <c r="R1864" s="7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5" x14ac:dyDescent="0.2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s="4" t="s">
        <v>8221</v>
      </c>
      <c r="G1865" t="s">
        <v>8224</v>
      </c>
      <c r="H1865" t="s">
        <v>8246</v>
      </c>
      <c r="I1865">
        <v>1402600085</v>
      </c>
      <c r="J1865" s="14">
        <f t="shared" si="174"/>
        <v>41802.797280092593</v>
      </c>
      <c r="K1865">
        <v>1400008085</v>
      </c>
      <c r="L1865" s="14">
        <f t="shared" si="175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76"/>
        <v>0.4</v>
      </c>
      <c r="R1865" s="7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60" x14ac:dyDescent="0.2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s="4" t="s">
        <v>8221</v>
      </c>
      <c r="G1866" t="s">
        <v>8224</v>
      </c>
      <c r="H1866" t="s">
        <v>8246</v>
      </c>
      <c r="I1866">
        <v>1399223500</v>
      </c>
      <c r="J1866" s="14">
        <f t="shared" si="174"/>
        <v>41763.716435185182</v>
      </c>
      <c r="K1866">
        <v>1396631500</v>
      </c>
      <c r="L1866" s="14">
        <f t="shared" si="175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76"/>
        <v>42.892307692307689</v>
      </c>
      <c r="R1866" s="7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60" x14ac:dyDescent="0.2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s="4" t="s">
        <v>8221</v>
      </c>
      <c r="G1867" t="s">
        <v>8225</v>
      </c>
      <c r="H1867" t="s">
        <v>8247</v>
      </c>
      <c r="I1867">
        <v>1478425747</v>
      </c>
      <c r="J1867" s="14">
        <f t="shared" si="174"/>
        <v>42680.409108796302</v>
      </c>
      <c r="K1867">
        <v>1475398147</v>
      </c>
      <c r="L1867" s="14">
        <f t="shared" si="175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76"/>
        <v>3.6363636363636364E-3</v>
      </c>
      <c r="R1867" s="7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60" x14ac:dyDescent="0.2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s="4" t="s">
        <v>8221</v>
      </c>
      <c r="G1868" t="s">
        <v>8224</v>
      </c>
      <c r="H1868" t="s">
        <v>8246</v>
      </c>
      <c r="I1868">
        <v>1488340800</v>
      </c>
      <c r="J1868" s="14">
        <f t="shared" si="174"/>
        <v>42795.166666666672</v>
      </c>
      <c r="K1868">
        <v>1483768497</v>
      </c>
      <c r="L1868" s="14">
        <f t="shared" si="175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76"/>
        <v>0.5</v>
      </c>
      <c r="R1868" s="7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60" x14ac:dyDescent="0.2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s="4" t="s">
        <v>8221</v>
      </c>
      <c r="G1869" t="s">
        <v>8224</v>
      </c>
      <c r="H1869" t="s">
        <v>8246</v>
      </c>
      <c r="I1869">
        <v>1478383912</v>
      </c>
      <c r="J1869" s="14">
        <f t="shared" si="174"/>
        <v>42679.924907407403</v>
      </c>
      <c r="K1869">
        <v>1475791912</v>
      </c>
      <c r="L1869" s="14">
        <f t="shared" si="175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76"/>
        <v>0.05</v>
      </c>
      <c r="R1869" s="7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60" x14ac:dyDescent="0.2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s="4" t="s">
        <v>8221</v>
      </c>
      <c r="G1870" t="s">
        <v>8224</v>
      </c>
      <c r="H1870" t="s">
        <v>8246</v>
      </c>
      <c r="I1870">
        <v>1450166340</v>
      </c>
      <c r="J1870" s="14">
        <f t="shared" si="174"/>
        <v>42353.332638888889</v>
      </c>
      <c r="K1870">
        <v>1448044925</v>
      </c>
      <c r="L1870" s="14">
        <f t="shared" si="175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76"/>
        <v>4.8680000000000003</v>
      </c>
      <c r="R1870" s="7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60" x14ac:dyDescent="0.2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s="4" t="s">
        <v>8221</v>
      </c>
      <c r="G1871" t="s">
        <v>8224</v>
      </c>
      <c r="H1871" t="s">
        <v>8246</v>
      </c>
      <c r="I1871">
        <v>1483488249</v>
      </c>
      <c r="J1871" s="14">
        <f t="shared" si="174"/>
        <v>42739.002881944441</v>
      </c>
      <c r="K1871">
        <v>1480896249</v>
      </c>
      <c r="L1871" s="14">
        <f t="shared" si="175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76"/>
        <v>0</v>
      </c>
      <c r="R1871" s="7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5" x14ac:dyDescent="0.2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s="4" t="s">
        <v>8221</v>
      </c>
      <c r="G1872" t="s">
        <v>8224</v>
      </c>
      <c r="H1872" t="s">
        <v>8246</v>
      </c>
      <c r="I1872">
        <v>1454213820</v>
      </c>
      <c r="J1872" s="14">
        <f t="shared" si="174"/>
        <v>42400.178472222222</v>
      </c>
      <c r="K1872">
        <v>1451723535</v>
      </c>
      <c r="L1872" s="14">
        <f t="shared" si="175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76"/>
        <v>10.314285714285715</v>
      </c>
      <c r="R1872" s="7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60" x14ac:dyDescent="0.2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s="4" t="s">
        <v>8221</v>
      </c>
      <c r="G1873" t="s">
        <v>8224</v>
      </c>
      <c r="H1873" t="s">
        <v>8246</v>
      </c>
      <c r="I1873">
        <v>1416512901</v>
      </c>
      <c r="J1873" s="14">
        <f t="shared" si="174"/>
        <v>41963.825243055559</v>
      </c>
      <c r="K1873">
        <v>1413053301</v>
      </c>
      <c r="L1873" s="14">
        <f t="shared" si="175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76"/>
        <v>71.784615384615378</v>
      </c>
      <c r="R1873" s="7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60" x14ac:dyDescent="0.2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s="4" t="s">
        <v>8221</v>
      </c>
      <c r="G1874" t="s">
        <v>8224</v>
      </c>
      <c r="H1874" t="s">
        <v>8246</v>
      </c>
      <c r="I1874">
        <v>1435633602</v>
      </c>
      <c r="J1874" s="14">
        <f t="shared" si="174"/>
        <v>42185.129652777774</v>
      </c>
      <c r="K1874">
        <v>1433041602</v>
      </c>
      <c r="L1874" s="14">
        <f t="shared" si="175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76"/>
        <v>1.06</v>
      </c>
      <c r="R1874" s="7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60" x14ac:dyDescent="0.2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s="4" t="s">
        <v>8221</v>
      </c>
      <c r="G1875" t="s">
        <v>8229</v>
      </c>
      <c r="H1875" t="s">
        <v>8251</v>
      </c>
      <c r="I1875">
        <v>1436373900</v>
      </c>
      <c r="J1875" s="14">
        <f t="shared" si="174"/>
        <v>42193.697916666672</v>
      </c>
      <c r="K1875">
        <v>1433861210</v>
      </c>
      <c r="L1875" s="14">
        <f t="shared" si="175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76"/>
        <v>0.44999999999999996</v>
      </c>
      <c r="R1875" s="7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60" x14ac:dyDescent="0.2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s="4" t="s">
        <v>8221</v>
      </c>
      <c r="G1876" t="s">
        <v>8224</v>
      </c>
      <c r="H1876" t="s">
        <v>8246</v>
      </c>
      <c r="I1876">
        <v>1467155733</v>
      </c>
      <c r="J1876" s="14">
        <f t="shared" si="174"/>
        <v>42549.969131944439</v>
      </c>
      <c r="K1876">
        <v>1465427733</v>
      </c>
      <c r="L1876" s="14">
        <f t="shared" si="175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76"/>
        <v>1.6250000000000001E-2</v>
      </c>
      <c r="R1876" s="7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45" x14ac:dyDescent="0.2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s="4" t="s">
        <v>8221</v>
      </c>
      <c r="G1877" t="s">
        <v>8224</v>
      </c>
      <c r="H1877" t="s">
        <v>8246</v>
      </c>
      <c r="I1877">
        <v>1470519308</v>
      </c>
      <c r="J1877" s="14">
        <f t="shared" si="174"/>
        <v>42588.899398148147</v>
      </c>
      <c r="K1877">
        <v>1465335308</v>
      </c>
      <c r="L1877" s="14">
        <f t="shared" si="175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76"/>
        <v>0.51</v>
      </c>
      <c r="R1877" s="7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5" x14ac:dyDescent="0.2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s="4" t="s">
        <v>8221</v>
      </c>
      <c r="G1878" t="s">
        <v>8226</v>
      </c>
      <c r="H1878" t="s">
        <v>8248</v>
      </c>
      <c r="I1878">
        <v>1402901405</v>
      </c>
      <c r="J1878" s="14">
        <f t="shared" si="174"/>
        <v>41806.284780092588</v>
      </c>
      <c r="K1878">
        <v>1400309405</v>
      </c>
      <c r="L1878" s="14">
        <f t="shared" si="175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76"/>
        <v>0</v>
      </c>
      <c r="R1878" s="7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45" x14ac:dyDescent="0.2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s="4" t="s">
        <v>8221</v>
      </c>
      <c r="G1879" t="s">
        <v>8224</v>
      </c>
      <c r="H1879" t="s">
        <v>8246</v>
      </c>
      <c r="I1879">
        <v>1425170525</v>
      </c>
      <c r="J1879" s="14">
        <f t="shared" si="174"/>
        <v>42064.029224537036</v>
      </c>
      <c r="K1879">
        <v>1422664925</v>
      </c>
      <c r="L1879" s="14">
        <f t="shared" si="175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76"/>
        <v>0</v>
      </c>
      <c r="R1879" s="7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60" x14ac:dyDescent="0.2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s="4" t="s">
        <v>8221</v>
      </c>
      <c r="G1880" t="s">
        <v>8226</v>
      </c>
      <c r="H1880" t="s">
        <v>8248</v>
      </c>
      <c r="I1880">
        <v>1402618355</v>
      </c>
      <c r="J1880" s="14">
        <f t="shared" si="174"/>
        <v>41803.008738425924</v>
      </c>
      <c r="K1880">
        <v>1400026355</v>
      </c>
      <c r="L1880" s="14">
        <f t="shared" si="175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76"/>
        <v>0</v>
      </c>
      <c r="R1880" s="7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60" x14ac:dyDescent="0.2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s="4" t="s">
        <v>8221</v>
      </c>
      <c r="G1881" t="s">
        <v>8227</v>
      </c>
      <c r="H1881" t="s">
        <v>8249</v>
      </c>
      <c r="I1881">
        <v>1457966129</v>
      </c>
      <c r="J1881" s="14">
        <f t="shared" si="174"/>
        <v>42443.607974537037</v>
      </c>
      <c r="K1881">
        <v>1455377729</v>
      </c>
      <c r="L1881" s="14">
        <f t="shared" si="175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76"/>
        <v>0.12</v>
      </c>
      <c r="R1881" s="7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30" x14ac:dyDescent="0.2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s="4" t="s">
        <v>8221</v>
      </c>
      <c r="G1882" t="s">
        <v>8225</v>
      </c>
      <c r="H1882" t="s">
        <v>8247</v>
      </c>
      <c r="I1882">
        <v>1459341380</v>
      </c>
      <c r="J1882" s="14">
        <f t="shared" si="174"/>
        <v>42459.525231481486</v>
      </c>
      <c r="K1882">
        <v>1456839380</v>
      </c>
      <c r="L1882" s="14">
        <f t="shared" si="175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76"/>
        <v>20.080000000000002</v>
      </c>
      <c r="R1882" s="7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5" x14ac:dyDescent="0.2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s="4" t="s">
        <v>8219</v>
      </c>
      <c r="G1883" t="s">
        <v>8224</v>
      </c>
      <c r="H1883" t="s">
        <v>8246</v>
      </c>
      <c r="I1883">
        <v>1425955189</v>
      </c>
      <c r="J1883" s="14">
        <f t="shared" si="174"/>
        <v>42073.110983796301</v>
      </c>
      <c r="K1883">
        <v>1423366789</v>
      </c>
      <c r="L1883" s="14">
        <f t="shared" si="175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76"/>
        <v>172.68449999999999</v>
      </c>
      <c r="R1883" s="7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60" x14ac:dyDescent="0.2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s="4" t="s">
        <v>8219</v>
      </c>
      <c r="G1884" t="s">
        <v>8224</v>
      </c>
      <c r="H1884" t="s">
        <v>8246</v>
      </c>
      <c r="I1884">
        <v>1341964080</v>
      </c>
      <c r="J1884" s="14">
        <f t="shared" si="174"/>
        <v>41100.991666666669</v>
      </c>
      <c r="K1884">
        <v>1339109212</v>
      </c>
      <c r="L1884" s="14">
        <f t="shared" si="175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76"/>
        <v>100.8955223880597</v>
      </c>
      <c r="R1884" s="7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5" x14ac:dyDescent="0.2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s="4" t="s">
        <v>8219</v>
      </c>
      <c r="G1885" t="s">
        <v>8224</v>
      </c>
      <c r="H1885" t="s">
        <v>8246</v>
      </c>
      <c r="I1885">
        <v>1333921508</v>
      </c>
      <c r="J1885" s="14">
        <f t="shared" si="174"/>
        <v>41007.906342592592</v>
      </c>
      <c r="K1885">
        <v>1331333108</v>
      </c>
      <c r="L1885" s="14">
        <f t="shared" si="175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76"/>
        <v>104.8048048048048</v>
      </c>
      <c r="R1885" s="7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60" x14ac:dyDescent="0.2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s="4" t="s">
        <v>8219</v>
      </c>
      <c r="G1886" t="s">
        <v>8224</v>
      </c>
      <c r="H1886" t="s">
        <v>8246</v>
      </c>
      <c r="I1886">
        <v>1354017600</v>
      </c>
      <c r="J1886" s="14">
        <f t="shared" si="174"/>
        <v>41240.5</v>
      </c>
      <c r="K1886">
        <v>1350967535</v>
      </c>
      <c r="L1886" s="14">
        <f t="shared" si="175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76"/>
        <v>135.1</v>
      </c>
      <c r="R1886" s="7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5" x14ac:dyDescent="0.2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s="4" t="s">
        <v>8219</v>
      </c>
      <c r="G1887" t="s">
        <v>8224</v>
      </c>
      <c r="H1887" t="s">
        <v>8246</v>
      </c>
      <c r="I1887">
        <v>1344636000</v>
      </c>
      <c r="J1887" s="14">
        <f t="shared" si="174"/>
        <v>41131.916666666664</v>
      </c>
      <c r="K1887">
        <v>1341800110</v>
      </c>
      <c r="L1887" s="14">
        <f t="shared" si="175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76"/>
        <v>116.32786885245903</v>
      </c>
      <c r="R1887" s="7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5" x14ac:dyDescent="0.2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s="4" t="s">
        <v>8219</v>
      </c>
      <c r="G1888" t="s">
        <v>8224</v>
      </c>
      <c r="H1888" t="s">
        <v>8246</v>
      </c>
      <c r="I1888">
        <v>1415832338</v>
      </c>
      <c r="J1888" s="14">
        <f t="shared" si="174"/>
        <v>41955.94835648148</v>
      </c>
      <c r="K1888">
        <v>1413236738</v>
      </c>
      <c r="L1888" s="14">
        <f t="shared" si="175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76"/>
        <v>102.08333333333333</v>
      </c>
      <c r="R1888" s="7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60" x14ac:dyDescent="0.2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s="4" t="s">
        <v>8219</v>
      </c>
      <c r="G1889" t="s">
        <v>8227</v>
      </c>
      <c r="H1889" t="s">
        <v>8249</v>
      </c>
      <c r="I1889">
        <v>1449178200</v>
      </c>
      <c r="J1889" s="14">
        <f t="shared" si="174"/>
        <v>42341.895833333328</v>
      </c>
      <c r="K1889">
        <v>1447614732</v>
      </c>
      <c r="L1889" s="14">
        <f t="shared" si="175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76"/>
        <v>111.16666666666666</v>
      </c>
      <c r="R1889" s="7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60" x14ac:dyDescent="0.2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s="4" t="s">
        <v>8219</v>
      </c>
      <c r="G1890" t="s">
        <v>8224</v>
      </c>
      <c r="H1890" t="s">
        <v>8246</v>
      </c>
      <c r="I1890">
        <v>1275368340</v>
      </c>
      <c r="J1890" s="14">
        <f t="shared" si="174"/>
        <v>40330.207638888889</v>
      </c>
      <c r="K1890">
        <v>1272692732</v>
      </c>
      <c r="L1890" s="14">
        <f t="shared" si="175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76"/>
        <v>166.08</v>
      </c>
      <c r="R1890" s="7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60" x14ac:dyDescent="0.2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s="4" t="s">
        <v>8219</v>
      </c>
      <c r="G1891" t="s">
        <v>8224</v>
      </c>
      <c r="H1891" t="s">
        <v>8246</v>
      </c>
      <c r="I1891">
        <v>1363024946</v>
      </c>
      <c r="J1891" s="14">
        <f t="shared" si="174"/>
        <v>41344.751689814817</v>
      </c>
      <c r="K1891">
        <v>1359140546</v>
      </c>
      <c r="L1891" s="14">
        <f t="shared" si="175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76"/>
        <v>106.60000000000001</v>
      </c>
      <c r="R1891" s="7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5" x14ac:dyDescent="0.2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s="4" t="s">
        <v>8219</v>
      </c>
      <c r="G1892" t="s">
        <v>8224</v>
      </c>
      <c r="H1892" t="s">
        <v>8246</v>
      </c>
      <c r="I1892">
        <v>1355597528</v>
      </c>
      <c r="J1892" s="14">
        <f t="shared" si="174"/>
        <v>41258.786203703705</v>
      </c>
      <c r="K1892">
        <v>1353005528</v>
      </c>
      <c r="L1892" s="14">
        <f t="shared" si="175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76"/>
        <v>144.58441666666667</v>
      </c>
      <c r="R1892" s="7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60" x14ac:dyDescent="0.2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s="4" t="s">
        <v>8219</v>
      </c>
      <c r="G1893" t="s">
        <v>8224</v>
      </c>
      <c r="H1893" t="s">
        <v>8246</v>
      </c>
      <c r="I1893">
        <v>1279778400</v>
      </c>
      <c r="J1893" s="14">
        <f t="shared" si="174"/>
        <v>40381.25</v>
      </c>
      <c r="K1893">
        <v>1275851354</v>
      </c>
      <c r="L1893" s="14">
        <f t="shared" si="175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76"/>
        <v>105.55000000000001</v>
      </c>
      <c r="R1893" s="7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5" x14ac:dyDescent="0.2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s="4" t="s">
        <v>8219</v>
      </c>
      <c r="G1894" t="s">
        <v>8224</v>
      </c>
      <c r="H1894" t="s">
        <v>8246</v>
      </c>
      <c r="I1894">
        <v>1307459881</v>
      </c>
      <c r="J1894" s="14">
        <f t="shared" si="174"/>
        <v>40701.637511574074</v>
      </c>
      <c r="K1894">
        <v>1304867881</v>
      </c>
      <c r="L1894" s="14">
        <f t="shared" si="175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76"/>
        <v>136.60000000000002</v>
      </c>
      <c r="R1894" s="7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5" x14ac:dyDescent="0.2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s="4" t="s">
        <v>8219</v>
      </c>
      <c r="G1895" t="s">
        <v>8224</v>
      </c>
      <c r="H1895" t="s">
        <v>8246</v>
      </c>
      <c r="I1895">
        <v>1302926340</v>
      </c>
      <c r="J1895" s="14">
        <f t="shared" si="174"/>
        <v>40649.165972222225</v>
      </c>
      <c r="K1895">
        <v>1301524585</v>
      </c>
      <c r="L1895" s="14">
        <f t="shared" si="175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76"/>
        <v>104</v>
      </c>
      <c r="R1895" s="7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30" x14ac:dyDescent="0.2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s="4" t="s">
        <v>8219</v>
      </c>
      <c r="G1896" t="s">
        <v>8224</v>
      </c>
      <c r="H1896" t="s">
        <v>8246</v>
      </c>
      <c r="I1896">
        <v>1329082983</v>
      </c>
      <c r="J1896" s="14">
        <f t="shared" si="174"/>
        <v>40951.904895833337</v>
      </c>
      <c r="K1896">
        <v>1326404583</v>
      </c>
      <c r="L1896" s="14">
        <f t="shared" si="175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76"/>
        <v>114.5</v>
      </c>
      <c r="R1896" s="7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60" x14ac:dyDescent="0.2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s="4" t="s">
        <v>8219</v>
      </c>
      <c r="G1897" t="s">
        <v>8224</v>
      </c>
      <c r="H1897" t="s">
        <v>8246</v>
      </c>
      <c r="I1897">
        <v>1445363722</v>
      </c>
      <c r="J1897" s="14">
        <f t="shared" si="174"/>
        <v>42297.746782407412</v>
      </c>
      <c r="K1897">
        <v>1442771722</v>
      </c>
      <c r="L1897" s="14">
        <f t="shared" si="175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76"/>
        <v>101.71957671957672</v>
      </c>
      <c r="R1897" s="7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5" x14ac:dyDescent="0.2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s="4" t="s">
        <v>8219</v>
      </c>
      <c r="G1898" t="s">
        <v>8224</v>
      </c>
      <c r="H1898" t="s">
        <v>8246</v>
      </c>
      <c r="I1898">
        <v>1334250165</v>
      </c>
      <c r="J1898" s="14">
        <f t="shared" si="174"/>
        <v>41011.710243055553</v>
      </c>
      <c r="K1898">
        <v>1331658165</v>
      </c>
      <c r="L1898" s="14">
        <f t="shared" si="175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76"/>
        <v>123.94678492239468</v>
      </c>
      <c r="R1898" s="7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60" x14ac:dyDescent="0.2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s="4" t="s">
        <v>8219</v>
      </c>
      <c r="G1899" t="s">
        <v>8224</v>
      </c>
      <c r="H1899" t="s">
        <v>8246</v>
      </c>
      <c r="I1899">
        <v>1393966800</v>
      </c>
      <c r="J1899" s="14">
        <f t="shared" si="174"/>
        <v>41702.875</v>
      </c>
      <c r="K1899">
        <v>1392040806</v>
      </c>
      <c r="L1899" s="14">
        <f t="shared" si="175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76"/>
        <v>102.45669291338582</v>
      </c>
      <c r="R1899" s="7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5" x14ac:dyDescent="0.2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s="4" t="s">
        <v>8219</v>
      </c>
      <c r="G1900" t="s">
        <v>8224</v>
      </c>
      <c r="H1900" t="s">
        <v>8246</v>
      </c>
      <c r="I1900">
        <v>1454349600</v>
      </c>
      <c r="J1900" s="14">
        <f t="shared" si="174"/>
        <v>42401.75</v>
      </c>
      <c r="K1900">
        <v>1451277473</v>
      </c>
      <c r="L1900" s="14">
        <f t="shared" si="175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76"/>
        <v>144.5</v>
      </c>
      <c r="R1900" s="7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60" x14ac:dyDescent="0.2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s="4" t="s">
        <v>8219</v>
      </c>
      <c r="G1901" t="s">
        <v>8224</v>
      </c>
      <c r="H1901" t="s">
        <v>8246</v>
      </c>
      <c r="I1901">
        <v>1427319366</v>
      </c>
      <c r="J1901" s="14">
        <f t="shared" si="174"/>
        <v>42088.90006944444</v>
      </c>
      <c r="K1901">
        <v>1424730966</v>
      </c>
      <c r="L1901" s="14">
        <f t="shared" si="175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76"/>
        <v>133.33333333333331</v>
      </c>
      <c r="R1901" s="7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60" x14ac:dyDescent="0.2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s="4" t="s">
        <v>8219</v>
      </c>
      <c r="G1902" t="s">
        <v>8224</v>
      </c>
      <c r="H1902" t="s">
        <v>8246</v>
      </c>
      <c r="I1902">
        <v>1349517540</v>
      </c>
      <c r="J1902" s="14">
        <f t="shared" si="174"/>
        <v>41188.415972222225</v>
      </c>
      <c r="K1902">
        <v>1347137731</v>
      </c>
      <c r="L1902" s="14">
        <f t="shared" si="175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76"/>
        <v>109.3644</v>
      </c>
      <c r="R1902" s="7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60" x14ac:dyDescent="0.2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s="4" t="s">
        <v>8221</v>
      </c>
      <c r="G1903" t="s">
        <v>8225</v>
      </c>
      <c r="H1903" t="s">
        <v>8247</v>
      </c>
      <c r="I1903">
        <v>1432299600</v>
      </c>
      <c r="J1903" s="14">
        <f t="shared" si="174"/>
        <v>42146.541666666672</v>
      </c>
      <c r="K1903">
        <v>1429707729</v>
      </c>
      <c r="L1903" s="14">
        <f t="shared" si="175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76"/>
        <v>2.6969696969696968</v>
      </c>
      <c r="R1903" s="7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60" x14ac:dyDescent="0.2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s="4" t="s">
        <v>8221</v>
      </c>
      <c r="G1904" t="s">
        <v>8233</v>
      </c>
      <c r="H1904" t="s">
        <v>8249</v>
      </c>
      <c r="I1904">
        <v>1425495447</v>
      </c>
      <c r="J1904" s="14">
        <f t="shared" si="174"/>
        <v>42067.789895833332</v>
      </c>
      <c r="K1904">
        <v>1422903447</v>
      </c>
      <c r="L1904" s="14">
        <f t="shared" si="175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76"/>
        <v>1.2</v>
      </c>
      <c r="R1904" s="7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60" x14ac:dyDescent="0.2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s="4" t="s">
        <v>8221</v>
      </c>
      <c r="G1905" t="s">
        <v>8224</v>
      </c>
      <c r="H1905" t="s">
        <v>8246</v>
      </c>
      <c r="I1905">
        <v>1485541791</v>
      </c>
      <c r="J1905" s="14">
        <f t="shared" si="174"/>
        <v>42762.770729166667</v>
      </c>
      <c r="K1905">
        <v>1480357791</v>
      </c>
      <c r="L1905" s="14">
        <f t="shared" si="175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76"/>
        <v>46.6</v>
      </c>
      <c r="R1905" s="7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5" x14ac:dyDescent="0.2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s="4" t="s">
        <v>8221</v>
      </c>
      <c r="G1906" t="s">
        <v>8224</v>
      </c>
      <c r="H1906" t="s">
        <v>8246</v>
      </c>
      <c r="I1906">
        <v>1451752021</v>
      </c>
      <c r="J1906" s="14">
        <f t="shared" si="174"/>
        <v>42371.685428240744</v>
      </c>
      <c r="K1906">
        <v>1447864021</v>
      </c>
      <c r="L1906" s="14">
        <f t="shared" si="175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76"/>
        <v>0.1</v>
      </c>
      <c r="R1906" s="7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60" x14ac:dyDescent="0.2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s="4" t="s">
        <v>8221</v>
      </c>
      <c r="G1907" t="s">
        <v>8224</v>
      </c>
      <c r="H1907" t="s">
        <v>8246</v>
      </c>
      <c r="I1907">
        <v>1410127994</v>
      </c>
      <c r="J1907" s="14">
        <f t="shared" si="174"/>
        <v>41889.925856481481</v>
      </c>
      <c r="K1907">
        <v>1407535994</v>
      </c>
      <c r="L1907" s="14">
        <f t="shared" si="175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76"/>
        <v>0.16800000000000001</v>
      </c>
      <c r="R1907" s="7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5" x14ac:dyDescent="0.2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s="4" t="s">
        <v>8221</v>
      </c>
      <c r="G1908" t="s">
        <v>8224</v>
      </c>
      <c r="H1908" t="s">
        <v>8246</v>
      </c>
      <c r="I1908">
        <v>1466697983</v>
      </c>
      <c r="J1908" s="14">
        <f t="shared" si="174"/>
        <v>42544.671099537038</v>
      </c>
      <c r="K1908">
        <v>1464105983</v>
      </c>
      <c r="L1908" s="14">
        <f t="shared" si="175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76"/>
        <v>42.76</v>
      </c>
      <c r="R1908" s="7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5" x14ac:dyDescent="0.2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s="4" t="s">
        <v>8221</v>
      </c>
      <c r="G1909" t="s">
        <v>8224</v>
      </c>
      <c r="H1909" t="s">
        <v>8246</v>
      </c>
      <c r="I1909">
        <v>1400853925</v>
      </c>
      <c r="J1909" s="14">
        <f t="shared" si="174"/>
        <v>41782.587094907409</v>
      </c>
      <c r="K1909">
        <v>1399557925</v>
      </c>
      <c r="L1909" s="14">
        <f t="shared" si="175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76"/>
        <v>0.28333333333333333</v>
      </c>
      <c r="R1909" s="7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60" x14ac:dyDescent="0.2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s="4" t="s">
        <v>8221</v>
      </c>
      <c r="G1910" t="s">
        <v>8224</v>
      </c>
      <c r="H1910" t="s">
        <v>8246</v>
      </c>
      <c r="I1910">
        <v>1483048900</v>
      </c>
      <c r="J1910" s="14">
        <f t="shared" si="174"/>
        <v>42733.917824074073</v>
      </c>
      <c r="K1910">
        <v>1480456900</v>
      </c>
      <c r="L1910" s="14">
        <f t="shared" si="175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76"/>
        <v>1.7319999999999998</v>
      </c>
      <c r="R1910" s="7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60" x14ac:dyDescent="0.2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s="4" t="s">
        <v>8221</v>
      </c>
      <c r="G1911" t="s">
        <v>8224</v>
      </c>
      <c r="H1911" t="s">
        <v>8246</v>
      </c>
      <c r="I1911">
        <v>1414059479</v>
      </c>
      <c r="J1911" s="14">
        <f t="shared" si="174"/>
        <v>41935.429155092592</v>
      </c>
      <c r="K1911">
        <v>1411467479</v>
      </c>
      <c r="L1911" s="14">
        <f t="shared" si="175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76"/>
        <v>14.111428571428572</v>
      </c>
      <c r="R1911" s="7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5" x14ac:dyDescent="0.2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s="4" t="s">
        <v>8221</v>
      </c>
      <c r="G1912" t="s">
        <v>8233</v>
      </c>
      <c r="H1912" t="s">
        <v>8249</v>
      </c>
      <c r="I1912">
        <v>1446331500</v>
      </c>
      <c r="J1912" s="14">
        <f t="shared" si="174"/>
        <v>42308.947916666672</v>
      </c>
      <c r="K1912">
        <v>1442531217</v>
      </c>
      <c r="L1912" s="14">
        <f t="shared" si="175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76"/>
        <v>39.395294117647055</v>
      </c>
      <c r="R1912" s="7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60" x14ac:dyDescent="0.2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s="4" t="s">
        <v>8221</v>
      </c>
      <c r="G1913" t="s">
        <v>8228</v>
      </c>
      <c r="H1913" t="s">
        <v>8250</v>
      </c>
      <c r="I1913">
        <v>1407545334</v>
      </c>
      <c r="J1913" s="14">
        <f t="shared" si="174"/>
        <v>41860.033958333333</v>
      </c>
      <c r="K1913">
        <v>1404953334</v>
      </c>
      <c r="L1913" s="14">
        <f t="shared" si="175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76"/>
        <v>2.3529411764705882E-2</v>
      </c>
      <c r="R1913" s="7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5" x14ac:dyDescent="0.2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s="4" t="s">
        <v>8221</v>
      </c>
      <c r="G1914" t="s">
        <v>8224</v>
      </c>
      <c r="H1914" t="s">
        <v>8246</v>
      </c>
      <c r="I1914">
        <v>1433395560</v>
      </c>
      <c r="J1914" s="14">
        <f t="shared" si="174"/>
        <v>42159.226388888885</v>
      </c>
      <c r="K1914">
        <v>1430803560</v>
      </c>
      <c r="L1914" s="14">
        <f t="shared" si="175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76"/>
        <v>59.3</v>
      </c>
      <c r="R1914" s="7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0" x14ac:dyDescent="0.2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s="4" t="s">
        <v>8221</v>
      </c>
      <c r="G1915" t="s">
        <v>8225</v>
      </c>
      <c r="H1915" t="s">
        <v>8247</v>
      </c>
      <c r="I1915">
        <v>1412770578</v>
      </c>
      <c r="J1915" s="14">
        <f t="shared" si="174"/>
        <v>41920.511319444442</v>
      </c>
      <c r="K1915">
        <v>1410178578</v>
      </c>
      <c r="L1915" s="14">
        <f t="shared" si="175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76"/>
        <v>1.3270833333333334</v>
      </c>
      <c r="R1915" s="7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60" x14ac:dyDescent="0.2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s="4" t="s">
        <v>8221</v>
      </c>
      <c r="G1916" t="s">
        <v>8224</v>
      </c>
      <c r="H1916" t="s">
        <v>8246</v>
      </c>
      <c r="I1916">
        <v>1414814340</v>
      </c>
      <c r="J1916" s="14">
        <f t="shared" si="174"/>
        <v>41944.165972222225</v>
      </c>
      <c r="K1916">
        <v>1413519073</v>
      </c>
      <c r="L1916" s="14">
        <f t="shared" si="175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76"/>
        <v>9.0090090090090094</v>
      </c>
      <c r="R1916" s="7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60" x14ac:dyDescent="0.2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s="4" t="s">
        <v>8221</v>
      </c>
      <c r="G1917" t="s">
        <v>8224</v>
      </c>
      <c r="H1917" t="s">
        <v>8246</v>
      </c>
      <c r="I1917">
        <v>1409620222</v>
      </c>
      <c r="J1917" s="14">
        <f t="shared" si="174"/>
        <v>41884.04886574074</v>
      </c>
      <c r="K1917">
        <v>1407892222</v>
      </c>
      <c r="L1917" s="14">
        <f t="shared" si="175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76"/>
        <v>1.6</v>
      </c>
      <c r="R1917" s="7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30" x14ac:dyDescent="0.2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s="4" t="s">
        <v>8221</v>
      </c>
      <c r="G1918" t="s">
        <v>8224</v>
      </c>
      <c r="H1918" t="s">
        <v>8246</v>
      </c>
      <c r="I1918">
        <v>1478542375</v>
      </c>
      <c r="J1918" s="14">
        <f t="shared" si="174"/>
        <v>42681.758969907409</v>
      </c>
      <c r="K1918">
        <v>1476378775</v>
      </c>
      <c r="L1918" s="14">
        <f t="shared" si="175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76"/>
        <v>0.51</v>
      </c>
      <c r="R1918" s="7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30" x14ac:dyDescent="0.2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s="4" t="s">
        <v>8221</v>
      </c>
      <c r="G1919" t="s">
        <v>8231</v>
      </c>
      <c r="H1919" t="s">
        <v>8252</v>
      </c>
      <c r="I1919">
        <v>1486708133</v>
      </c>
      <c r="J1919" s="14">
        <f t="shared" si="174"/>
        <v>42776.270057870366</v>
      </c>
      <c r="K1919">
        <v>1484116133</v>
      </c>
      <c r="L1919" s="14">
        <f t="shared" si="175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76"/>
        <v>52.570512820512818</v>
      </c>
      <c r="R1919" s="7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5" x14ac:dyDescent="0.2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s="4" t="s">
        <v>8221</v>
      </c>
      <c r="G1920" t="s">
        <v>8224</v>
      </c>
      <c r="H1920" t="s">
        <v>8246</v>
      </c>
      <c r="I1920">
        <v>1407869851</v>
      </c>
      <c r="J1920" s="14">
        <f t="shared" si="174"/>
        <v>41863.789942129632</v>
      </c>
      <c r="K1920">
        <v>1404845851</v>
      </c>
      <c r="L1920" s="14">
        <f t="shared" si="175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76"/>
        <v>1.04</v>
      </c>
      <c r="R1920" s="7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60" x14ac:dyDescent="0.2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s="4" t="s">
        <v>8221</v>
      </c>
      <c r="G1921" t="s">
        <v>8224</v>
      </c>
      <c r="H1921" t="s">
        <v>8246</v>
      </c>
      <c r="I1921">
        <v>1432069249</v>
      </c>
      <c r="J1921" s="14">
        <f t="shared" si="174"/>
        <v>42143.875567129624</v>
      </c>
      <c r="K1921">
        <v>1429477249</v>
      </c>
      <c r="L1921" s="14">
        <f t="shared" si="175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76"/>
        <v>47.4</v>
      </c>
      <c r="R1921" s="7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5" x14ac:dyDescent="0.2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s="4" t="s">
        <v>8221</v>
      </c>
      <c r="G1922" t="s">
        <v>8225</v>
      </c>
      <c r="H1922" t="s">
        <v>8247</v>
      </c>
      <c r="I1922">
        <v>1445468400</v>
      </c>
      <c r="J1922" s="14">
        <f t="shared" si="174"/>
        <v>42298.958333333328</v>
      </c>
      <c r="K1922">
        <v>1443042061</v>
      </c>
      <c r="L1922" s="14">
        <f t="shared" si="175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6">
        <f t="shared" si="176"/>
        <v>43.03</v>
      </c>
      <c r="R1922" s="7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30" x14ac:dyDescent="0.2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s="4" t="s">
        <v>8219</v>
      </c>
      <c r="G1923" t="s">
        <v>8224</v>
      </c>
      <c r="H1923" t="s">
        <v>8246</v>
      </c>
      <c r="I1923">
        <v>1342243143</v>
      </c>
      <c r="J1923" s="14">
        <f t="shared" ref="J1923:J1986" si="180">(((I1923/60)/60)/24)+DATE(1970,1,1)</f>
        <v>41104.221562500003</v>
      </c>
      <c r="K1923">
        <v>1339651143</v>
      </c>
      <c r="L1923" s="14">
        <f t="shared" ref="L1923:L1986" si="18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ref="Q1923:Q1986" si="182">(E1923/D1923)*100</f>
        <v>136.80000000000001</v>
      </c>
      <c r="R1923" s="7">
        <f t="shared" ref="R1923:R1986" si="183">AVERAGE(E1923/N1923)</f>
        <v>54</v>
      </c>
      <c r="S1923" t="str">
        <f t="shared" ref="S1923:S1986" si="184">LEFT(P1923,FIND("/",P1923)-1)</f>
        <v>music</v>
      </c>
      <c r="T1923" t="str">
        <f t="shared" ref="T1923:T1986" si="185">RIGHT(P1923,LEN(P1923)-FIND("/",P1923))</f>
        <v>indie rock</v>
      </c>
    </row>
    <row r="1924" spans="1:20" ht="45" x14ac:dyDescent="0.2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s="4" t="s">
        <v>8219</v>
      </c>
      <c r="G1924" t="s">
        <v>8224</v>
      </c>
      <c r="H1924" t="s">
        <v>8246</v>
      </c>
      <c r="I1924">
        <v>1386828507</v>
      </c>
      <c r="J1924" s="14">
        <f t="shared" si="180"/>
        <v>41620.255868055552</v>
      </c>
      <c r="K1924">
        <v>1384236507</v>
      </c>
      <c r="L1924" s="14">
        <f t="shared" si="18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82"/>
        <v>115.55</v>
      </c>
      <c r="R1924" s="7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5" x14ac:dyDescent="0.2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s="4" t="s">
        <v>8219</v>
      </c>
      <c r="G1925" t="s">
        <v>8224</v>
      </c>
      <c r="H1925" t="s">
        <v>8246</v>
      </c>
      <c r="I1925">
        <v>1317099540</v>
      </c>
      <c r="J1925" s="14">
        <f t="shared" si="180"/>
        <v>40813.207638888889</v>
      </c>
      <c r="K1925">
        <v>1313612532</v>
      </c>
      <c r="L1925" s="14">
        <f t="shared" si="18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82"/>
        <v>240.79999999999998</v>
      </c>
      <c r="R1925" s="7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75" x14ac:dyDescent="0.2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s="4" t="s">
        <v>8219</v>
      </c>
      <c r="G1926" t="s">
        <v>8224</v>
      </c>
      <c r="H1926" t="s">
        <v>8246</v>
      </c>
      <c r="I1926">
        <v>1389814380</v>
      </c>
      <c r="J1926" s="14">
        <f t="shared" si="180"/>
        <v>41654.814583333333</v>
      </c>
      <c r="K1926">
        <v>1387390555</v>
      </c>
      <c r="L1926" s="14">
        <f t="shared" si="18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82"/>
        <v>114.39999999999999</v>
      </c>
      <c r="R1926" s="7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45" x14ac:dyDescent="0.2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s="4" t="s">
        <v>8219</v>
      </c>
      <c r="G1927" t="s">
        <v>8224</v>
      </c>
      <c r="H1927" t="s">
        <v>8246</v>
      </c>
      <c r="I1927">
        <v>1381449600</v>
      </c>
      <c r="J1927" s="14">
        <f t="shared" si="180"/>
        <v>41558</v>
      </c>
      <c r="K1927">
        <v>1379540288</v>
      </c>
      <c r="L1927" s="14">
        <f t="shared" si="18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82"/>
        <v>110.33333333333333</v>
      </c>
      <c r="R1927" s="7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60" x14ac:dyDescent="0.2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s="4" t="s">
        <v>8219</v>
      </c>
      <c r="G1928" t="s">
        <v>8224</v>
      </c>
      <c r="H1928" t="s">
        <v>8246</v>
      </c>
      <c r="I1928">
        <v>1288657560</v>
      </c>
      <c r="J1928" s="14">
        <f t="shared" si="180"/>
        <v>40484.018055555556</v>
      </c>
      <c r="K1928">
        <v>1286319256</v>
      </c>
      <c r="L1928" s="14">
        <f t="shared" si="18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82"/>
        <v>195.37933333333334</v>
      </c>
      <c r="R1928" s="7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2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s="4" t="s">
        <v>8219</v>
      </c>
      <c r="G1929" t="s">
        <v>8224</v>
      </c>
      <c r="H1929" t="s">
        <v>8246</v>
      </c>
      <c r="I1929">
        <v>1331182740</v>
      </c>
      <c r="J1929" s="14">
        <f t="shared" si="180"/>
        <v>40976.207638888889</v>
      </c>
      <c r="K1929">
        <v>1329856839</v>
      </c>
      <c r="L1929" s="14">
        <f t="shared" si="18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82"/>
        <v>103.33333333333334</v>
      </c>
      <c r="R1929" s="7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0" x14ac:dyDescent="0.2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s="4" t="s">
        <v>8219</v>
      </c>
      <c r="G1930" t="s">
        <v>8224</v>
      </c>
      <c r="H1930" t="s">
        <v>8246</v>
      </c>
      <c r="I1930">
        <v>1367940794</v>
      </c>
      <c r="J1930" s="14">
        <f t="shared" si="180"/>
        <v>41401.648078703707</v>
      </c>
      <c r="K1930">
        <v>1365348794</v>
      </c>
      <c r="L1930" s="14">
        <f t="shared" si="18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82"/>
        <v>103.1372549019608</v>
      </c>
      <c r="R1930" s="7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5" x14ac:dyDescent="0.2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s="4" t="s">
        <v>8219</v>
      </c>
      <c r="G1931" t="s">
        <v>8224</v>
      </c>
      <c r="H1931" t="s">
        <v>8246</v>
      </c>
      <c r="I1931">
        <v>1309825866</v>
      </c>
      <c r="J1931" s="14">
        <f t="shared" si="180"/>
        <v>40729.021597222221</v>
      </c>
      <c r="K1931">
        <v>1306197066</v>
      </c>
      <c r="L1931" s="14">
        <f t="shared" si="18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82"/>
        <v>100.3125</v>
      </c>
      <c r="R1931" s="7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30" x14ac:dyDescent="0.2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s="4" t="s">
        <v>8219</v>
      </c>
      <c r="G1932" t="s">
        <v>8224</v>
      </c>
      <c r="H1932" t="s">
        <v>8246</v>
      </c>
      <c r="I1932">
        <v>1373203482</v>
      </c>
      <c r="J1932" s="14">
        <f t="shared" si="180"/>
        <v>41462.558819444443</v>
      </c>
      <c r="K1932">
        <v>1368019482</v>
      </c>
      <c r="L1932" s="14">
        <f t="shared" si="18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82"/>
        <v>127</v>
      </c>
      <c r="R1932" s="7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5" x14ac:dyDescent="0.2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s="4" t="s">
        <v>8219</v>
      </c>
      <c r="G1933" t="s">
        <v>8224</v>
      </c>
      <c r="H1933" t="s">
        <v>8246</v>
      </c>
      <c r="I1933">
        <v>1337657400</v>
      </c>
      <c r="J1933" s="14">
        <f t="shared" si="180"/>
        <v>41051.145833333336</v>
      </c>
      <c r="K1933">
        <v>1336512309</v>
      </c>
      <c r="L1933" s="14">
        <f t="shared" si="18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82"/>
        <v>120.601</v>
      </c>
      <c r="R1933" s="7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60" x14ac:dyDescent="0.2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s="4" t="s">
        <v>8219</v>
      </c>
      <c r="G1934" t="s">
        <v>8224</v>
      </c>
      <c r="H1934" t="s">
        <v>8246</v>
      </c>
      <c r="I1934">
        <v>1327433173</v>
      </c>
      <c r="J1934" s="14">
        <f t="shared" si="180"/>
        <v>40932.809872685182</v>
      </c>
      <c r="K1934">
        <v>1325618773</v>
      </c>
      <c r="L1934" s="14">
        <f t="shared" si="18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82"/>
        <v>106.99047619047619</v>
      </c>
      <c r="R1934" s="7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60" x14ac:dyDescent="0.2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s="4" t="s">
        <v>8219</v>
      </c>
      <c r="G1935" t="s">
        <v>8224</v>
      </c>
      <c r="H1935" t="s">
        <v>8246</v>
      </c>
      <c r="I1935">
        <v>1411787307</v>
      </c>
      <c r="J1935" s="14">
        <f t="shared" si="180"/>
        <v>41909.130868055552</v>
      </c>
      <c r="K1935">
        <v>1409195307</v>
      </c>
      <c r="L1935" s="14">
        <f t="shared" si="18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82"/>
        <v>172.43333333333334</v>
      </c>
      <c r="R1935" s="7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60" x14ac:dyDescent="0.2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s="4" t="s">
        <v>8219</v>
      </c>
      <c r="G1936" t="s">
        <v>8224</v>
      </c>
      <c r="H1936" t="s">
        <v>8246</v>
      </c>
      <c r="I1936">
        <v>1324789200</v>
      </c>
      <c r="J1936" s="14">
        <f t="shared" si="180"/>
        <v>40902.208333333336</v>
      </c>
      <c r="K1936">
        <v>1321649321</v>
      </c>
      <c r="L1936" s="14">
        <f t="shared" si="18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82"/>
        <v>123.61999999999999</v>
      </c>
      <c r="R1936" s="7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60" x14ac:dyDescent="0.2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s="4" t="s">
        <v>8219</v>
      </c>
      <c r="G1937" t="s">
        <v>8224</v>
      </c>
      <c r="H1937" t="s">
        <v>8246</v>
      </c>
      <c r="I1937">
        <v>1403326740</v>
      </c>
      <c r="J1937" s="14">
        <f t="shared" si="180"/>
        <v>41811.207638888889</v>
      </c>
      <c r="K1937">
        <v>1400106171</v>
      </c>
      <c r="L1937" s="14">
        <f t="shared" si="18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82"/>
        <v>108.4</v>
      </c>
      <c r="R1937" s="7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60" x14ac:dyDescent="0.2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s="4" t="s">
        <v>8219</v>
      </c>
      <c r="G1938" t="s">
        <v>8224</v>
      </c>
      <c r="H1938" t="s">
        <v>8246</v>
      </c>
      <c r="I1938">
        <v>1323151140</v>
      </c>
      <c r="J1938" s="14">
        <f t="shared" si="180"/>
        <v>40883.249305555553</v>
      </c>
      <c r="K1938">
        <v>1320528070</v>
      </c>
      <c r="L1938" s="14">
        <f t="shared" si="18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82"/>
        <v>116.52013333333333</v>
      </c>
      <c r="R1938" s="7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5" x14ac:dyDescent="0.2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s="4" t="s">
        <v>8219</v>
      </c>
      <c r="G1939" t="s">
        <v>8224</v>
      </c>
      <c r="H1939" t="s">
        <v>8246</v>
      </c>
      <c r="I1939">
        <v>1339732740</v>
      </c>
      <c r="J1939" s="14">
        <f t="shared" si="180"/>
        <v>41075.165972222225</v>
      </c>
      <c r="K1939">
        <v>1338346281</v>
      </c>
      <c r="L1939" s="14">
        <f t="shared" si="18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82"/>
        <v>187.245</v>
      </c>
      <c r="R1939" s="7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60" x14ac:dyDescent="0.2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s="4" t="s">
        <v>8219</v>
      </c>
      <c r="G1940" t="s">
        <v>8224</v>
      </c>
      <c r="H1940" t="s">
        <v>8246</v>
      </c>
      <c r="I1940">
        <v>1372741200</v>
      </c>
      <c r="J1940" s="14">
        <f t="shared" si="180"/>
        <v>41457.208333333336</v>
      </c>
      <c r="K1940">
        <v>1370067231</v>
      </c>
      <c r="L1940" s="14">
        <f t="shared" si="18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82"/>
        <v>115.93333333333334</v>
      </c>
      <c r="R1940" s="7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60" x14ac:dyDescent="0.2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s="4" t="s">
        <v>8219</v>
      </c>
      <c r="G1941" t="s">
        <v>8224</v>
      </c>
      <c r="H1941" t="s">
        <v>8246</v>
      </c>
      <c r="I1941">
        <v>1362955108</v>
      </c>
      <c r="J1941" s="14">
        <f t="shared" si="180"/>
        <v>41343.943379629629</v>
      </c>
      <c r="K1941">
        <v>1360366708</v>
      </c>
      <c r="L1941" s="14">
        <f t="shared" si="18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82"/>
        <v>110.7</v>
      </c>
      <c r="R1941" s="7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5" x14ac:dyDescent="0.2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s="4" t="s">
        <v>8219</v>
      </c>
      <c r="G1942" t="s">
        <v>8224</v>
      </c>
      <c r="H1942" t="s">
        <v>8246</v>
      </c>
      <c r="I1942">
        <v>1308110340</v>
      </c>
      <c r="J1942" s="14">
        <f t="shared" si="180"/>
        <v>40709.165972222225</v>
      </c>
      <c r="K1942">
        <v>1304770233</v>
      </c>
      <c r="L1942" s="14">
        <f t="shared" si="18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82"/>
        <v>170.92307692307693</v>
      </c>
      <c r="R1942" s="7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60" x14ac:dyDescent="0.2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s="4" t="s">
        <v>8219</v>
      </c>
      <c r="G1943" t="s">
        <v>8224</v>
      </c>
      <c r="H1943" t="s">
        <v>8246</v>
      </c>
      <c r="I1943">
        <v>1400137131</v>
      </c>
      <c r="J1943" s="14">
        <f t="shared" si="180"/>
        <v>41774.290868055556</v>
      </c>
      <c r="K1943">
        <v>1397545131</v>
      </c>
      <c r="L1943" s="14">
        <f t="shared" si="18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82"/>
        <v>126.11835600000001</v>
      </c>
      <c r="R1943" s="7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60" x14ac:dyDescent="0.2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s="4" t="s">
        <v>8219</v>
      </c>
      <c r="G1944" t="s">
        <v>8224</v>
      </c>
      <c r="H1944" t="s">
        <v>8246</v>
      </c>
      <c r="I1944">
        <v>1309809140</v>
      </c>
      <c r="J1944" s="14">
        <f t="shared" si="180"/>
        <v>40728.828009259261</v>
      </c>
      <c r="K1944">
        <v>1302033140</v>
      </c>
      <c r="L1944" s="14">
        <f t="shared" si="18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82"/>
        <v>138.44033333333334</v>
      </c>
      <c r="R1944" s="7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5" x14ac:dyDescent="0.2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s="4" t="s">
        <v>8219</v>
      </c>
      <c r="G1945" t="s">
        <v>8224</v>
      </c>
      <c r="H1945" t="s">
        <v>8246</v>
      </c>
      <c r="I1945">
        <v>1470896916</v>
      </c>
      <c r="J1945" s="14">
        <f t="shared" si="180"/>
        <v>42593.269861111112</v>
      </c>
      <c r="K1945">
        <v>1467008916</v>
      </c>
      <c r="L1945" s="14">
        <f t="shared" si="18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82"/>
        <v>1705.2499999999998</v>
      </c>
      <c r="R1945" s="7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60" x14ac:dyDescent="0.2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s="4" t="s">
        <v>8219</v>
      </c>
      <c r="G1946" t="s">
        <v>8224</v>
      </c>
      <c r="H1946" t="s">
        <v>8246</v>
      </c>
      <c r="I1946">
        <v>1398952890</v>
      </c>
      <c r="J1946" s="14">
        <f t="shared" si="180"/>
        <v>41760.584374999999</v>
      </c>
      <c r="K1946">
        <v>1396360890</v>
      </c>
      <c r="L1946" s="14">
        <f t="shared" si="18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82"/>
        <v>788.05550000000005</v>
      </c>
      <c r="R1946" s="7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5" x14ac:dyDescent="0.2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s="4" t="s">
        <v>8219</v>
      </c>
      <c r="G1947" t="s">
        <v>8227</v>
      </c>
      <c r="H1947" t="s">
        <v>8249</v>
      </c>
      <c r="I1947">
        <v>1436680958</v>
      </c>
      <c r="J1947" s="14">
        <f t="shared" si="180"/>
        <v>42197.251828703709</v>
      </c>
      <c r="K1947">
        <v>1433224958</v>
      </c>
      <c r="L1947" s="14">
        <f t="shared" si="18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82"/>
        <v>348.01799999999997</v>
      </c>
      <c r="R1947" s="7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60" x14ac:dyDescent="0.2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s="4" t="s">
        <v>8219</v>
      </c>
      <c r="G1948" t="s">
        <v>8224</v>
      </c>
      <c r="H1948" t="s">
        <v>8246</v>
      </c>
      <c r="I1948">
        <v>1397961361</v>
      </c>
      <c r="J1948" s="14">
        <f t="shared" si="180"/>
        <v>41749.108344907407</v>
      </c>
      <c r="K1948">
        <v>1392780961</v>
      </c>
      <c r="L1948" s="14">
        <f t="shared" si="18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82"/>
        <v>149.74666666666667</v>
      </c>
      <c r="R1948" s="7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60" x14ac:dyDescent="0.2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s="4" t="s">
        <v>8219</v>
      </c>
      <c r="G1949" t="s">
        <v>8224</v>
      </c>
      <c r="H1949" t="s">
        <v>8246</v>
      </c>
      <c r="I1949">
        <v>1258955940</v>
      </c>
      <c r="J1949" s="14">
        <f t="shared" si="180"/>
        <v>40140.249305555553</v>
      </c>
      <c r="K1949">
        <v>1255730520</v>
      </c>
      <c r="L1949" s="14">
        <f t="shared" si="18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82"/>
        <v>100.63375000000001</v>
      </c>
      <c r="R1949" s="7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0" x14ac:dyDescent="0.2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s="4" t="s">
        <v>8219</v>
      </c>
      <c r="G1950" t="s">
        <v>8224</v>
      </c>
      <c r="H1950" t="s">
        <v>8246</v>
      </c>
      <c r="I1950">
        <v>1465232520</v>
      </c>
      <c r="J1950" s="14">
        <f t="shared" si="180"/>
        <v>42527.709722222222</v>
      </c>
      <c r="K1950">
        <v>1460557809</v>
      </c>
      <c r="L1950" s="14">
        <f t="shared" si="18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82"/>
        <v>800.21100000000001</v>
      </c>
      <c r="R1950" s="7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5" x14ac:dyDescent="0.2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s="4" t="s">
        <v>8219</v>
      </c>
      <c r="G1951" t="s">
        <v>8225</v>
      </c>
      <c r="H1951" t="s">
        <v>8247</v>
      </c>
      <c r="I1951">
        <v>1404986951</v>
      </c>
      <c r="J1951" s="14">
        <f t="shared" si="180"/>
        <v>41830.423043981478</v>
      </c>
      <c r="K1951">
        <v>1402394951</v>
      </c>
      <c r="L1951" s="14">
        <f t="shared" si="18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82"/>
        <v>106.00260000000002</v>
      </c>
      <c r="R1951" s="7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5" x14ac:dyDescent="0.2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s="4" t="s">
        <v>8219</v>
      </c>
      <c r="G1952" t="s">
        <v>8224</v>
      </c>
      <c r="H1952" t="s">
        <v>8246</v>
      </c>
      <c r="I1952">
        <v>1303446073</v>
      </c>
      <c r="J1952" s="14">
        <f t="shared" si="180"/>
        <v>40655.181400462963</v>
      </c>
      <c r="K1952">
        <v>1300767673</v>
      </c>
      <c r="L1952" s="14">
        <f t="shared" si="18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82"/>
        <v>200.51866666666669</v>
      </c>
      <c r="R1952" s="7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60" x14ac:dyDescent="0.2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s="4" t="s">
        <v>8219</v>
      </c>
      <c r="G1953" t="s">
        <v>8224</v>
      </c>
      <c r="H1953" t="s">
        <v>8246</v>
      </c>
      <c r="I1953">
        <v>1478516737</v>
      </c>
      <c r="J1953" s="14">
        <f t="shared" si="180"/>
        <v>42681.462233796294</v>
      </c>
      <c r="K1953">
        <v>1475921137</v>
      </c>
      <c r="L1953" s="14">
        <f t="shared" si="18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82"/>
        <v>212.44399999999999</v>
      </c>
      <c r="R1953" s="7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60" x14ac:dyDescent="0.2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s="4" t="s">
        <v>8219</v>
      </c>
      <c r="G1954" t="s">
        <v>8229</v>
      </c>
      <c r="H1954" t="s">
        <v>8251</v>
      </c>
      <c r="I1954">
        <v>1381934015</v>
      </c>
      <c r="J1954" s="14">
        <f t="shared" si="180"/>
        <v>41563.60665509259</v>
      </c>
      <c r="K1954">
        <v>1378737215</v>
      </c>
      <c r="L1954" s="14">
        <f t="shared" si="18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82"/>
        <v>198.47237142857145</v>
      </c>
      <c r="R1954" s="7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5" x14ac:dyDescent="0.2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s="4" t="s">
        <v>8219</v>
      </c>
      <c r="G1955" t="s">
        <v>8224</v>
      </c>
      <c r="H1955" t="s">
        <v>8246</v>
      </c>
      <c r="I1955">
        <v>1330657200</v>
      </c>
      <c r="J1955" s="14">
        <f t="shared" si="180"/>
        <v>40970.125</v>
      </c>
      <c r="K1955">
        <v>1328158065</v>
      </c>
      <c r="L1955" s="14">
        <f t="shared" si="18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82"/>
        <v>225.94666666666666</v>
      </c>
      <c r="R1955" s="7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0" x14ac:dyDescent="0.2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s="4" t="s">
        <v>8219</v>
      </c>
      <c r="G1956" t="s">
        <v>8224</v>
      </c>
      <c r="H1956" t="s">
        <v>8246</v>
      </c>
      <c r="I1956">
        <v>1457758800</v>
      </c>
      <c r="J1956" s="14">
        <f t="shared" si="180"/>
        <v>42441.208333333328</v>
      </c>
      <c r="K1956">
        <v>1453730176</v>
      </c>
      <c r="L1956" s="14">
        <f t="shared" si="18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82"/>
        <v>698.94800000000009</v>
      </c>
      <c r="R1956" s="7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60" x14ac:dyDescent="0.2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s="4" t="s">
        <v>8219</v>
      </c>
      <c r="G1957" t="s">
        <v>8224</v>
      </c>
      <c r="H1957" t="s">
        <v>8246</v>
      </c>
      <c r="I1957">
        <v>1337799600</v>
      </c>
      <c r="J1957" s="14">
        <f t="shared" si="180"/>
        <v>41052.791666666664</v>
      </c>
      <c r="K1957">
        <v>1334989881</v>
      </c>
      <c r="L1957" s="14">
        <f t="shared" si="18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82"/>
        <v>398.59528571428569</v>
      </c>
      <c r="R1957" s="7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60" x14ac:dyDescent="0.2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s="4" t="s">
        <v>8219</v>
      </c>
      <c r="G1958" t="s">
        <v>8224</v>
      </c>
      <c r="H1958" t="s">
        <v>8246</v>
      </c>
      <c r="I1958">
        <v>1429391405</v>
      </c>
      <c r="J1958" s="14">
        <f t="shared" si="180"/>
        <v>42112.882002314815</v>
      </c>
      <c r="K1958">
        <v>1425507005</v>
      </c>
      <c r="L1958" s="14">
        <f t="shared" si="18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82"/>
        <v>294.0333333333333</v>
      </c>
      <c r="R1958" s="7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0" x14ac:dyDescent="0.2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s="4" t="s">
        <v>8219</v>
      </c>
      <c r="G1959" t="s">
        <v>8224</v>
      </c>
      <c r="H1959" t="s">
        <v>8246</v>
      </c>
      <c r="I1959">
        <v>1351304513</v>
      </c>
      <c r="J1959" s="14">
        <f t="shared" si="180"/>
        <v>41209.098530092589</v>
      </c>
      <c r="K1959">
        <v>1348712513</v>
      </c>
      <c r="L1959" s="14">
        <f t="shared" si="18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82"/>
        <v>167.50470000000001</v>
      </c>
      <c r="R1959" s="7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60" x14ac:dyDescent="0.2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s="4" t="s">
        <v>8219</v>
      </c>
      <c r="G1960" t="s">
        <v>8224</v>
      </c>
      <c r="H1960" t="s">
        <v>8246</v>
      </c>
      <c r="I1960">
        <v>1364078561</v>
      </c>
      <c r="J1960" s="14">
        <f t="shared" si="180"/>
        <v>41356.94630787037</v>
      </c>
      <c r="K1960">
        <v>1361490161</v>
      </c>
      <c r="L1960" s="14">
        <f t="shared" si="18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82"/>
        <v>1435.5717142857143</v>
      </c>
      <c r="R1960" s="7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60" x14ac:dyDescent="0.2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s="4" t="s">
        <v>8219</v>
      </c>
      <c r="G1961" t="s">
        <v>8224</v>
      </c>
      <c r="H1961" t="s">
        <v>8246</v>
      </c>
      <c r="I1961">
        <v>1412121600</v>
      </c>
      <c r="J1961" s="14">
        <f t="shared" si="180"/>
        <v>41913</v>
      </c>
      <c r="K1961">
        <v>1408565860</v>
      </c>
      <c r="L1961" s="14">
        <f t="shared" si="18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82"/>
        <v>156.73439999999999</v>
      </c>
      <c r="R1961" s="7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60" x14ac:dyDescent="0.2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s="4" t="s">
        <v>8219</v>
      </c>
      <c r="G1962" t="s">
        <v>8235</v>
      </c>
      <c r="H1962" t="s">
        <v>8255</v>
      </c>
      <c r="I1962">
        <v>1419151341</v>
      </c>
      <c r="J1962" s="14">
        <f t="shared" si="180"/>
        <v>41994.362743055557</v>
      </c>
      <c r="K1962">
        <v>1416559341</v>
      </c>
      <c r="L1962" s="14">
        <f t="shared" si="18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82"/>
        <v>117.90285714285716</v>
      </c>
      <c r="R1962" s="7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5" x14ac:dyDescent="0.2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s="4" t="s">
        <v>8219</v>
      </c>
      <c r="G1963" t="s">
        <v>8224</v>
      </c>
      <c r="H1963" t="s">
        <v>8246</v>
      </c>
      <c r="I1963">
        <v>1349495940</v>
      </c>
      <c r="J1963" s="14">
        <f t="shared" si="180"/>
        <v>41188.165972222225</v>
      </c>
      <c r="K1963">
        <v>1346042417</v>
      </c>
      <c r="L1963" s="14">
        <f t="shared" si="18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82"/>
        <v>1105.3811999999998</v>
      </c>
      <c r="R1963" s="7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60" x14ac:dyDescent="0.2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s="4" t="s">
        <v>8219</v>
      </c>
      <c r="G1964" t="s">
        <v>8224</v>
      </c>
      <c r="H1964" t="s">
        <v>8246</v>
      </c>
      <c r="I1964">
        <v>1400006636</v>
      </c>
      <c r="J1964" s="14">
        <f t="shared" si="180"/>
        <v>41772.780509259261</v>
      </c>
      <c r="K1964">
        <v>1397414636</v>
      </c>
      <c r="L1964" s="14">
        <f t="shared" si="18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82"/>
        <v>192.92499999999998</v>
      </c>
      <c r="R1964" s="7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60" x14ac:dyDescent="0.2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s="4" t="s">
        <v>8219</v>
      </c>
      <c r="G1965" t="s">
        <v>8225</v>
      </c>
      <c r="H1965" t="s">
        <v>8247</v>
      </c>
      <c r="I1965">
        <v>1410862734</v>
      </c>
      <c r="J1965" s="14">
        <f t="shared" si="180"/>
        <v>41898.429791666669</v>
      </c>
      <c r="K1965">
        <v>1407838734</v>
      </c>
      <c r="L1965" s="14">
        <f t="shared" si="18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82"/>
        <v>126.8842105263158</v>
      </c>
      <c r="R1965" s="7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5" x14ac:dyDescent="0.2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s="4" t="s">
        <v>8219</v>
      </c>
      <c r="G1966" t="s">
        <v>8237</v>
      </c>
      <c r="H1966" t="s">
        <v>8249</v>
      </c>
      <c r="I1966">
        <v>1461306772</v>
      </c>
      <c r="J1966" s="14">
        <f t="shared" si="180"/>
        <v>42482.272824074069</v>
      </c>
      <c r="K1966">
        <v>1458714772</v>
      </c>
      <c r="L1966" s="14">
        <f t="shared" si="18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82"/>
        <v>259.57748878923763</v>
      </c>
      <c r="R1966" s="7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5" x14ac:dyDescent="0.2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s="4" t="s">
        <v>8219</v>
      </c>
      <c r="G1967" t="s">
        <v>8224</v>
      </c>
      <c r="H1967" t="s">
        <v>8246</v>
      </c>
      <c r="I1967">
        <v>1326330000</v>
      </c>
      <c r="J1967" s="14">
        <f t="shared" si="180"/>
        <v>40920.041666666664</v>
      </c>
      <c r="K1967">
        <v>1324433310</v>
      </c>
      <c r="L1967" s="14">
        <f t="shared" si="18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82"/>
        <v>262.27999999999997</v>
      </c>
      <c r="R1967" s="7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60" x14ac:dyDescent="0.2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s="4" t="s">
        <v>8219</v>
      </c>
      <c r="G1968" t="s">
        <v>8224</v>
      </c>
      <c r="H1968" t="s">
        <v>8246</v>
      </c>
      <c r="I1968">
        <v>1408021098</v>
      </c>
      <c r="J1968" s="14">
        <f t="shared" si="180"/>
        <v>41865.540486111109</v>
      </c>
      <c r="K1968">
        <v>1405429098</v>
      </c>
      <c r="L1968" s="14">
        <f t="shared" si="18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82"/>
        <v>206.74309000000002</v>
      </c>
      <c r="R1968" s="7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60" x14ac:dyDescent="0.2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s="4" t="s">
        <v>8219</v>
      </c>
      <c r="G1969" t="s">
        <v>8224</v>
      </c>
      <c r="H1969" t="s">
        <v>8246</v>
      </c>
      <c r="I1969">
        <v>1398959729</v>
      </c>
      <c r="J1969" s="14">
        <f t="shared" si="180"/>
        <v>41760.663530092592</v>
      </c>
      <c r="K1969">
        <v>1396367729</v>
      </c>
      <c r="L1969" s="14">
        <f t="shared" si="18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82"/>
        <v>370.13</v>
      </c>
      <c r="R1969" s="7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0" x14ac:dyDescent="0.2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s="4" t="s">
        <v>8219</v>
      </c>
      <c r="G1970" t="s">
        <v>8224</v>
      </c>
      <c r="H1970" t="s">
        <v>8246</v>
      </c>
      <c r="I1970">
        <v>1480777515</v>
      </c>
      <c r="J1970" s="14">
        <f t="shared" si="180"/>
        <v>42707.628645833334</v>
      </c>
      <c r="K1970">
        <v>1478095515</v>
      </c>
      <c r="L1970" s="14">
        <f t="shared" si="18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82"/>
        <v>284.96600000000001</v>
      </c>
      <c r="R1970" s="7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60" x14ac:dyDescent="0.2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s="4" t="s">
        <v>8219</v>
      </c>
      <c r="G1971" t="s">
        <v>8225</v>
      </c>
      <c r="H1971" t="s">
        <v>8247</v>
      </c>
      <c r="I1971">
        <v>1470423668</v>
      </c>
      <c r="J1971" s="14">
        <f t="shared" si="180"/>
        <v>42587.792453703703</v>
      </c>
      <c r="K1971">
        <v>1467831668</v>
      </c>
      <c r="L1971" s="14">
        <f t="shared" si="18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82"/>
        <v>579.08000000000004</v>
      </c>
      <c r="R1971" s="7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5" x14ac:dyDescent="0.2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s="4" t="s">
        <v>8219</v>
      </c>
      <c r="G1972" t="s">
        <v>8224</v>
      </c>
      <c r="H1972" t="s">
        <v>8246</v>
      </c>
      <c r="I1972">
        <v>1366429101</v>
      </c>
      <c r="J1972" s="14">
        <f t="shared" si="180"/>
        <v>41384.151631944449</v>
      </c>
      <c r="K1972">
        <v>1361248701</v>
      </c>
      <c r="L1972" s="14">
        <f t="shared" si="18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82"/>
        <v>1131.8</v>
      </c>
      <c r="R1972" s="7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60" x14ac:dyDescent="0.2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s="4" t="s">
        <v>8219</v>
      </c>
      <c r="G1973" t="s">
        <v>8224</v>
      </c>
      <c r="H1973" t="s">
        <v>8246</v>
      </c>
      <c r="I1973">
        <v>1384488000</v>
      </c>
      <c r="J1973" s="14">
        <f t="shared" si="180"/>
        <v>41593.166666666664</v>
      </c>
      <c r="K1973">
        <v>1381752061</v>
      </c>
      <c r="L1973" s="14">
        <f t="shared" si="18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82"/>
        <v>263.02771750000005</v>
      </c>
      <c r="R1973" s="7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60" x14ac:dyDescent="0.2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s="4" t="s">
        <v>8219</v>
      </c>
      <c r="G1974" t="s">
        <v>8224</v>
      </c>
      <c r="H1974" t="s">
        <v>8246</v>
      </c>
      <c r="I1974">
        <v>1353201444</v>
      </c>
      <c r="J1974" s="14">
        <f t="shared" si="180"/>
        <v>41231.053749999999</v>
      </c>
      <c r="K1974">
        <v>1350605844</v>
      </c>
      <c r="L1974" s="14">
        <f t="shared" si="18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82"/>
        <v>674.48</v>
      </c>
      <c r="R1974" s="7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60" x14ac:dyDescent="0.2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s="4" t="s">
        <v>8219</v>
      </c>
      <c r="G1975" t="s">
        <v>8224</v>
      </c>
      <c r="H1975" t="s">
        <v>8246</v>
      </c>
      <c r="I1975">
        <v>1470466800</v>
      </c>
      <c r="J1975" s="14">
        <f t="shared" si="180"/>
        <v>42588.291666666672</v>
      </c>
      <c r="K1975">
        <v>1467134464</v>
      </c>
      <c r="L1975" s="14">
        <f t="shared" si="18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82"/>
        <v>256.83081313131316</v>
      </c>
      <c r="R1975" s="7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60" x14ac:dyDescent="0.2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s="4" t="s">
        <v>8219</v>
      </c>
      <c r="G1976" t="s">
        <v>8225</v>
      </c>
      <c r="H1976" t="s">
        <v>8247</v>
      </c>
      <c r="I1976">
        <v>1376899269</v>
      </c>
      <c r="J1976" s="14">
        <f t="shared" si="180"/>
        <v>41505.334131944444</v>
      </c>
      <c r="K1976">
        <v>1371715269</v>
      </c>
      <c r="L1976" s="14">
        <f t="shared" si="18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82"/>
        <v>375.49599999999998</v>
      </c>
      <c r="R1976" s="7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0" x14ac:dyDescent="0.2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s="4" t="s">
        <v>8219</v>
      </c>
      <c r="G1977" t="s">
        <v>8224</v>
      </c>
      <c r="H1977" t="s">
        <v>8246</v>
      </c>
      <c r="I1977">
        <v>1362938851</v>
      </c>
      <c r="J1977" s="14">
        <f t="shared" si="180"/>
        <v>41343.755219907405</v>
      </c>
      <c r="K1977">
        <v>1360346851</v>
      </c>
      <c r="L1977" s="14">
        <f t="shared" si="18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82"/>
        <v>208.70837499999996</v>
      </c>
      <c r="R1977" s="7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0" x14ac:dyDescent="0.2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s="4" t="s">
        <v>8219</v>
      </c>
      <c r="G1978" t="s">
        <v>8225</v>
      </c>
      <c r="H1978" t="s">
        <v>8247</v>
      </c>
      <c r="I1978">
        <v>1373751325</v>
      </c>
      <c r="J1978" s="14">
        <f t="shared" si="180"/>
        <v>41468.899594907409</v>
      </c>
      <c r="K1978">
        <v>1371159325</v>
      </c>
      <c r="L1978" s="14">
        <f t="shared" si="18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82"/>
        <v>346.6</v>
      </c>
      <c r="R1978" s="7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5" x14ac:dyDescent="0.2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s="4" t="s">
        <v>8219</v>
      </c>
      <c r="G1979" t="s">
        <v>8224</v>
      </c>
      <c r="H1979" t="s">
        <v>8246</v>
      </c>
      <c r="I1979">
        <v>1450511940</v>
      </c>
      <c r="J1979" s="14">
        <f t="shared" si="180"/>
        <v>42357.332638888889</v>
      </c>
      <c r="K1979">
        <v>1446527540</v>
      </c>
      <c r="L1979" s="14">
        <f t="shared" si="18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82"/>
        <v>402.33</v>
      </c>
      <c r="R1979" s="7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60" x14ac:dyDescent="0.2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s="4" t="s">
        <v>8219</v>
      </c>
      <c r="G1980" t="s">
        <v>8224</v>
      </c>
      <c r="H1980" t="s">
        <v>8246</v>
      </c>
      <c r="I1980">
        <v>1339484400</v>
      </c>
      <c r="J1980" s="14">
        <f t="shared" si="180"/>
        <v>41072.291666666664</v>
      </c>
      <c r="K1980">
        <v>1336627492</v>
      </c>
      <c r="L1980" s="14">
        <f t="shared" si="18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82"/>
        <v>1026.8451399999999</v>
      </c>
      <c r="R1980" s="7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5" x14ac:dyDescent="0.2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s="4" t="s">
        <v>8219</v>
      </c>
      <c r="G1981" t="s">
        <v>8224</v>
      </c>
      <c r="H1981" t="s">
        <v>8246</v>
      </c>
      <c r="I1981">
        <v>1447909140</v>
      </c>
      <c r="J1981" s="14">
        <f t="shared" si="180"/>
        <v>42327.207638888889</v>
      </c>
      <c r="K1981">
        <v>1444734146</v>
      </c>
      <c r="L1981" s="14">
        <f t="shared" si="18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82"/>
        <v>114.901155</v>
      </c>
      <c r="R1981" s="7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0" x14ac:dyDescent="0.2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s="4" t="s">
        <v>8219</v>
      </c>
      <c r="G1982" t="s">
        <v>8236</v>
      </c>
      <c r="H1982" t="s">
        <v>8249</v>
      </c>
      <c r="I1982">
        <v>1459684862</v>
      </c>
      <c r="J1982" s="14">
        <f t="shared" si="180"/>
        <v>42463.500717592593</v>
      </c>
      <c r="K1982">
        <v>1456232462</v>
      </c>
      <c r="L1982" s="14">
        <f t="shared" si="18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82"/>
        <v>354.82402000000002</v>
      </c>
      <c r="R1982" s="7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60" x14ac:dyDescent="0.2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s="4" t="s">
        <v>8221</v>
      </c>
      <c r="G1983" t="s">
        <v>8229</v>
      </c>
      <c r="H1983" t="s">
        <v>8251</v>
      </c>
      <c r="I1983">
        <v>1404926665</v>
      </c>
      <c r="J1983" s="14">
        <f t="shared" si="180"/>
        <v>41829.725289351853</v>
      </c>
      <c r="K1983">
        <v>1402334665</v>
      </c>
      <c r="L1983" s="14">
        <f t="shared" si="18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82"/>
        <v>5.08</v>
      </c>
      <c r="R1983" s="7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5" x14ac:dyDescent="0.2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s="4" t="s">
        <v>8221</v>
      </c>
      <c r="G1984" t="s">
        <v>8231</v>
      </c>
      <c r="H1984" t="s">
        <v>8252</v>
      </c>
      <c r="I1984">
        <v>1480863887</v>
      </c>
      <c r="J1984" s="14">
        <f t="shared" si="180"/>
        <v>42708.628321759257</v>
      </c>
      <c r="K1984">
        <v>1478268287</v>
      </c>
      <c r="L1984" s="14">
        <f t="shared" si="18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82"/>
        <v>0</v>
      </c>
      <c r="R1984" s="7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60" x14ac:dyDescent="0.2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s="4" t="s">
        <v>8221</v>
      </c>
      <c r="G1985" t="s">
        <v>8224</v>
      </c>
      <c r="H1985" t="s">
        <v>8246</v>
      </c>
      <c r="I1985">
        <v>1472799600</v>
      </c>
      <c r="J1985" s="14">
        <f t="shared" si="180"/>
        <v>42615.291666666672</v>
      </c>
      <c r="K1985">
        <v>1470874618</v>
      </c>
      <c r="L1985" s="14">
        <f t="shared" si="18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82"/>
        <v>4.3</v>
      </c>
      <c r="R1985" s="7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60" x14ac:dyDescent="0.2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s="4" t="s">
        <v>8221</v>
      </c>
      <c r="G1986" t="s">
        <v>8224</v>
      </c>
      <c r="H1986" t="s">
        <v>8246</v>
      </c>
      <c r="I1986">
        <v>1417377481</v>
      </c>
      <c r="J1986" s="14">
        <f t="shared" si="180"/>
        <v>41973.831956018519</v>
      </c>
      <c r="K1986">
        <v>1412189881</v>
      </c>
      <c r="L1986" s="14">
        <f t="shared" si="18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6">
        <f t="shared" si="182"/>
        <v>21.146666666666665</v>
      </c>
      <c r="R1986" s="7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60" x14ac:dyDescent="0.2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s="4" t="s">
        <v>8221</v>
      </c>
      <c r="G1987" t="s">
        <v>8225</v>
      </c>
      <c r="H1987" t="s">
        <v>8247</v>
      </c>
      <c r="I1987">
        <v>1470178800</v>
      </c>
      <c r="J1987" s="14">
        <f t="shared" ref="J1987:J2050" si="186">(((I1987/60)/60)/24)+DATE(1970,1,1)</f>
        <v>42584.958333333328</v>
      </c>
      <c r="K1987">
        <v>1467650771</v>
      </c>
      <c r="L1987" s="14">
        <f t="shared" ref="L1987:L2050" si="18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6">
        <f t="shared" ref="Q1987:Q2050" si="188">(E1987/D1987)*100</f>
        <v>3.1875</v>
      </c>
      <c r="R1987" s="7">
        <f t="shared" ref="R1987:R2050" si="189">AVERAGE(E1987/N1987)</f>
        <v>12.75</v>
      </c>
      <c r="S1987" t="str">
        <f t="shared" ref="S1987:S2050" si="190">LEFT(P1987,FIND("/",P1987)-1)</f>
        <v>photography</v>
      </c>
      <c r="T1987" t="str">
        <f t="shared" ref="T1987:T2050" si="191">RIGHT(P1987,LEN(P1987)-FIND("/",P1987))</f>
        <v>people</v>
      </c>
    </row>
    <row r="1988" spans="1:20" ht="60" x14ac:dyDescent="0.2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s="4" t="s">
        <v>8221</v>
      </c>
      <c r="G1988" t="s">
        <v>8225</v>
      </c>
      <c r="H1988" t="s">
        <v>8247</v>
      </c>
      <c r="I1988">
        <v>1457947483</v>
      </c>
      <c r="J1988" s="14">
        <f t="shared" si="186"/>
        <v>42443.392164351855</v>
      </c>
      <c r="K1988">
        <v>1455359083</v>
      </c>
      <c r="L1988" s="14">
        <f t="shared" si="18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88"/>
        <v>0.05</v>
      </c>
      <c r="R1988" s="7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30" x14ac:dyDescent="0.2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s="4" t="s">
        <v>8221</v>
      </c>
      <c r="G1989" t="s">
        <v>8225</v>
      </c>
      <c r="H1989" t="s">
        <v>8247</v>
      </c>
      <c r="I1989">
        <v>1425223276</v>
      </c>
      <c r="J1989" s="14">
        <f t="shared" si="186"/>
        <v>42064.639768518522</v>
      </c>
      <c r="K1989">
        <v>1422631276</v>
      </c>
      <c r="L1989" s="14">
        <f t="shared" si="18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88"/>
        <v>42.472727272727276</v>
      </c>
      <c r="R1989" s="7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2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s="4" t="s">
        <v>8221</v>
      </c>
      <c r="G1990" t="s">
        <v>8224</v>
      </c>
      <c r="H1990" t="s">
        <v>8246</v>
      </c>
      <c r="I1990">
        <v>1440094742</v>
      </c>
      <c r="J1990" s="14">
        <f t="shared" si="186"/>
        <v>42236.763217592597</v>
      </c>
      <c r="K1990">
        <v>1437502742</v>
      </c>
      <c r="L1990" s="14">
        <f t="shared" si="18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88"/>
        <v>0.41666666666666669</v>
      </c>
      <c r="R1990" s="7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5" x14ac:dyDescent="0.2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s="4" t="s">
        <v>8221</v>
      </c>
      <c r="G1991" t="s">
        <v>8224</v>
      </c>
      <c r="H1991" t="s">
        <v>8246</v>
      </c>
      <c r="I1991">
        <v>1481473208</v>
      </c>
      <c r="J1991" s="14">
        <f t="shared" si="186"/>
        <v>42715.680648148147</v>
      </c>
      <c r="K1991">
        <v>1478881208</v>
      </c>
      <c r="L1991" s="14">
        <f t="shared" si="18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88"/>
        <v>1</v>
      </c>
      <c r="R1991" s="7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60" x14ac:dyDescent="0.2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s="4" t="s">
        <v>8221</v>
      </c>
      <c r="G1992" t="s">
        <v>8224</v>
      </c>
      <c r="H1992" t="s">
        <v>8246</v>
      </c>
      <c r="I1992">
        <v>1455338532</v>
      </c>
      <c r="J1992" s="14">
        <f t="shared" si="186"/>
        <v>42413.195972222224</v>
      </c>
      <c r="K1992">
        <v>1454042532</v>
      </c>
      <c r="L1992" s="14">
        <f t="shared" si="18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88"/>
        <v>16.966666666666665</v>
      </c>
      <c r="R1992" s="7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30" x14ac:dyDescent="0.2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s="4" t="s">
        <v>8221</v>
      </c>
      <c r="G1993" t="s">
        <v>8224</v>
      </c>
      <c r="H1993" t="s">
        <v>8246</v>
      </c>
      <c r="I1993">
        <v>1435958786</v>
      </c>
      <c r="J1993" s="14">
        <f t="shared" si="186"/>
        <v>42188.89335648148</v>
      </c>
      <c r="K1993">
        <v>1434144386</v>
      </c>
      <c r="L1993" s="14">
        <f t="shared" si="18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88"/>
        <v>7.0000000000000009</v>
      </c>
      <c r="R1993" s="7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0" x14ac:dyDescent="0.2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s="4" t="s">
        <v>8221</v>
      </c>
      <c r="G1994" t="s">
        <v>8224</v>
      </c>
      <c r="H1994" t="s">
        <v>8246</v>
      </c>
      <c r="I1994">
        <v>1424229991</v>
      </c>
      <c r="J1994" s="14">
        <f t="shared" si="186"/>
        <v>42053.143414351856</v>
      </c>
      <c r="K1994">
        <v>1421637991</v>
      </c>
      <c r="L1994" s="14">
        <f t="shared" si="18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88"/>
        <v>0.13333333333333333</v>
      </c>
      <c r="R1994" s="7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60" x14ac:dyDescent="0.2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s="4" t="s">
        <v>8221</v>
      </c>
      <c r="G1995" t="s">
        <v>8225</v>
      </c>
      <c r="H1995" t="s">
        <v>8247</v>
      </c>
      <c r="I1995">
        <v>1450706837</v>
      </c>
      <c r="J1995" s="14">
        <f t="shared" si="186"/>
        <v>42359.58839120371</v>
      </c>
      <c r="K1995">
        <v>1448114837</v>
      </c>
      <c r="L1995" s="14">
        <f t="shared" si="18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88"/>
        <v>0</v>
      </c>
      <c r="R1995" s="7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60" x14ac:dyDescent="0.2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s="4" t="s">
        <v>8221</v>
      </c>
      <c r="G1996" t="s">
        <v>8224</v>
      </c>
      <c r="H1996" t="s">
        <v>8246</v>
      </c>
      <c r="I1996">
        <v>1481072942</v>
      </c>
      <c r="J1996" s="14">
        <f t="shared" si="186"/>
        <v>42711.047939814816</v>
      </c>
      <c r="K1996">
        <v>1475885342</v>
      </c>
      <c r="L1996" s="14">
        <f t="shared" si="18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88"/>
        <v>0</v>
      </c>
      <c r="R1996" s="7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60" x14ac:dyDescent="0.2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s="4" t="s">
        <v>8221</v>
      </c>
      <c r="G1997" t="s">
        <v>8229</v>
      </c>
      <c r="H1997" t="s">
        <v>8251</v>
      </c>
      <c r="I1997">
        <v>1437082736</v>
      </c>
      <c r="J1997" s="14">
        <f t="shared" si="186"/>
        <v>42201.902037037042</v>
      </c>
      <c r="K1997">
        <v>1435354736</v>
      </c>
      <c r="L1997" s="14">
        <f t="shared" si="18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88"/>
        <v>7.8</v>
      </c>
      <c r="R1997" s="7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60" x14ac:dyDescent="0.2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s="4" t="s">
        <v>8221</v>
      </c>
      <c r="G1998" t="s">
        <v>8224</v>
      </c>
      <c r="H1998" t="s">
        <v>8246</v>
      </c>
      <c r="I1998">
        <v>1405021211</v>
      </c>
      <c r="J1998" s="14">
        <f t="shared" si="186"/>
        <v>41830.819571759261</v>
      </c>
      <c r="K1998">
        <v>1402429211</v>
      </c>
      <c r="L1998" s="14">
        <f t="shared" si="18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88"/>
        <v>0</v>
      </c>
      <c r="R1998" s="7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60" x14ac:dyDescent="0.2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s="4" t="s">
        <v>8221</v>
      </c>
      <c r="G1999" t="s">
        <v>8224</v>
      </c>
      <c r="H1999" t="s">
        <v>8246</v>
      </c>
      <c r="I1999">
        <v>1409091612</v>
      </c>
      <c r="J1999" s="14">
        <f t="shared" si="186"/>
        <v>41877.930694444447</v>
      </c>
      <c r="K1999">
        <v>1406499612</v>
      </c>
      <c r="L1999" s="14">
        <f t="shared" si="18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88"/>
        <v>0</v>
      </c>
      <c r="R1999" s="7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60" x14ac:dyDescent="0.2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s="4" t="s">
        <v>8221</v>
      </c>
      <c r="G2000" t="s">
        <v>8224</v>
      </c>
      <c r="H2000" t="s">
        <v>8246</v>
      </c>
      <c r="I2000">
        <v>1406861438</v>
      </c>
      <c r="J2000" s="14">
        <f t="shared" si="186"/>
        <v>41852.118495370371</v>
      </c>
      <c r="K2000">
        <v>1402973438</v>
      </c>
      <c r="L2000" s="14">
        <f t="shared" si="18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88"/>
        <v>26.200000000000003</v>
      </c>
      <c r="R2000" s="7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5" x14ac:dyDescent="0.2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s="4" t="s">
        <v>8221</v>
      </c>
      <c r="G2001" t="s">
        <v>8225</v>
      </c>
      <c r="H2001" t="s">
        <v>8247</v>
      </c>
      <c r="I2001">
        <v>1415882108</v>
      </c>
      <c r="J2001" s="14">
        <f t="shared" si="186"/>
        <v>41956.524398148147</v>
      </c>
      <c r="K2001">
        <v>1413286508</v>
      </c>
      <c r="L2001" s="14">
        <f t="shared" si="18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88"/>
        <v>0.76129032258064511</v>
      </c>
      <c r="R2001" s="7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60" x14ac:dyDescent="0.2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s="4" t="s">
        <v>8221</v>
      </c>
      <c r="G2002" t="s">
        <v>8229</v>
      </c>
      <c r="H2002" t="s">
        <v>8251</v>
      </c>
      <c r="I2002">
        <v>1452120613</v>
      </c>
      <c r="J2002" s="14">
        <f t="shared" si="186"/>
        <v>42375.951539351852</v>
      </c>
      <c r="K2002">
        <v>1449528613</v>
      </c>
      <c r="L2002" s="14">
        <f t="shared" si="18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88"/>
        <v>12.5</v>
      </c>
      <c r="R2002" s="7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45" x14ac:dyDescent="0.2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s="4" t="s">
        <v>8219</v>
      </c>
      <c r="G2003" t="s">
        <v>8236</v>
      </c>
      <c r="H2003" t="s">
        <v>8249</v>
      </c>
      <c r="I2003">
        <v>1434139200</v>
      </c>
      <c r="J2003" s="14">
        <f t="shared" si="186"/>
        <v>42167.833333333328</v>
      </c>
      <c r="K2003">
        <v>1431406916</v>
      </c>
      <c r="L2003" s="14">
        <f t="shared" si="18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88"/>
        <v>382.12909090909091</v>
      </c>
      <c r="R2003" s="7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5" x14ac:dyDescent="0.2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s="4" t="s">
        <v>8219</v>
      </c>
      <c r="G2004" t="s">
        <v>8224</v>
      </c>
      <c r="H2004" t="s">
        <v>8246</v>
      </c>
      <c r="I2004">
        <v>1485191143</v>
      </c>
      <c r="J2004" s="14">
        <f t="shared" si="186"/>
        <v>42758.71230324074</v>
      </c>
      <c r="K2004">
        <v>1482599143</v>
      </c>
      <c r="L2004" s="14">
        <f t="shared" si="18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88"/>
        <v>216.79422000000002</v>
      </c>
      <c r="R2004" s="7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60" x14ac:dyDescent="0.2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s="4" t="s">
        <v>8219</v>
      </c>
      <c r="G2005" t="s">
        <v>8224</v>
      </c>
      <c r="H2005" t="s">
        <v>8246</v>
      </c>
      <c r="I2005">
        <v>1278111600</v>
      </c>
      <c r="J2005" s="14">
        <f t="shared" si="186"/>
        <v>40361.958333333336</v>
      </c>
      <c r="K2005">
        <v>1276830052</v>
      </c>
      <c r="L2005" s="14">
        <f t="shared" si="18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88"/>
        <v>312</v>
      </c>
      <c r="R2005" s="7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60" x14ac:dyDescent="0.2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s="4" t="s">
        <v>8219</v>
      </c>
      <c r="G2006" t="s">
        <v>8224</v>
      </c>
      <c r="H2006" t="s">
        <v>8246</v>
      </c>
      <c r="I2006">
        <v>1405002663</v>
      </c>
      <c r="J2006" s="14">
        <f t="shared" si="186"/>
        <v>41830.604895833334</v>
      </c>
      <c r="K2006">
        <v>1402410663</v>
      </c>
      <c r="L2006" s="14">
        <f t="shared" si="18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88"/>
        <v>234.42048</v>
      </c>
      <c r="R2006" s="7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60" x14ac:dyDescent="0.2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s="4" t="s">
        <v>8219</v>
      </c>
      <c r="G2007" t="s">
        <v>8224</v>
      </c>
      <c r="H2007" t="s">
        <v>8246</v>
      </c>
      <c r="I2007">
        <v>1381895940</v>
      </c>
      <c r="J2007" s="14">
        <f t="shared" si="186"/>
        <v>41563.165972222225</v>
      </c>
      <c r="K2007">
        <v>1379532618</v>
      </c>
      <c r="L2007" s="14">
        <f t="shared" si="18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88"/>
        <v>123.68010000000001</v>
      </c>
      <c r="R2007" s="7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60" x14ac:dyDescent="0.2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s="4" t="s">
        <v>8219</v>
      </c>
      <c r="G2008" t="s">
        <v>8224</v>
      </c>
      <c r="H2008" t="s">
        <v>8246</v>
      </c>
      <c r="I2008">
        <v>1417611645</v>
      </c>
      <c r="J2008" s="14">
        <f t="shared" si="186"/>
        <v>41976.542187500003</v>
      </c>
      <c r="K2008">
        <v>1414584045</v>
      </c>
      <c r="L2008" s="14">
        <f t="shared" si="18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88"/>
        <v>247.84</v>
      </c>
      <c r="R2008" s="7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60" x14ac:dyDescent="0.2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s="4" t="s">
        <v>8219</v>
      </c>
      <c r="G2009" t="s">
        <v>8224</v>
      </c>
      <c r="H2009" t="s">
        <v>8246</v>
      </c>
      <c r="I2009">
        <v>1282622400</v>
      </c>
      <c r="J2009" s="14">
        <f t="shared" si="186"/>
        <v>40414.166666666664</v>
      </c>
      <c r="K2009">
        <v>1276891586</v>
      </c>
      <c r="L2009" s="14">
        <f t="shared" si="18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88"/>
        <v>115.7092</v>
      </c>
      <c r="R2009" s="7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60" x14ac:dyDescent="0.2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s="4" t="s">
        <v>8219</v>
      </c>
      <c r="G2010" t="s">
        <v>8224</v>
      </c>
      <c r="H2010" t="s">
        <v>8246</v>
      </c>
      <c r="I2010">
        <v>1316442622</v>
      </c>
      <c r="J2010" s="14">
        <f t="shared" si="186"/>
        <v>40805.604421296295</v>
      </c>
      <c r="K2010">
        <v>1312641022</v>
      </c>
      <c r="L2010" s="14">
        <f t="shared" si="18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88"/>
        <v>117.07484768810599</v>
      </c>
      <c r="R2010" s="7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60" x14ac:dyDescent="0.2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s="4" t="s">
        <v>8219</v>
      </c>
      <c r="G2011" t="s">
        <v>8236</v>
      </c>
      <c r="H2011" t="s">
        <v>8249</v>
      </c>
      <c r="I2011">
        <v>1479890743</v>
      </c>
      <c r="J2011" s="14">
        <f t="shared" si="186"/>
        <v>42697.365081018521</v>
      </c>
      <c r="K2011">
        <v>1476776743</v>
      </c>
      <c r="L2011" s="14">
        <f t="shared" si="18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88"/>
        <v>305.15800000000002</v>
      </c>
      <c r="R2011" s="7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0" x14ac:dyDescent="0.2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s="4" t="s">
        <v>8219</v>
      </c>
      <c r="G2012" t="s">
        <v>8224</v>
      </c>
      <c r="H2012" t="s">
        <v>8246</v>
      </c>
      <c r="I2012">
        <v>1471564491</v>
      </c>
      <c r="J2012" s="14">
        <f t="shared" si="186"/>
        <v>42600.996423611112</v>
      </c>
      <c r="K2012">
        <v>1468972491</v>
      </c>
      <c r="L2012" s="14">
        <f t="shared" si="18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88"/>
        <v>320.05299999999994</v>
      </c>
      <c r="R2012" s="7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5" x14ac:dyDescent="0.2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s="4" t="s">
        <v>8219</v>
      </c>
      <c r="G2013" t="s">
        <v>8239</v>
      </c>
      <c r="H2013" t="s">
        <v>8249</v>
      </c>
      <c r="I2013">
        <v>1452553200</v>
      </c>
      <c r="J2013" s="14">
        <f t="shared" si="186"/>
        <v>42380.958333333328</v>
      </c>
      <c r="K2013">
        <v>1449650173</v>
      </c>
      <c r="L2013" s="14">
        <f t="shared" si="18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88"/>
        <v>819.56399999999996</v>
      </c>
      <c r="R2013" s="7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5" x14ac:dyDescent="0.2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s="4" t="s">
        <v>8219</v>
      </c>
      <c r="G2014" t="s">
        <v>8224</v>
      </c>
      <c r="H2014" t="s">
        <v>8246</v>
      </c>
      <c r="I2014">
        <v>1423165441</v>
      </c>
      <c r="J2014" s="14">
        <f t="shared" si="186"/>
        <v>42040.822233796294</v>
      </c>
      <c r="K2014">
        <v>1420573441</v>
      </c>
      <c r="L2014" s="14">
        <f t="shared" si="18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88"/>
        <v>234.90000000000003</v>
      </c>
      <c r="R2014" s="7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60" x14ac:dyDescent="0.2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s="4" t="s">
        <v>8219</v>
      </c>
      <c r="G2015" t="s">
        <v>8224</v>
      </c>
      <c r="H2015" t="s">
        <v>8246</v>
      </c>
      <c r="I2015">
        <v>1468019014</v>
      </c>
      <c r="J2015" s="14">
        <f t="shared" si="186"/>
        <v>42559.960810185185</v>
      </c>
      <c r="K2015">
        <v>1462835014</v>
      </c>
      <c r="L2015" s="14">
        <f t="shared" si="18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88"/>
        <v>494.91374999999999</v>
      </c>
      <c r="R2015" s="7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5" x14ac:dyDescent="0.2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s="4" t="s">
        <v>8219</v>
      </c>
      <c r="G2016" t="s">
        <v>8224</v>
      </c>
      <c r="H2016" t="s">
        <v>8246</v>
      </c>
      <c r="I2016">
        <v>1364184539</v>
      </c>
      <c r="J2016" s="14">
        <f t="shared" si="186"/>
        <v>41358.172905092593</v>
      </c>
      <c r="K2016">
        <v>1361250539</v>
      </c>
      <c r="L2016" s="14">
        <f t="shared" si="18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88"/>
        <v>7813.7822333333334</v>
      </c>
      <c r="R2016" s="7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5" x14ac:dyDescent="0.2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s="4" t="s">
        <v>8219</v>
      </c>
      <c r="G2017" t="s">
        <v>8224</v>
      </c>
      <c r="H2017" t="s">
        <v>8246</v>
      </c>
      <c r="I2017">
        <v>1315602163</v>
      </c>
      <c r="J2017" s="14">
        <f t="shared" si="186"/>
        <v>40795.876886574071</v>
      </c>
      <c r="K2017">
        <v>1313010163</v>
      </c>
      <c r="L2017" s="14">
        <f t="shared" si="18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88"/>
        <v>113.00013888888888</v>
      </c>
      <c r="R2017" s="7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0" x14ac:dyDescent="0.2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s="4" t="s">
        <v>8219</v>
      </c>
      <c r="G2018" t="s">
        <v>8224</v>
      </c>
      <c r="H2018" t="s">
        <v>8246</v>
      </c>
      <c r="I2018">
        <v>1362863299</v>
      </c>
      <c r="J2018" s="14">
        <f t="shared" si="186"/>
        <v>41342.88077546296</v>
      </c>
      <c r="K2018">
        <v>1360271299</v>
      </c>
      <c r="L2018" s="14">
        <f t="shared" si="18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88"/>
        <v>921.54219999999998</v>
      </c>
      <c r="R2018" s="7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60" x14ac:dyDescent="0.2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s="4" t="s">
        <v>8219</v>
      </c>
      <c r="G2019" t="s">
        <v>8224</v>
      </c>
      <c r="H2019" t="s">
        <v>8246</v>
      </c>
      <c r="I2019">
        <v>1332561600</v>
      </c>
      <c r="J2019" s="14">
        <f t="shared" si="186"/>
        <v>40992.166666666664</v>
      </c>
      <c r="K2019">
        <v>1329873755</v>
      </c>
      <c r="L2019" s="14">
        <f t="shared" si="18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88"/>
        <v>125.10239999999999</v>
      </c>
      <c r="R2019" s="7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60" x14ac:dyDescent="0.2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s="4" t="s">
        <v>8219</v>
      </c>
      <c r="G2020" t="s">
        <v>8241</v>
      </c>
      <c r="H2020" t="s">
        <v>8249</v>
      </c>
      <c r="I2020">
        <v>1439455609</v>
      </c>
      <c r="J2020" s="14">
        <f t="shared" si="186"/>
        <v>42229.365844907406</v>
      </c>
      <c r="K2020">
        <v>1436863609</v>
      </c>
      <c r="L2020" s="14">
        <f t="shared" si="18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88"/>
        <v>102.24343076923077</v>
      </c>
      <c r="R2020" s="7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60" x14ac:dyDescent="0.2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s="4" t="s">
        <v>8219</v>
      </c>
      <c r="G2021" t="s">
        <v>8224</v>
      </c>
      <c r="H2021" t="s">
        <v>8246</v>
      </c>
      <c r="I2021">
        <v>1474563621</v>
      </c>
      <c r="J2021" s="14">
        <f t="shared" si="186"/>
        <v>42635.70857638889</v>
      </c>
      <c r="K2021">
        <v>1471971621</v>
      </c>
      <c r="L2021" s="14">
        <f t="shared" si="18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88"/>
        <v>484.90975000000003</v>
      </c>
      <c r="R2021" s="7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60" x14ac:dyDescent="0.2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s="4" t="s">
        <v>8219</v>
      </c>
      <c r="G2022" t="s">
        <v>8224</v>
      </c>
      <c r="H2022" t="s">
        <v>8246</v>
      </c>
      <c r="I2022">
        <v>1400108640</v>
      </c>
      <c r="J2022" s="14">
        <f t="shared" si="186"/>
        <v>41773.961111111108</v>
      </c>
      <c r="K2022">
        <v>1396923624</v>
      </c>
      <c r="L2022" s="14">
        <f t="shared" si="18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88"/>
        <v>192.33333333333334</v>
      </c>
      <c r="R2022" s="7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60" x14ac:dyDescent="0.2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s="4" t="s">
        <v>8219</v>
      </c>
      <c r="G2023" t="s">
        <v>8224</v>
      </c>
      <c r="H2023" t="s">
        <v>8246</v>
      </c>
      <c r="I2023">
        <v>1411522897</v>
      </c>
      <c r="J2023" s="14">
        <f t="shared" si="186"/>
        <v>41906.070567129631</v>
      </c>
      <c r="K2023">
        <v>1407634897</v>
      </c>
      <c r="L2023" s="14">
        <f t="shared" si="18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88"/>
        <v>281.10000000000002</v>
      </c>
      <c r="R2023" s="7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60" x14ac:dyDescent="0.2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s="4" t="s">
        <v>8219</v>
      </c>
      <c r="G2024" t="s">
        <v>8224</v>
      </c>
      <c r="H2024" t="s">
        <v>8246</v>
      </c>
      <c r="I2024">
        <v>1465652372</v>
      </c>
      <c r="J2024" s="14">
        <f t="shared" si="186"/>
        <v>42532.569120370375</v>
      </c>
      <c r="K2024">
        <v>1463060372</v>
      </c>
      <c r="L2024" s="14">
        <f t="shared" si="18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88"/>
        <v>125.13700000000001</v>
      </c>
      <c r="R2024" s="7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60" x14ac:dyDescent="0.2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s="4" t="s">
        <v>8219</v>
      </c>
      <c r="G2025" t="s">
        <v>8224</v>
      </c>
      <c r="H2025" t="s">
        <v>8246</v>
      </c>
      <c r="I2025">
        <v>1434017153</v>
      </c>
      <c r="J2025" s="14">
        <f t="shared" si="186"/>
        <v>42166.420752314814</v>
      </c>
      <c r="K2025">
        <v>1431425153</v>
      </c>
      <c r="L2025" s="14">
        <f t="shared" si="18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88"/>
        <v>161.459</v>
      </c>
      <c r="R2025" s="7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60" x14ac:dyDescent="0.2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s="4" t="s">
        <v>8219</v>
      </c>
      <c r="G2026" t="s">
        <v>8224</v>
      </c>
      <c r="H2026" t="s">
        <v>8246</v>
      </c>
      <c r="I2026">
        <v>1344826800</v>
      </c>
      <c r="J2026" s="14">
        <f t="shared" si="186"/>
        <v>41134.125</v>
      </c>
      <c r="K2026">
        <v>1341875544</v>
      </c>
      <c r="L2026" s="14">
        <f t="shared" si="18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88"/>
        <v>585.35</v>
      </c>
      <c r="R2026" s="7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60" x14ac:dyDescent="0.2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s="4" t="s">
        <v>8219</v>
      </c>
      <c r="G2027" t="s">
        <v>8236</v>
      </c>
      <c r="H2027" t="s">
        <v>8249</v>
      </c>
      <c r="I2027">
        <v>1433996746</v>
      </c>
      <c r="J2027" s="14">
        <f t="shared" si="186"/>
        <v>42166.184560185182</v>
      </c>
      <c r="K2027">
        <v>1431404746</v>
      </c>
      <c r="L2027" s="14">
        <f t="shared" si="18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88"/>
        <v>201.14999999999998</v>
      </c>
      <c r="R2027" s="7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0" x14ac:dyDescent="0.2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s="4" t="s">
        <v>8219</v>
      </c>
      <c r="G2028" t="s">
        <v>8224</v>
      </c>
      <c r="H2028" t="s">
        <v>8246</v>
      </c>
      <c r="I2028">
        <v>1398052740</v>
      </c>
      <c r="J2028" s="14">
        <f t="shared" si="186"/>
        <v>41750.165972222225</v>
      </c>
      <c r="K2028">
        <v>1394127585</v>
      </c>
      <c r="L2028" s="14">
        <f t="shared" si="18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88"/>
        <v>133.48307999999997</v>
      </c>
      <c r="R2028" s="7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5" x14ac:dyDescent="0.2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s="4" t="s">
        <v>8219</v>
      </c>
      <c r="G2029" t="s">
        <v>8224</v>
      </c>
      <c r="H2029" t="s">
        <v>8246</v>
      </c>
      <c r="I2029">
        <v>1427740319</v>
      </c>
      <c r="J2029" s="14">
        <f t="shared" si="186"/>
        <v>42093.772210648152</v>
      </c>
      <c r="K2029">
        <v>1423855919</v>
      </c>
      <c r="L2029" s="14">
        <f t="shared" si="18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88"/>
        <v>120.24900000000001</v>
      </c>
      <c r="R2029" s="7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0" x14ac:dyDescent="0.2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s="4" t="s">
        <v>8219</v>
      </c>
      <c r="G2030" t="s">
        <v>8224</v>
      </c>
      <c r="H2030" t="s">
        <v>8246</v>
      </c>
      <c r="I2030">
        <v>1268690100</v>
      </c>
      <c r="J2030" s="14">
        <f t="shared" si="186"/>
        <v>40252.913194444445</v>
      </c>
      <c r="K2030">
        <v>1265493806</v>
      </c>
      <c r="L2030" s="14">
        <f t="shared" si="18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88"/>
        <v>126.16666666666667</v>
      </c>
      <c r="R2030" s="7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5" x14ac:dyDescent="0.2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s="4" t="s">
        <v>8219</v>
      </c>
      <c r="G2031" t="s">
        <v>8224</v>
      </c>
      <c r="H2031" t="s">
        <v>8246</v>
      </c>
      <c r="I2031">
        <v>1409099481</v>
      </c>
      <c r="J2031" s="14">
        <f t="shared" si="186"/>
        <v>41878.021770833337</v>
      </c>
      <c r="K2031">
        <v>1406507481</v>
      </c>
      <c r="L2031" s="14">
        <f t="shared" si="18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88"/>
        <v>361.2</v>
      </c>
      <c r="R2031" s="7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5" x14ac:dyDescent="0.2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s="4" t="s">
        <v>8219</v>
      </c>
      <c r="G2032" t="s">
        <v>8225</v>
      </c>
      <c r="H2032" t="s">
        <v>8247</v>
      </c>
      <c r="I2032">
        <v>1354233296</v>
      </c>
      <c r="J2032" s="14">
        <f t="shared" si="186"/>
        <v>41242.996481481481</v>
      </c>
      <c r="K2032">
        <v>1351641296</v>
      </c>
      <c r="L2032" s="14">
        <f t="shared" si="18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88"/>
        <v>226.239013671875</v>
      </c>
      <c r="R2032" s="7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5" x14ac:dyDescent="0.2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s="4" t="s">
        <v>8219</v>
      </c>
      <c r="G2033" t="s">
        <v>8233</v>
      </c>
      <c r="H2033" t="s">
        <v>8249</v>
      </c>
      <c r="I2033">
        <v>1420765200</v>
      </c>
      <c r="J2033" s="14">
        <f t="shared" si="186"/>
        <v>42013.041666666672</v>
      </c>
      <c r="K2033">
        <v>1417506853</v>
      </c>
      <c r="L2033" s="14">
        <f t="shared" si="18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88"/>
        <v>120.35</v>
      </c>
      <c r="R2033" s="7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60" x14ac:dyDescent="0.2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s="4" t="s">
        <v>8219</v>
      </c>
      <c r="G2034" t="s">
        <v>8224</v>
      </c>
      <c r="H2034" t="s">
        <v>8246</v>
      </c>
      <c r="I2034">
        <v>1481778000</v>
      </c>
      <c r="J2034" s="14">
        <f t="shared" si="186"/>
        <v>42719.208333333328</v>
      </c>
      <c r="K2034">
        <v>1479216874</v>
      </c>
      <c r="L2034" s="14">
        <f t="shared" si="18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88"/>
        <v>304.18799999999999</v>
      </c>
      <c r="R2034" s="7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60" x14ac:dyDescent="0.2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s="4" t="s">
        <v>8219</v>
      </c>
      <c r="G2035" t="s">
        <v>8224</v>
      </c>
      <c r="H2035" t="s">
        <v>8246</v>
      </c>
      <c r="I2035">
        <v>1398477518</v>
      </c>
      <c r="J2035" s="14">
        <f t="shared" si="186"/>
        <v>41755.082384259258</v>
      </c>
      <c r="K2035">
        <v>1395885518</v>
      </c>
      <c r="L2035" s="14">
        <f t="shared" si="18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88"/>
        <v>178.67599999999999</v>
      </c>
      <c r="R2035" s="7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60" x14ac:dyDescent="0.2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s="4" t="s">
        <v>8219</v>
      </c>
      <c r="G2036" t="s">
        <v>8224</v>
      </c>
      <c r="H2036" t="s">
        <v>8246</v>
      </c>
      <c r="I2036">
        <v>1430981880</v>
      </c>
      <c r="J2036" s="14">
        <f t="shared" si="186"/>
        <v>42131.290277777778</v>
      </c>
      <c r="K2036">
        <v>1426216033</v>
      </c>
      <c r="L2036" s="14">
        <f t="shared" si="18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88"/>
        <v>386.81998717948721</v>
      </c>
      <c r="R2036" s="7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60" x14ac:dyDescent="0.2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s="4" t="s">
        <v>8219</v>
      </c>
      <c r="G2037" t="s">
        <v>8224</v>
      </c>
      <c r="H2037" t="s">
        <v>8246</v>
      </c>
      <c r="I2037">
        <v>1450486800</v>
      </c>
      <c r="J2037" s="14">
        <f t="shared" si="186"/>
        <v>42357.041666666672</v>
      </c>
      <c r="K2037">
        <v>1446562807</v>
      </c>
      <c r="L2037" s="14">
        <f t="shared" si="18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88"/>
        <v>211.03642500000004</v>
      </c>
      <c r="R2037" s="7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60" x14ac:dyDescent="0.2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s="4" t="s">
        <v>8219</v>
      </c>
      <c r="G2038" t="s">
        <v>8224</v>
      </c>
      <c r="H2038" t="s">
        <v>8246</v>
      </c>
      <c r="I2038">
        <v>1399668319</v>
      </c>
      <c r="J2038" s="14">
        <f t="shared" si="186"/>
        <v>41768.864803240744</v>
      </c>
      <c r="K2038">
        <v>1397076319</v>
      </c>
      <c r="L2038" s="14">
        <f t="shared" si="18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88"/>
        <v>131.66833333333335</v>
      </c>
      <c r="R2038" s="7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5" x14ac:dyDescent="0.2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s="4" t="s">
        <v>8219</v>
      </c>
      <c r="G2039" t="s">
        <v>8224</v>
      </c>
      <c r="H2039" t="s">
        <v>8246</v>
      </c>
      <c r="I2039">
        <v>1388383353</v>
      </c>
      <c r="J2039" s="14">
        <f t="shared" si="186"/>
        <v>41638.251770833333</v>
      </c>
      <c r="K2039">
        <v>1383195753</v>
      </c>
      <c r="L2039" s="14">
        <f t="shared" si="18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88"/>
        <v>300.47639999999996</v>
      </c>
      <c r="R2039" s="7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60" x14ac:dyDescent="0.2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s="4" t="s">
        <v>8219</v>
      </c>
      <c r="G2040" t="s">
        <v>8225</v>
      </c>
      <c r="H2040" t="s">
        <v>8247</v>
      </c>
      <c r="I2040">
        <v>1372701600</v>
      </c>
      <c r="J2040" s="14">
        <f t="shared" si="186"/>
        <v>41456.75</v>
      </c>
      <c r="K2040">
        <v>1369895421</v>
      </c>
      <c r="L2040" s="14">
        <f t="shared" si="18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88"/>
        <v>420.51249999999999</v>
      </c>
      <c r="R2040" s="7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45" x14ac:dyDescent="0.2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s="4" t="s">
        <v>8219</v>
      </c>
      <c r="G2041" t="s">
        <v>8224</v>
      </c>
      <c r="H2041" t="s">
        <v>8246</v>
      </c>
      <c r="I2041">
        <v>1480568340</v>
      </c>
      <c r="J2041" s="14">
        <f t="shared" si="186"/>
        <v>42705.207638888889</v>
      </c>
      <c r="K2041">
        <v>1477996325</v>
      </c>
      <c r="L2041" s="14">
        <f t="shared" si="18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88"/>
        <v>136.21680000000001</v>
      </c>
      <c r="R2041" s="7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0" x14ac:dyDescent="0.2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s="4" t="s">
        <v>8219</v>
      </c>
      <c r="G2042" t="s">
        <v>8224</v>
      </c>
      <c r="H2042" t="s">
        <v>8246</v>
      </c>
      <c r="I2042">
        <v>1384557303</v>
      </c>
      <c r="J2042" s="14">
        <f t="shared" si="186"/>
        <v>41593.968784722223</v>
      </c>
      <c r="K2042">
        <v>1383257703</v>
      </c>
      <c r="L2042" s="14">
        <f t="shared" si="18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88"/>
        <v>248.17133333333334</v>
      </c>
      <c r="R2042" s="7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60" x14ac:dyDescent="0.2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s="4" t="s">
        <v>8219</v>
      </c>
      <c r="G2043" t="s">
        <v>8224</v>
      </c>
      <c r="H2043" t="s">
        <v>8246</v>
      </c>
      <c r="I2043">
        <v>1478785027</v>
      </c>
      <c r="J2043" s="14">
        <f t="shared" si="186"/>
        <v>42684.567442129628</v>
      </c>
      <c r="K2043">
        <v>1476189427</v>
      </c>
      <c r="L2043" s="14">
        <f t="shared" si="18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88"/>
        <v>181.86315789473684</v>
      </c>
      <c r="R2043" s="7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5" x14ac:dyDescent="0.2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s="4" t="s">
        <v>8219</v>
      </c>
      <c r="G2044" t="s">
        <v>8224</v>
      </c>
      <c r="H2044" t="s">
        <v>8246</v>
      </c>
      <c r="I2044">
        <v>1453481974</v>
      </c>
      <c r="J2044" s="14">
        <f t="shared" si="186"/>
        <v>42391.708032407405</v>
      </c>
      <c r="K2044">
        <v>1448297974</v>
      </c>
      <c r="L2044" s="14">
        <f t="shared" si="18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88"/>
        <v>123.53</v>
      </c>
      <c r="R2044" s="7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60" x14ac:dyDescent="0.2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s="4" t="s">
        <v>8219</v>
      </c>
      <c r="G2045" t="s">
        <v>8224</v>
      </c>
      <c r="H2045" t="s">
        <v>8246</v>
      </c>
      <c r="I2045">
        <v>1481432340</v>
      </c>
      <c r="J2045" s="14">
        <f t="shared" si="186"/>
        <v>42715.207638888889</v>
      </c>
      <c r="K2045">
        <v>1476764077</v>
      </c>
      <c r="L2045" s="14">
        <f t="shared" si="18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88"/>
        <v>506.20938628158842</v>
      </c>
      <c r="R2045" s="7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60" x14ac:dyDescent="0.2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s="4" t="s">
        <v>8219</v>
      </c>
      <c r="G2046" t="s">
        <v>8224</v>
      </c>
      <c r="H2046" t="s">
        <v>8246</v>
      </c>
      <c r="I2046">
        <v>1434212714</v>
      </c>
      <c r="J2046" s="14">
        <f t="shared" si="186"/>
        <v>42168.684189814812</v>
      </c>
      <c r="K2046">
        <v>1431620714</v>
      </c>
      <c r="L2046" s="14">
        <f t="shared" si="18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88"/>
        <v>108.21333333333334</v>
      </c>
      <c r="R2046" s="7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60" x14ac:dyDescent="0.2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s="4" t="s">
        <v>8219</v>
      </c>
      <c r="G2047" t="s">
        <v>8224</v>
      </c>
      <c r="H2047" t="s">
        <v>8246</v>
      </c>
      <c r="I2047">
        <v>1341799647</v>
      </c>
      <c r="J2047" s="14">
        <f t="shared" si="186"/>
        <v>41099.088506944441</v>
      </c>
      <c r="K2047">
        <v>1339207647</v>
      </c>
      <c r="L2047" s="14">
        <f t="shared" si="18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88"/>
        <v>819.18387755102037</v>
      </c>
      <c r="R2047" s="7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60" x14ac:dyDescent="0.2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s="4" t="s">
        <v>8219</v>
      </c>
      <c r="G2048" t="s">
        <v>8224</v>
      </c>
      <c r="H2048" t="s">
        <v>8246</v>
      </c>
      <c r="I2048">
        <v>1369282044</v>
      </c>
      <c r="J2048" s="14">
        <f t="shared" si="186"/>
        <v>41417.171805555554</v>
      </c>
      <c r="K2048">
        <v>1366690044</v>
      </c>
      <c r="L2048" s="14">
        <f t="shared" si="18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88"/>
        <v>121.10000000000001</v>
      </c>
      <c r="R2048" s="7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60" x14ac:dyDescent="0.2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s="4" t="s">
        <v>8219</v>
      </c>
      <c r="G2049" t="s">
        <v>8226</v>
      </c>
      <c r="H2049" t="s">
        <v>8248</v>
      </c>
      <c r="I2049">
        <v>1429228800</v>
      </c>
      <c r="J2049" s="14">
        <f t="shared" si="186"/>
        <v>42111</v>
      </c>
      <c r="K2049">
        <v>1426714870</v>
      </c>
      <c r="L2049" s="14">
        <f t="shared" si="18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88"/>
        <v>102.99897959183673</v>
      </c>
      <c r="R2049" s="7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60" x14ac:dyDescent="0.2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s="4" t="s">
        <v>8219</v>
      </c>
      <c r="G2050" t="s">
        <v>8224</v>
      </c>
      <c r="H2050" t="s">
        <v>8246</v>
      </c>
      <c r="I2050">
        <v>1369323491</v>
      </c>
      <c r="J2050" s="14">
        <f t="shared" si="186"/>
        <v>41417.651516203703</v>
      </c>
      <c r="K2050">
        <v>1366731491</v>
      </c>
      <c r="L2050" s="14">
        <f t="shared" si="18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si="188"/>
        <v>148.33229411764705</v>
      </c>
      <c r="R2050" s="7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x14ac:dyDescent="0.2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s="4" t="s">
        <v>8219</v>
      </c>
      <c r="G2051" t="s">
        <v>8225</v>
      </c>
      <c r="H2051" t="s">
        <v>8247</v>
      </c>
      <c r="I2051">
        <v>1386025140</v>
      </c>
      <c r="J2051" s="14">
        <f t="shared" ref="J2051:J2114" si="192">(((I2051/60)/60)/24)+DATE(1970,1,1)</f>
        <v>41610.957638888889</v>
      </c>
      <c r="K2051">
        <v>1382963963</v>
      </c>
      <c r="L2051" s="14">
        <f t="shared" ref="L2051:L2114" si="193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6">
        <f t="shared" ref="Q2051:Q2114" si="194">(E2051/D2051)*100</f>
        <v>120.19070000000001</v>
      </c>
      <c r="R2051" s="7">
        <f t="shared" ref="R2051:R2114" si="195">AVERAGE(E2051/N2051)</f>
        <v>80.991037735849048</v>
      </c>
      <c r="S2051" t="str">
        <f t="shared" ref="S2051:S2114" si="196">LEFT(P2051,FIND("/",P2051)-1)</f>
        <v>technology</v>
      </c>
      <c r="T2051" t="str">
        <f t="shared" ref="T2051:T2114" si="197">RIGHT(P2051,LEN(P2051)-FIND("/",P2051))</f>
        <v>hardware</v>
      </c>
    </row>
    <row r="2052" spans="1:20" ht="60" x14ac:dyDescent="0.2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s="4" t="s">
        <v>8219</v>
      </c>
      <c r="G2052" t="s">
        <v>8224</v>
      </c>
      <c r="H2052" t="s">
        <v>8246</v>
      </c>
      <c r="I2052">
        <v>1433036578</v>
      </c>
      <c r="J2052" s="14">
        <f t="shared" si="192"/>
        <v>42155.071504629625</v>
      </c>
      <c r="K2052">
        <v>1429580578</v>
      </c>
      <c r="L2052" s="14">
        <f t="shared" si="193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94"/>
        <v>473.27000000000004</v>
      </c>
      <c r="R2052" s="7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60" x14ac:dyDescent="0.2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s="4" t="s">
        <v>8219</v>
      </c>
      <c r="G2053" t="s">
        <v>8224</v>
      </c>
      <c r="H2053" t="s">
        <v>8246</v>
      </c>
      <c r="I2053">
        <v>1388017937</v>
      </c>
      <c r="J2053" s="14">
        <f t="shared" si="192"/>
        <v>41634.022418981483</v>
      </c>
      <c r="K2053">
        <v>1385425937</v>
      </c>
      <c r="L2053" s="14">
        <f t="shared" si="193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94"/>
        <v>130.36250000000001</v>
      </c>
      <c r="R2053" s="7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60" x14ac:dyDescent="0.2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s="4" t="s">
        <v>8219</v>
      </c>
      <c r="G2054" t="s">
        <v>8224</v>
      </c>
      <c r="H2054" t="s">
        <v>8246</v>
      </c>
      <c r="I2054">
        <v>1455933653</v>
      </c>
      <c r="J2054" s="14">
        <f t="shared" si="192"/>
        <v>42420.08394675926</v>
      </c>
      <c r="K2054">
        <v>1452045653</v>
      </c>
      <c r="L2054" s="14">
        <f t="shared" si="193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94"/>
        <v>353.048</v>
      </c>
      <c r="R2054" s="7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60" x14ac:dyDescent="0.2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s="4" t="s">
        <v>8219</v>
      </c>
      <c r="G2055" t="s">
        <v>8224</v>
      </c>
      <c r="H2055" t="s">
        <v>8246</v>
      </c>
      <c r="I2055">
        <v>1448466551</v>
      </c>
      <c r="J2055" s="14">
        <f t="shared" si="192"/>
        <v>42333.659155092595</v>
      </c>
      <c r="K2055">
        <v>1445870951</v>
      </c>
      <c r="L2055" s="14">
        <f t="shared" si="193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94"/>
        <v>101.02</v>
      </c>
      <c r="R2055" s="7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60" x14ac:dyDescent="0.2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s="4" t="s">
        <v>8219</v>
      </c>
      <c r="G2056" t="s">
        <v>8225</v>
      </c>
      <c r="H2056" t="s">
        <v>8247</v>
      </c>
      <c r="I2056">
        <v>1399033810</v>
      </c>
      <c r="J2056" s="14">
        <f t="shared" si="192"/>
        <v>41761.520949074074</v>
      </c>
      <c r="K2056">
        <v>1396441810</v>
      </c>
      <c r="L2056" s="14">
        <f t="shared" si="193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94"/>
        <v>113.59142857142857</v>
      </c>
      <c r="R2056" s="7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60" x14ac:dyDescent="0.2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s="4" t="s">
        <v>8219</v>
      </c>
      <c r="G2057" t="s">
        <v>8224</v>
      </c>
      <c r="H2057" t="s">
        <v>8246</v>
      </c>
      <c r="I2057">
        <v>1417579200</v>
      </c>
      <c r="J2057" s="14">
        <f t="shared" si="192"/>
        <v>41976.166666666672</v>
      </c>
      <c r="K2057">
        <v>1415031043</v>
      </c>
      <c r="L2057" s="14">
        <f t="shared" si="193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94"/>
        <v>167.41666666666666</v>
      </c>
      <c r="R2057" s="7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5" x14ac:dyDescent="0.2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s="4" t="s">
        <v>8219</v>
      </c>
      <c r="G2058" t="s">
        <v>8224</v>
      </c>
      <c r="H2058" t="s">
        <v>8246</v>
      </c>
      <c r="I2058">
        <v>1366222542</v>
      </c>
      <c r="J2058" s="14">
        <f t="shared" si="192"/>
        <v>41381.76090277778</v>
      </c>
      <c r="K2058">
        <v>1363630542</v>
      </c>
      <c r="L2058" s="14">
        <f t="shared" si="193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94"/>
        <v>153.452</v>
      </c>
      <c r="R2058" s="7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60" x14ac:dyDescent="0.2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s="4" t="s">
        <v>8219</v>
      </c>
      <c r="G2059" t="s">
        <v>8225</v>
      </c>
      <c r="H2059" t="s">
        <v>8247</v>
      </c>
      <c r="I2059">
        <v>1456487532</v>
      </c>
      <c r="J2059" s="14">
        <f t="shared" si="192"/>
        <v>42426.494583333333</v>
      </c>
      <c r="K2059">
        <v>1453895532</v>
      </c>
      <c r="L2059" s="14">
        <f t="shared" si="193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94"/>
        <v>202.23220000000001</v>
      </c>
      <c r="R2059" s="7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0" x14ac:dyDescent="0.2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s="4" t="s">
        <v>8219</v>
      </c>
      <c r="G2060" t="s">
        <v>8225</v>
      </c>
      <c r="H2060" t="s">
        <v>8247</v>
      </c>
      <c r="I2060">
        <v>1425326400</v>
      </c>
      <c r="J2060" s="14">
        <f t="shared" si="192"/>
        <v>42065.833333333328</v>
      </c>
      <c r="K2060">
        <v>1421916830</v>
      </c>
      <c r="L2060" s="14">
        <f t="shared" si="193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94"/>
        <v>168.28125</v>
      </c>
      <c r="R2060" s="7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60" x14ac:dyDescent="0.2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s="4" t="s">
        <v>8219</v>
      </c>
      <c r="G2061" t="s">
        <v>8224</v>
      </c>
      <c r="H2061" t="s">
        <v>8246</v>
      </c>
      <c r="I2061">
        <v>1454277540</v>
      </c>
      <c r="J2061" s="14">
        <f t="shared" si="192"/>
        <v>42400.915972222225</v>
      </c>
      <c r="K2061">
        <v>1450880854</v>
      </c>
      <c r="L2061" s="14">
        <f t="shared" si="193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94"/>
        <v>143.45666666666668</v>
      </c>
      <c r="R2061" s="7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60" x14ac:dyDescent="0.2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s="4" t="s">
        <v>8219</v>
      </c>
      <c r="G2062" t="s">
        <v>8224</v>
      </c>
      <c r="H2062" t="s">
        <v>8246</v>
      </c>
      <c r="I2062">
        <v>1406129150</v>
      </c>
      <c r="J2062" s="14">
        <f t="shared" si="192"/>
        <v>41843.642939814818</v>
      </c>
      <c r="K2062">
        <v>1400945150</v>
      </c>
      <c r="L2062" s="14">
        <f t="shared" si="193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94"/>
        <v>196.4</v>
      </c>
      <c r="R2062" s="7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60" x14ac:dyDescent="0.2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s="4" t="s">
        <v>8219</v>
      </c>
      <c r="G2063" t="s">
        <v>8224</v>
      </c>
      <c r="H2063" t="s">
        <v>8246</v>
      </c>
      <c r="I2063">
        <v>1483208454</v>
      </c>
      <c r="J2063" s="14">
        <f t="shared" si="192"/>
        <v>42735.764513888891</v>
      </c>
      <c r="K2063">
        <v>1480616454</v>
      </c>
      <c r="L2063" s="14">
        <f t="shared" si="193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94"/>
        <v>107.91999999999999</v>
      </c>
      <c r="R2063" s="7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60" x14ac:dyDescent="0.2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s="4" t="s">
        <v>8219</v>
      </c>
      <c r="G2064" t="s">
        <v>8232</v>
      </c>
      <c r="H2064" t="s">
        <v>8253</v>
      </c>
      <c r="I2064">
        <v>1458807098</v>
      </c>
      <c r="J2064" s="14">
        <f t="shared" si="192"/>
        <v>42453.341412037036</v>
      </c>
      <c r="K2064">
        <v>1456218698</v>
      </c>
      <c r="L2064" s="14">
        <f t="shared" si="193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94"/>
        <v>114.97699999999999</v>
      </c>
      <c r="R2064" s="7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45" x14ac:dyDescent="0.2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s="4" t="s">
        <v>8219</v>
      </c>
      <c r="G2065" t="s">
        <v>8236</v>
      </c>
      <c r="H2065" t="s">
        <v>8249</v>
      </c>
      <c r="I2065">
        <v>1463333701</v>
      </c>
      <c r="J2065" s="14">
        <f t="shared" si="192"/>
        <v>42505.73265046296</v>
      </c>
      <c r="K2065">
        <v>1460482501</v>
      </c>
      <c r="L2065" s="14">
        <f t="shared" si="193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94"/>
        <v>148.04999999999998</v>
      </c>
      <c r="R2065" s="7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60" x14ac:dyDescent="0.2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s="4" t="s">
        <v>8219</v>
      </c>
      <c r="G2066" t="s">
        <v>8224</v>
      </c>
      <c r="H2066" t="s">
        <v>8246</v>
      </c>
      <c r="I2066">
        <v>1370001600</v>
      </c>
      <c r="J2066" s="14">
        <f t="shared" si="192"/>
        <v>41425.5</v>
      </c>
      <c r="K2066">
        <v>1366879523</v>
      </c>
      <c r="L2066" s="14">
        <f t="shared" si="193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94"/>
        <v>191.16676082790633</v>
      </c>
      <c r="R2066" s="7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60" x14ac:dyDescent="0.2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s="4" t="s">
        <v>8219</v>
      </c>
      <c r="G2067" t="s">
        <v>8225</v>
      </c>
      <c r="H2067" t="s">
        <v>8247</v>
      </c>
      <c r="I2067">
        <v>1387958429</v>
      </c>
      <c r="J2067" s="14">
        <f t="shared" si="192"/>
        <v>41633.333668981482</v>
      </c>
      <c r="K2067">
        <v>1385366429</v>
      </c>
      <c r="L2067" s="14">
        <f t="shared" si="193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94"/>
        <v>199.215125</v>
      </c>
      <c r="R2067" s="7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5" x14ac:dyDescent="0.2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s="4" t="s">
        <v>8219</v>
      </c>
      <c r="G2068" t="s">
        <v>8224</v>
      </c>
      <c r="H2068" t="s">
        <v>8246</v>
      </c>
      <c r="I2068">
        <v>1408818683</v>
      </c>
      <c r="J2068" s="14">
        <f t="shared" si="192"/>
        <v>41874.771793981483</v>
      </c>
      <c r="K2068">
        <v>1406226683</v>
      </c>
      <c r="L2068" s="14">
        <f t="shared" si="193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94"/>
        <v>218.6</v>
      </c>
      <c r="R2068" s="7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5" x14ac:dyDescent="0.2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s="4" t="s">
        <v>8219</v>
      </c>
      <c r="G2069" t="s">
        <v>8225</v>
      </c>
      <c r="H2069" t="s">
        <v>8247</v>
      </c>
      <c r="I2069">
        <v>1432499376</v>
      </c>
      <c r="J2069" s="14">
        <f t="shared" si="192"/>
        <v>42148.853888888887</v>
      </c>
      <c r="K2069">
        <v>1429648176</v>
      </c>
      <c r="L2069" s="14">
        <f t="shared" si="193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94"/>
        <v>126.86868686868686</v>
      </c>
      <c r="R2069" s="7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60" x14ac:dyDescent="0.2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s="4" t="s">
        <v>8219</v>
      </c>
      <c r="G2070" t="s">
        <v>8224</v>
      </c>
      <c r="H2070" t="s">
        <v>8246</v>
      </c>
      <c r="I2070">
        <v>1476994315</v>
      </c>
      <c r="J2070" s="14">
        <f t="shared" si="192"/>
        <v>42663.841608796298</v>
      </c>
      <c r="K2070">
        <v>1474402315</v>
      </c>
      <c r="L2070" s="14">
        <f t="shared" si="193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94"/>
        <v>105.22388000000001</v>
      </c>
      <c r="R2070" s="7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60" x14ac:dyDescent="0.2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s="4" t="s">
        <v>8219</v>
      </c>
      <c r="G2071" t="s">
        <v>8224</v>
      </c>
      <c r="H2071" t="s">
        <v>8246</v>
      </c>
      <c r="I2071">
        <v>1451776791</v>
      </c>
      <c r="J2071" s="14">
        <f t="shared" si="192"/>
        <v>42371.972118055557</v>
      </c>
      <c r="K2071">
        <v>1449098391</v>
      </c>
      <c r="L2071" s="14">
        <f t="shared" si="193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94"/>
        <v>128.40666000000002</v>
      </c>
      <c r="R2071" s="7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60" x14ac:dyDescent="0.2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s="4" t="s">
        <v>8219</v>
      </c>
      <c r="G2072" t="s">
        <v>8236</v>
      </c>
      <c r="H2072" t="s">
        <v>8249</v>
      </c>
      <c r="I2072">
        <v>1467128723</v>
      </c>
      <c r="J2072" s="14">
        <f t="shared" si="192"/>
        <v>42549.6565162037</v>
      </c>
      <c r="K2072">
        <v>1464536723</v>
      </c>
      <c r="L2072" s="14">
        <f t="shared" si="193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94"/>
        <v>317.3272</v>
      </c>
      <c r="R2072" s="7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60" x14ac:dyDescent="0.2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s="4" t="s">
        <v>8219</v>
      </c>
      <c r="G2073" t="s">
        <v>8224</v>
      </c>
      <c r="H2073" t="s">
        <v>8246</v>
      </c>
      <c r="I2073">
        <v>1475390484</v>
      </c>
      <c r="J2073" s="14">
        <f t="shared" si="192"/>
        <v>42645.278749999998</v>
      </c>
      <c r="K2073">
        <v>1471502484</v>
      </c>
      <c r="L2073" s="14">
        <f t="shared" si="193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94"/>
        <v>280.73</v>
      </c>
      <c r="R2073" s="7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60" x14ac:dyDescent="0.2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s="4" t="s">
        <v>8219</v>
      </c>
      <c r="G2074" t="s">
        <v>8224</v>
      </c>
      <c r="H2074" t="s">
        <v>8246</v>
      </c>
      <c r="I2074">
        <v>1462629432</v>
      </c>
      <c r="J2074" s="14">
        <f t="shared" si="192"/>
        <v>42497.581388888888</v>
      </c>
      <c r="K2074">
        <v>1460037432</v>
      </c>
      <c r="L2074" s="14">
        <f t="shared" si="193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94"/>
        <v>110.73146853146854</v>
      </c>
      <c r="R2074" s="7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60" x14ac:dyDescent="0.2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s="4" t="s">
        <v>8219</v>
      </c>
      <c r="G2075" t="s">
        <v>8224</v>
      </c>
      <c r="H2075" t="s">
        <v>8246</v>
      </c>
      <c r="I2075">
        <v>1431100918</v>
      </c>
      <c r="J2075" s="14">
        <f t="shared" si="192"/>
        <v>42132.668032407411</v>
      </c>
      <c r="K2075">
        <v>1427212918</v>
      </c>
      <c r="L2075" s="14">
        <f t="shared" si="193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94"/>
        <v>152.60429999999999</v>
      </c>
      <c r="R2075" s="7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30" x14ac:dyDescent="0.2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s="4" t="s">
        <v>8219</v>
      </c>
      <c r="G2076" t="s">
        <v>8224</v>
      </c>
      <c r="H2076" t="s">
        <v>8246</v>
      </c>
      <c r="I2076">
        <v>1462564182</v>
      </c>
      <c r="J2076" s="14">
        <f t="shared" si="192"/>
        <v>42496.826180555552</v>
      </c>
      <c r="K2076">
        <v>1459972182</v>
      </c>
      <c r="L2076" s="14">
        <f t="shared" si="193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94"/>
        <v>102.49999999999999</v>
      </c>
      <c r="R2076" s="7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5" x14ac:dyDescent="0.2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s="4" t="s">
        <v>8219</v>
      </c>
      <c r="G2077" t="s">
        <v>8224</v>
      </c>
      <c r="H2077" t="s">
        <v>8246</v>
      </c>
      <c r="I2077">
        <v>1374769288</v>
      </c>
      <c r="J2077" s="14">
        <f t="shared" si="192"/>
        <v>41480.681574074071</v>
      </c>
      <c r="K2077">
        <v>1372177288</v>
      </c>
      <c r="L2077" s="14">
        <f t="shared" si="193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94"/>
        <v>1678.3738373837384</v>
      </c>
      <c r="R2077" s="7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0" x14ac:dyDescent="0.2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s="4" t="s">
        <v>8219</v>
      </c>
      <c r="G2078" t="s">
        <v>8225</v>
      </c>
      <c r="H2078" t="s">
        <v>8247</v>
      </c>
      <c r="I2078">
        <v>1406149689</v>
      </c>
      <c r="J2078" s="14">
        <f t="shared" si="192"/>
        <v>41843.880659722221</v>
      </c>
      <c r="K2078">
        <v>1402693689</v>
      </c>
      <c r="L2078" s="14">
        <f t="shared" si="193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94"/>
        <v>543.349156424581</v>
      </c>
      <c r="R2078" s="7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5" x14ac:dyDescent="0.2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s="4" t="s">
        <v>8219</v>
      </c>
      <c r="G2079" t="s">
        <v>8224</v>
      </c>
      <c r="H2079" t="s">
        <v>8246</v>
      </c>
      <c r="I2079">
        <v>1433538000</v>
      </c>
      <c r="J2079" s="14">
        <f t="shared" si="192"/>
        <v>42160.875</v>
      </c>
      <c r="K2079">
        <v>1428541276</v>
      </c>
      <c r="L2079" s="14">
        <f t="shared" si="193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94"/>
        <v>115.50800000000001</v>
      </c>
      <c r="R2079" s="7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5" x14ac:dyDescent="0.2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s="4" t="s">
        <v>8219</v>
      </c>
      <c r="G2080" t="s">
        <v>8227</v>
      </c>
      <c r="H2080" t="s">
        <v>8249</v>
      </c>
      <c r="I2080">
        <v>1482085857</v>
      </c>
      <c r="J2080" s="14">
        <f t="shared" si="192"/>
        <v>42722.771493055552</v>
      </c>
      <c r="K2080">
        <v>1479493857</v>
      </c>
      <c r="L2080" s="14">
        <f t="shared" si="193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94"/>
        <v>131.20499999999998</v>
      </c>
      <c r="R2080" s="7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60" x14ac:dyDescent="0.2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s="4" t="s">
        <v>8219</v>
      </c>
      <c r="G2081" t="s">
        <v>8225</v>
      </c>
      <c r="H2081" t="s">
        <v>8247</v>
      </c>
      <c r="I2081">
        <v>1435258800</v>
      </c>
      <c r="J2081" s="14">
        <f t="shared" si="192"/>
        <v>42180.791666666672</v>
      </c>
      <c r="K2081">
        <v>1432659793</v>
      </c>
      <c r="L2081" s="14">
        <f t="shared" si="193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94"/>
        <v>288.17</v>
      </c>
      <c r="R2081" s="7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60" x14ac:dyDescent="0.2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s="4" t="s">
        <v>8219</v>
      </c>
      <c r="G2082" t="s">
        <v>8224</v>
      </c>
      <c r="H2082" t="s">
        <v>8246</v>
      </c>
      <c r="I2082">
        <v>1447286300</v>
      </c>
      <c r="J2082" s="14">
        <f t="shared" si="192"/>
        <v>42319.998842592591</v>
      </c>
      <c r="K2082">
        <v>1444690700</v>
      </c>
      <c r="L2082" s="14">
        <f t="shared" si="193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94"/>
        <v>507.8</v>
      </c>
      <c r="R2082" s="7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60" x14ac:dyDescent="0.2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s="4" t="s">
        <v>8219</v>
      </c>
      <c r="G2083" t="s">
        <v>8224</v>
      </c>
      <c r="H2083" t="s">
        <v>8246</v>
      </c>
      <c r="I2083">
        <v>1337144340</v>
      </c>
      <c r="J2083" s="14">
        <f t="shared" si="192"/>
        <v>41045.207638888889</v>
      </c>
      <c r="K2083">
        <v>1333597555</v>
      </c>
      <c r="L2083" s="14">
        <f t="shared" si="193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94"/>
        <v>114.57142857142857</v>
      </c>
      <c r="R2083" s="7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60" x14ac:dyDescent="0.2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s="4" t="s">
        <v>8219</v>
      </c>
      <c r="G2084" t="s">
        <v>8224</v>
      </c>
      <c r="H2084" t="s">
        <v>8246</v>
      </c>
      <c r="I2084">
        <v>1322106796</v>
      </c>
      <c r="J2084" s="14">
        <f t="shared" si="192"/>
        <v>40871.161990740737</v>
      </c>
      <c r="K2084">
        <v>1316919196</v>
      </c>
      <c r="L2084" s="14">
        <f t="shared" si="193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94"/>
        <v>110.73333333333333</v>
      </c>
      <c r="R2084" s="7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60" x14ac:dyDescent="0.2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s="4" t="s">
        <v>8219</v>
      </c>
      <c r="G2085" t="s">
        <v>8224</v>
      </c>
      <c r="H2085" t="s">
        <v>8246</v>
      </c>
      <c r="I2085">
        <v>1338830395</v>
      </c>
      <c r="J2085" s="14">
        <f t="shared" si="192"/>
        <v>41064.72216435185</v>
      </c>
      <c r="K2085">
        <v>1336238395</v>
      </c>
      <c r="L2085" s="14">
        <f t="shared" si="193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94"/>
        <v>113.33333333333333</v>
      </c>
      <c r="R2085" s="7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5" x14ac:dyDescent="0.2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s="4" t="s">
        <v>8219</v>
      </c>
      <c r="G2086" t="s">
        <v>8224</v>
      </c>
      <c r="H2086" t="s">
        <v>8246</v>
      </c>
      <c r="I2086">
        <v>1399186740</v>
      </c>
      <c r="J2086" s="14">
        <f t="shared" si="192"/>
        <v>41763.290972222225</v>
      </c>
      <c r="K2086">
        <v>1396468782</v>
      </c>
      <c r="L2086" s="14">
        <f t="shared" si="193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94"/>
        <v>108.33333333333333</v>
      </c>
      <c r="R2086" s="7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60" x14ac:dyDescent="0.2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s="4" t="s">
        <v>8219</v>
      </c>
      <c r="G2087" t="s">
        <v>8224</v>
      </c>
      <c r="H2087" t="s">
        <v>8246</v>
      </c>
      <c r="I2087">
        <v>1342382587</v>
      </c>
      <c r="J2087" s="14">
        <f t="shared" si="192"/>
        <v>41105.835497685184</v>
      </c>
      <c r="K2087">
        <v>1339790587</v>
      </c>
      <c r="L2087" s="14">
        <f t="shared" si="193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94"/>
        <v>123.53333333333335</v>
      </c>
      <c r="R2087" s="7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5" x14ac:dyDescent="0.2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s="4" t="s">
        <v>8219</v>
      </c>
      <c r="G2088" t="s">
        <v>8224</v>
      </c>
      <c r="H2088" t="s">
        <v>8246</v>
      </c>
      <c r="I2088">
        <v>1323838740</v>
      </c>
      <c r="J2088" s="14">
        <f t="shared" si="192"/>
        <v>40891.207638888889</v>
      </c>
      <c r="K2088">
        <v>1321200332</v>
      </c>
      <c r="L2088" s="14">
        <f t="shared" si="193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94"/>
        <v>100.69999999999999</v>
      </c>
      <c r="R2088" s="7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60" x14ac:dyDescent="0.2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s="4" t="s">
        <v>8219</v>
      </c>
      <c r="G2089" t="s">
        <v>8224</v>
      </c>
      <c r="H2089" t="s">
        <v>8246</v>
      </c>
      <c r="I2089">
        <v>1315457658</v>
      </c>
      <c r="J2089" s="14">
        <f t="shared" si="192"/>
        <v>40794.204375000001</v>
      </c>
      <c r="K2089">
        <v>1312865658</v>
      </c>
      <c r="L2089" s="14">
        <f t="shared" si="193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94"/>
        <v>103.53333333333335</v>
      </c>
      <c r="R2089" s="7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60" x14ac:dyDescent="0.2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s="4" t="s">
        <v>8219</v>
      </c>
      <c r="G2090" t="s">
        <v>8224</v>
      </c>
      <c r="H2090" t="s">
        <v>8246</v>
      </c>
      <c r="I2090">
        <v>1284177540</v>
      </c>
      <c r="J2090" s="14">
        <f t="shared" si="192"/>
        <v>40432.165972222225</v>
      </c>
      <c r="K2090">
        <v>1281028152</v>
      </c>
      <c r="L2090" s="14">
        <f t="shared" si="193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94"/>
        <v>115.51066666666668</v>
      </c>
      <c r="R2090" s="7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0" x14ac:dyDescent="0.2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s="4" t="s">
        <v>8219</v>
      </c>
      <c r="G2091" t="s">
        <v>8224</v>
      </c>
      <c r="H2091" t="s">
        <v>8246</v>
      </c>
      <c r="I2091">
        <v>1375408194</v>
      </c>
      <c r="J2091" s="14">
        <f t="shared" si="192"/>
        <v>41488.076319444444</v>
      </c>
      <c r="K2091">
        <v>1372384194</v>
      </c>
      <c r="L2091" s="14">
        <f t="shared" si="193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94"/>
        <v>120.4004</v>
      </c>
      <c r="R2091" s="7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60" x14ac:dyDescent="0.2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s="4" t="s">
        <v>8219</v>
      </c>
      <c r="G2092" t="s">
        <v>8224</v>
      </c>
      <c r="H2092" t="s">
        <v>8246</v>
      </c>
      <c r="I2092">
        <v>1361696955</v>
      </c>
      <c r="J2092" s="14">
        <f t="shared" si="192"/>
        <v>41329.381423611114</v>
      </c>
      <c r="K2092">
        <v>1359104955</v>
      </c>
      <c r="L2092" s="14">
        <f t="shared" si="193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94"/>
        <v>115.040375</v>
      </c>
      <c r="R2092" s="7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60" x14ac:dyDescent="0.2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s="4" t="s">
        <v>8219</v>
      </c>
      <c r="G2093" t="s">
        <v>8224</v>
      </c>
      <c r="H2093" t="s">
        <v>8246</v>
      </c>
      <c r="I2093">
        <v>1299009600</v>
      </c>
      <c r="J2093" s="14">
        <f t="shared" si="192"/>
        <v>40603.833333333336</v>
      </c>
      <c r="K2093">
        <v>1294818278</v>
      </c>
      <c r="L2093" s="14">
        <f t="shared" si="193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94"/>
        <v>120.46777777777777</v>
      </c>
      <c r="R2093" s="7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5" x14ac:dyDescent="0.2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s="4" t="s">
        <v>8219</v>
      </c>
      <c r="G2094" t="s">
        <v>8224</v>
      </c>
      <c r="H2094" t="s">
        <v>8246</v>
      </c>
      <c r="I2094">
        <v>1318006732</v>
      </c>
      <c r="J2094" s="14">
        <f t="shared" si="192"/>
        <v>40823.707546296297</v>
      </c>
      <c r="K2094">
        <v>1312822732</v>
      </c>
      <c r="L2094" s="14">
        <f t="shared" si="193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94"/>
        <v>101.28333333333333</v>
      </c>
      <c r="R2094" s="7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5" x14ac:dyDescent="0.2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s="4" t="s">
        <v>8219</v>
      </c>
      <c r="G2095" t="s">
        <v>8224</v>
      </c>
      <c r="H2095" t="s">
        <v>8246</v>
      </c>
      <c r="I2095">
        <v>1356211832</v>
      </c>
      <c r="J2095" s="14">
        <f t="shared" si="192"/>
        <v>41265.896203703705</v>
      </c>
      <c r="K2095">
        <v>1351024232</v>
      </c>
      <c r="L2095" s="14">
        <f t="shared" si="193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94"/>
        <v>102.46666666666667</v>
      </c>
      <c r="R2095" s="7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60" x14ac:dyDescent="0.2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s="4" t="s">
        <v>8219</v>
      </c>
      <c r="G2096" t="s">
        <v>8224</v>
      </c>
      <c r="H2096" t="s">
        <v>8246</v>
      </c>
      <c r="I2096">
        <v>1330916400</v>
      </c>
      <c r="J2096" s="14">
        <f t="shared" si="192"/>
        <v>40973.125</v>
      </c>
      <c r="K2096">
        <v>1327969730</v>
      </c>
      <c r="L2096" s="14">
        <f t="shared" si="193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94"/>
        <v>120.54285714285714</v>
      </c>
      <c r="R2096" s="7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5" x14ac:dyDescent="0.2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s="4" t="s">
        <v>8219</v>
      </c>
      <c r="G2097" t="s">
        <v>8224</v>
      </c>
      <c r="H2097" t="s">
        <v>8246</v>
      </c>
      <c r="I2097">
        <v>1317576973</v>
      </c>
      <c r="J2097" s="14">
        <f t="shared" si="192"/>
        <v>40818.733483796292</v>
      </c>
      <c r="K2097">
        <v>1312392973</v>
      </c>
      <c r="L2097" s="14">
        <f t="shared" si="193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94"/>
        <v>100</v>
      </c>
      <c r="R2097" s="7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5" x14ac:dyDescent="0.2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s="4" t="s">
        <v>8219</v>
      </c>
      <c r="G2098" t="s">
        <v>8224</v>
      </c>
      <c r="H2098" t="s">
        <v>8246</v>
      </c>
      <c r="I2098">
        <v>1351223940</v>
      </c>
      <c r="J2098" s="14">
        <f t="shared" si="192"/>
        <v>41208.165972222225</v>
      </c>
      <c r="K2098">
        <v>1349892735</v>
      </c>
      <c r="L2098" s="14">
        <f t="shared" si="193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94"/>
        <v>101.66666666666666</v>
      </c>
      <c r="R2098" s="7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60" x14ac:dyDescent="0.2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s="4" t="s">
        <v>8219</v>
      </c>
      <c r="G2099" t="s">
        <v>8224</v>
      </c>
      <c r="H2099" t="s">
        <v>8246</v>
      </c>
      <c r="I2099">
        <v>1322751735</v>
      </c>
      <c r="J2099" s="14">
        <f t="shared" si="192"/>
        <v>40878.626562500001</v>
      </c>
      <c r="K2099">
        <v>1317564135</v>
      </c>
      <c r="L2099" s="14">
        <f t="shared" si="193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94"/>
        <v>100</v>
      </c>
      <c r="R2099" s="7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5" x14ac:dyDescent="0.2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s="4" t="s">
        <v>8219</v>
      </c>
      <c r="G2100" t="s">
        <v>8224</v>
      </c>
      <c r="H2100" t="s">
        <v>8246</v>
      </c>
      <c r="I2100">
        <v>1331174635</v>
      </c>
      <c r="J2100" s="14">
        <f t="shared" si="192"/>
        <v>40976.11383101852</v>
      </c>
      <c r="K2100">
        <v>1328582635</v>
      </c>
      <c r="L2100" s="14">
        <f t="shared" si="193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94"/>
        <v>100.33333333333334</v>
      </c>
      <c r="R2100" s="7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2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s="4" t="s">
        <v>8219</v>
      </c>
      <c r="G2101" t="s">
        <v>8224</v>
      </c>
      <c r="H2101" t="s">
        <v>8246</v>
      </c>
      <c r="I2101">
        <v>1435808400</v>
      </c>
      <c r="J2101" s="14">
        <f t="shared" si="192"/>
        <v>42187.152777777781</v>
      </c>
      <c r="K2101">
        <v>1434650084</v>
      </c>
      <c r="L2101" s="14">
        <f t="shared" si="193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94"/>
        <v>132.36666666666667</v>
      </c>
      <c r="R2101" s="7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60" x14ac:dyDescent="0.2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s="4" t="s">
        <v>8219</v>
      </c>
      <c r="G2102" t="s">
        <v>8224</v>
      </c>
      <c r="H2102" t="s">
        <v>8246</v>
      </c>
      <c r="I2102">
        <v>1341028740</v>
      </c>
      <c r="J2102" s="14">
        <f t="shared" si="192"/>
        <v>41090.165972222225</v>
      </c>
      <c r="K2102">
        <v>1339704141</v>
      </c>
      <c r="L2102" s="14">
        <f t="shared" si="193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94"/>
        <v>136.66666666666666</v>
      </c>
      <c r="R2102" s="7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60" x14ac:dyDescent="0.2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s="4" t="s">
        <v>8219</v>
      </c>
      <c r="G2103" t="s">
        <v>8224</v>
      </c>
      <c r="H2103" t="s">
        <v>8246</v>
      </c>
      <c r="I2103">
        <v>1329104114</v>
      </c>
      <c r="J2103" s="14">
        <f t="shared" si="192"/>
        <v>40952.149467592593</v>
      </c>
      <c r="K2103">
        <v>1323920114</v>
      </c>
      <c r="L2103" s="14">
        <f t="shared" si="193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94"/>
        <v>113.25</v>
      </c>
      <c r="R2103" s="7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60" x14ac:dyDescent="0.2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s="4" t="s">
        <v>8219</v>
      </c>
      <c r="G2104" t="s">
        <v>8224</v>
      </c>
      <c r="H2104" t="s">
        <v>8246</v>
      </c>
      <c r="I2104">
        <v>1304628648</v>
      </c>
      <c r="J2104" s="14">
        <f t="shared" si="192"/>
        <v>40668.868611111109</v>
      </c>
      <c r="K2104">
        <v>1302036648</v>
      </c>
      <c r="L2104" s="14">
        <f t="shared" si="193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94"/>
        <v>136</v>
      </c>
      <c r="R2104" s="7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0" x14ac:dyDescent="0.2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s="4" t="s">
        <v>8219</v>
      </c>
      <c r="G2105" t="s">
        <v>8224</v>
      </c>
      <c r="H2105" t="s">
        <v>8246</v>
      </c>
      <c r="I2105">
        <v>1352488027</v>
      </c>
      <c r="J2105" s="14">
        <f t="shared" si="192"/>
        <v>41222.7966087963</v>
      </c>
      <c r="K2105">
        <v>1349892427</v>
      </c>
      <c r="L2105" s="14">
        <f t="shared" si="193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94"/>
        <v>146.12318374694613</v>
      </c>
      <c r="R2105" s="7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5" x14ac:dyDescent="0.2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s="4" t="s">
        <v>8219</v>
      </c>
      <c r="G2106" t="s">
        <v>8224</v>
      </c>
      <c r="H2106" t="s">
        <v>8246</v>
      </c>
      <c r="I2106">
        <v>1369958400</v>
      </c>
      <c r="J2106" s="14">
        <f t="shared" si="192"/>
        <v>41425</v>
      </c>
      <c r="K2106">
        <v>1367286434</v>
      </c>
      <c r="L2106" s="14">
        <f t="shared" si="193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94"/>
        <v>129.5</v>
      </c>
      <c r="R2106" s="7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45" x14ac:dyDescent="0.2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s="4" t="s">
        <v>8219</v>
      </c>
      <c r="G2107" t="s">
        <v>8224</v>
      </c>
      <c r="H2107" t="s">
        <v>8246</v>
      </c>
      <c r="I2107">
        <v>1416542400</v>
      </c>
      <c r="J2107" s="14">
        <f t="shared" si="192"/>
        <v>41964.166666666672</v>
      </c>
      <c r="K2107">
        <v>1415472953</v>
      </c>
      <c r="L2107" s="14">
        <f t="shared" si="193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94"/>
        <v>254</v>
      </c>
      <c r="R2107" s="7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60" x14ac:dyDescent="0.2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s="4" t="s">
        <v>8219</v>
      </c>
      <c r="G2108" t="s">
        <v>8224</v>
      </c>
      <c r="H2108" t="s">
        <v>8246</v>
      </c>
      <c r="I2108">
        <v>1359176974</v>
      </c>
      <c r="J2108" s="14">
        <f t="shared" si="192"/>
        <v>41300.21497685185</v>
      </c>
      <c r="K2108">
        <v>1356584974</v>
      </c>
      <c r="L2108" s="14">
        <f t="shared" si="193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94"/>
        <v>107.04545454545456</v>
      </c>
      <c r="R2108" s="7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5" x14ac:dyDescent="0.2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s="4" t="s">
        <v>8219</v>
      </c>
      <c r="G2109" t="s">
        <v>8224</v>
      </c>
      <c r="H2109" t="s">
        <v>8246</v>
      </c>
      <c r="I2109">
        <v>1415815393</v>
      </c>
      <c r="J2109" s="14">
        <f t="shared" si="192"/>
        <v>41955.752233796295</v>
      </c>
      <c r="K2109">
        <v>1413997393</v>
      </c>
      <c r="L2109" s="14">
        <f t="shared" si="193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94"/>
        <v>107.73299999999999</v>
      </c>
      <c r="R2109" s="7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60" x14ac:dyDescent="0.2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s="4" t="s">
        <v>8219</v>
      </c>
      <c r="G2110" t="s">
        <v>8224</v>
      </c>
      <c r="H2110" t="s">
        <v>8246</v>
      </c>
      <c r="I2110">
        <v>1347249300</v>
      </c>
      <c r="J2110" s="14">
        <f t="shared" si="192"/>
        <v>41162.163194444445</v>
      </c>
      <c r="K2110">
        <v>1344917580</v>
      </c>
      <c r="L2110" s="14">
        <f t="shared" si="193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94"/>
        <v>107.31250000000001</v>
      </c>
      <c r="R2110" s="7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5" x14ac:dyDescent="0.2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s="4" t="s">
        <v>8219</v>
      </c>
      <c r="G2111" t="s">
        <v>8224</v>
      </c>
      <c r="H2111" t="s">
        <v>8246</v>
      </c>
      <c r="I2111">
        <v>1436115617</v>
      </c>
      <c r="J2111" s="14">
        <f t="shared" si="192"/>
        <v>42190.708530092597</v>
      </c>
      <c r="K2111">
        <v>1433523617</v>
      </c>
      <c r="L2111" s="14">
        <f t="shared" si="193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94"/>
        <v>106.52500000000001</v>
      </c>
      <c r="R2111" s="7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0" x14ac:dyDescent="0.2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s="4" t="s">
        <v>8219</v>
      </c>
      <c r="G2112" t="s">
        <v>8224</v>
      </c>
      <c r="H2112" t="s">
        <v>8246</v>
      </c>
      <c r="I2112">
        <v>1401253140</v>
      </c>
      <c r="J2112" s="14">
        <f t="shared" si="192"/>
        <v>41787.207638888889</v>
      </c>
      <c r="K2112">
        <v>1398873969</v>
      </c>
      <c r="L2112" s="14">
        <f t="shared" si="193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94"/>
        <v>100.35000000000001</v>
      </c>
      <c r="R2112" s="7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60" x14ac:dyDescent="0.2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s="4" t="s">
        <v>8219</v>
      </c>
      <c r="G2113" t="s">
        <v>8224</v>
      </c>
      <c r="H2113" t="s">
        <v>8246</v>
      </c>
      <c r="I2113">
        <v>1313370000</v>
      </c>
      <c r="J2113" s="14">
        <f t="shared" si="192"/>
        <v>40770.041666666664</v>
      </c>
      <c r="K2113">
        <v>1307594625</v>
      </c>
      <c r="L2113" s="14">
        <f t="shared" si="193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94"/>
        <v>106.5</v>
      </c>
      <c r="R2113" s="7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5" x14ac:dyDescent="0.2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s="4" t="s">
        <v>8219</v>
      </c>
      <c r="G2114" t="s">
        <v>8224</v>
      </c>
      <c r="H2114" t="s">
        <v>8246</v>
      </c>
      <c r="I2114">
        <v>1366064193</v>
      </c>
      <c r="J2114" s="14">
        <f t="shared" si="192"/>
        <v>41379.928159722222</v>
      </c>
      <c r="K2114">
        <v>1364854593</v>
      </c>
      <c r="L2114" s="14">
        <f t="shared" si="193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si="194"/>
        <v>100</v>
      </c>
      <c r="R2114" s="7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30" x14ac:dyDescent="0.2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s="4" t="s">
        <v>8219</v>
      </c>
      <c r="G2115" t="s">
        <v>8224</v>
      </c>
      <c r="H2115" t="s">
        <v>8246</v>
      </c>
      <c r="I2115">
        <v>1411505176</v>
      </c>
      <c r="J2115" s="14">
        <f t="shared" ref="J2115:J2178" si="198">(((I2115/60)/60)/24)+DATE(1970,1,1)</f>
        <v>41905.86546296296</v>
      </c>
      <c r="K2115">
        <v>1408481176</v>
      </c>
      <c r="L2115" s="14">
        <f t="shared" ref="L2115:L2178" si="199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ref="Q2115:Q2178" si="200">(E2115/D2115)*100</f>
        <v>104.85714285714285</v>
      </c>
      <c r="R2115" s="7">
        <f t="shared" ref="R2115:R2178" si="201">AVERAGE(E2115/N2115)</f>
        <v>68.598130841121488</v>
      </c>
      <c r="S2115" t="str">
        <f t="shared" ref="S2115:S2178" si="202">LEFT(P2115,FIND("/",P2115)-1)</f>
        <v>music</v>
      </c>
      <c r="T2115" t="str">
        <f t="shared" ref="T2115:T2178" si="203">RIGHT(P2115,LEN(P2115)-FIND("/",P2115))</f>
        <v>indie rock</v>
      </c>
    </row>
    <row r="2116" spans="1:20" ht="60" x14ac:dyDescent="0.2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s="4" t="s">
        <v>8219</v>
      </c>
      <c r="G2116" t="s">
        <v>8224</v>
      </c>
      <c r="H2116" t="s">
        <v>8246</v>
      </c>
      <c r="I2116">
        <v>1291870740</v>
      </c>
      <c r="J2116" s="14">
        <f t="shared" si="198"/>
        <v>40521.207638888889</v>
      </c>
      <c r="K2116">
        <v>1286480070</v>
      </c>
      <c r="L2116" s="14">
        <f t="shared" si="19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200"/>
        <v>104.69999999999999</v>
      </c>
      <c r="R2116" s="7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5" x14ac:dyDescent="0.2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s="4" t="s">
        <v>8219</v>
      </c>
      <c r="G2117" t="s">
        <v>8224</v>
      </c>
      <c r="H2117" t="s">
        <v>8246</v>
      </c>
      <c r="I2117">
        <v>1298167001</v>
      </c>
      <c r="J2117" s="14">
        <f t="shared" si="198"/>
        <v>40594.081030092595</v>
      </c>
      <c r="K2117">
        <v>1295575001</v>
      </c>
      <c r="L2117" s="14">
        <f t="shared" si="19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200"/>
        <v>225.66666666666669</v>
      </c>
      <c r="R2117" s="7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5" x14ac:dyDescent="0.2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s="4" t="s">
        <v>8219</v>
      </c>
      <c r="G2118" t="s">
        <v>8224</v>
      </c>
      <c r="H2118" t="s">
        <v>8246</v>
      </c>
      <c r="I2118">
        <v>1349203203</v>
      </c>
      <c r="J2118" s="14">
        <f t="shared" si="198"/>
        <v>41184.777812500004</v>
      </c>
      <c r="K2118">
        <v>1345056003</v>
      </c>
      <c r="L2118" s="14">
        <f t="shared" si="19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200"/>
        <v>100.90416666666667</v>
      </c>
      <c r="R2118" s="7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60" x14ac:dyDescent="0.2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s="4" t="s">
        <v>8219</v>
      </c>
      <c r="G2119" t="s">
        <v>8224</v>
      </c>
      <c r="H2119" t="s">
        <v>8246</v>
      </c>
      <c r="I2119">
        <v>1445921940</v>
      </c>
      <c r="J2119" s="14">
        <f t="shared" si="198"/>
        <v>42304.207638888889</v>
      </c>
      <c r="K2119">
        <v>1444699549</v>
      </c>
      <c r="L2119" s="14">
        <f t="shared" si="19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200"/>
        <v>147.75</v>
      </c>
      <c r="R2119" s="7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0" x14ac:dyDescent="0.2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s="4" t="s">
        <v>8219</v>
      </c>
      <c r="G2120" t="s">
        <v>8224</v>
      </c>
      <c r="H2120" t="s">
        <v>8246</v>
      </c>
      <c r="I2120">
        <v>1311538136</v>
      </c>
      <c r="J2120" s="14">
        <f t="shared" si="198"/>
        <v>40748.839537037034</v>
      </c>
      <c r="K2120">
        <v>1308946136</v>
      </c>
      <c r="L2120" s="14">
        <f t="shared" si="19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200"/>
        <v>134.61099999999999</v>
      </c>
      <c r="R2120" s="7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5" x14ac:dyDescent="0.2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s="4" t="s">
        <v>8219</v>
      </c>
      <c r="G2121" t="s">
        <v>8224</v>
      </c>
      <c r="H2121" t="s">
        <v>8246</v>
      </c>
      <c r="I2121">
        <v>1345086445</v>
      </c>
      <c r="J2121" s="14">
        <f t="shared" si="198"/>
        <v>41137.130150462966</v>
      </c>
      <c r="K2121">
        <v>1342494445</v>
      </c>
      <c r="L2121" s="14">
        <f t="shared" si="19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200"/>
        <v>100.75</v>
      </c>
      <c r="R2121" s="7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5" x14ac:dyDescent="0.2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s="4" t="s">
        <v>8219</v>
      </c>
      <c r="G2122" t="s">
        <v>8224</v>
      </c>
      <c r="H2122" t="s">
        <v>8246</v>
      </c>
      <c r="I2122">
        <v>1388617736</v>
      </c>
      <c r="J2122" s="14">
        <f t="shared" si="198"/>
        <v>41640.964537037034</v>
      </c>
      <c r="K2122">
        <v>1384384136</v>
      </c>
      <c r="L2122" s="14">
        <f t="shared" si="19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200"/>
        <v>100.880375</v>
      </c>
      <c r="R2122" s="7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5" x14ac:dyDescent="0.2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s="4" t="s">
        <v>8221</v>
      </c>
      <c r="G2123" t="s">
        <v>8240</v>
      </c>
      <c r="H2123" t="s">
        <v>8257</v>
      </c>
      <c r="I2123">
        <v>1484156948</v>
      </c>
      <c r="J2123" s="14">
        <f t="shared" si="198"/>
        <v>42746.7424537037</v>
      </c>
      <c r="K2123">
        <v>1481564948</v>
      </c>
      <c r="L2123" s="14">
        <f t="shared" si="19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200"/>
        <v>0.56800000000000006</v>
      </c>
      <c r="R2123" s="7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45" x14ac:dyDescent="0.2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s="4" t="s">
        <v>8221</v>
      </c>
      <c r="G2124" t="s">
        <v>8238</v>
      </c>
      <c r="H2124" t="s">
        <v>8256</v>
      </c>
      <c r="I2124">
        <v>1483773169</v>
      </c>
      <c r="J2124" s="14">
        <f t="shared" si="198"/>
        <v>42742.300567129627</v>
      </c>
      <c r="K2124">
        <v>1481181169</v>
      </c>
      <c r="L2124" s="14">
        <f t="shared" si="19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200"/>
        <v>0.38750000000000001</v>
      </c>
      <c r="R2124" s="7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0" x14ac:dyDescent="0.2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s="4" t="s">
        <v>8221</v>
      </c>
      <c r="G2125" t="s">
        <v>8224</v>
      </c>
      <c r="H2125" t="s">
        <v>8246</v>
      </c>
      <c r="I2125">
        <v>1268636340</v>
      </c>
      <c r="J2125" s="14">
        <f t="shared" si="198"/>
        <v>40252.290972222225</v>
      </c>
      <c r="K2125">
        <v>1263982307</v>
      </c>
      <c r="L2125" s="14">
        <f t="shared" si="19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200"/>
        <v>10</v>
      </c>
      <c r="R2125" s="7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60" x14ac:dyDescent="0.2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s="4" t="s">
        <v>8221</v>
      </c>
      <c r="G2126" t="s">
        <v>8224</v>
      </c>
      <c r="H2126" t="s">
        <v>8246</v>
      </c>
      <c r="I2126">
        <v>1291093200</v>
      </c>
      <c r="J2126" s="14">
        <f t="shared" si="198"/>
        <v>40512.208333333336</v>
      </c>
      <c r="K2126">
        <v>1286930435</v>
      </c>
      <c r="L2126" s="14">
        <f t="shared" si="19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200"/>
        <v>10.454545454545453</v>
      </c>
      <c r="R2126" s="7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5" x14ac:dyDescent="0.2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s="4" t="s">
        <v>8221</v>
      </c>
      <c r="G2127" t="s">
        <v>8224</v>
      </c>
      <c r="H2127" t="s">
        <v>8246</v>
      </c>
      <c r="I2127">
        <v>1438734833</v>
      </c>
      <c r="J2127" s="14">
        <f t="shared" si="198"/>
        <v>42221.023530092592</v>
      </c>
      <c r="K2127">
        <v>1436142833</v>
      </c>
      <c r="L2127" s="14">
        <f t="shared" si="19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200"/>
        <v>1.4200000000000002</v>
      </c>
      <c r="R2127" s="7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5" x14ac:dyDescent="0.2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s="4" t="s">
        <v>8221</v>
      </c>
      <c r="G2128" t="s">
        <v>8224</v>
      </c>
      <c r="H2128" t="s">
        <v>8246</v>
      </c>
      <c r="I2128">
        <v>1418080887</v>
      </c>
      <c r="J2128" s="14">
        <f t="shared" si="198"/>
        <v>41981.973229166666</v>
      </c>
      <c r="K2128">
        <v>1415488887</v>
      </c>
      <c r="L2128" s="14">
        <f t="shared" si="19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200"/>
        <v>0.05</v>
      </c>
      <c r="R2128" s="7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30" x14ac:dyDescent="0.2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s="4" t="s">
        <v>8221</v>
      </c>
      <c r="G2129" t="s">
        <v>8225</v>
      </c>
      <c r="H2129" t="s">
        <v>8247</v>
      </c>
      <c r="I2129">
        <v>1426158463</v>
      </c>
      <c r="J2129" s="14">
        <f t="shared" si="198"/>
        <v>42075.463692129633</v>
      </c>
      <c r="K2129">
        <v>1423570063</v>
      </c>
      <c r="L2129" s="14">
        <f t="shared" si="19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200"/>
        <v>28.842857142857142</v>
      </c>
      <c r="R2129" s="7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60" x14ac:dyDescent="0.2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s="4" t="s">
        <v>8221</v>
      </c>
      <c r="G2130" t="s">
        <v>8229</v>
      </c>
      <c r="H2130" t="s">
        <v>8251</v>
      </c>
      <c r="I2130">
        <v>1411324369</v>
      </c>
      <c r="J2130" s="14">
        <f t="shared" si="198"/>
        <v>41903.772789351853</v>
      </c>
      <c r="K2130">
        <v>1406140369</v>
      </c>
      <c r="L2130" s="14">
        <f t="shared" si="19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200"/>
        <v>0.16666666666666669</v>
      </c>
      <c r="R2130" s="7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60" x14ac:dyDescent="0.2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s="4" t="s">
        <v>8221</v>
      </c>
      <c r="G2131" t="s">
        <v>8224</v>
      </c>
      <c r="H2131" t="s">
        <v>8246</v>
      </c>
      <c r="I2131">
        <v>1457570100</v>
      </c>
      <c r="J2131" s="14">
        <f t="shared" si="198"/>
        <v>42439.024305555555</v>
      </c>
      <c r="K2131">
        <v>1454978100</v>
      </c>
      <c r="L2131" s="14">
        <f t="shared" si="19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200"/>
        <v>11.799999999999999</v>
      </c>
      <c r="R2131" s="7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0" x14ac:dyDescent="0.2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s="4" t="s">
        <v>8221</v>
      </c>
      <c r="G2132" t="s">
        <v>8224</v>
      </c>
      <c r="H2132" t="s">
        <v>8246</v>
      </c>
      <c r="I2132">
        <v>1408154663</v>
      </c>
      <c r="J2132" s="14">
        <f t="shared" si="198"/>
        <v>41867.086377314816</v>
      </c>
      <c r="K2132">
        <v>1405130663</v>
      </c>
      <c r="L2132" s="14">
        <f t="shared" si="19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200"/>
        <v>0.20238095238095236</v>
      </c>
      <c r="R2132" s="7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5" x14ac:dyDescent="0.2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s="4" t="s">
        <v>8221</v>
      </c>
      <c r="G2133" t="s">
        <v>8224</v>
      </c>
      <c r="H2133" t="s">
        <v>8246</v>
      </c>
      <c r="I2133">
        <v>1436677091</v>
      </c>
      <c r="J2133" s="14">
        <f t="shared" si="198"/>
        <v>42197.207071759258</v>
      </c>
      <c r="K2133">
        <v>1434085091</v>
      </c>
      <c r="L2133" s="14">
        <f t="shared" si="19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200"/>
        <v>5</v>
      </c>
      <c r="R2133" s="7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60" x14ac:dyDescent="0.2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s="4" t="s">
        <v>8221</v>
      </c>
      <c r="G2134" t="s">
        <v>8224</v>
      </c>
      <c r="H2134" t="s">
        <v>8246</v>
      </c>
      <c r="I2134">
        <v>1391427692</v>
      </c>
      <c r="J2134" s="14">
        <f t="shared" si="198"/>
        <v>41673.487175925926</v>
      </c>
      <c r="K2134">
        <v>1388835692</v>
      </c>
      <c r="L2134" s="14">
        <f t="shared" si="19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200"/>
        <v>2.1129899999999995</v>
      </c>
      <c r="R2134" s="7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60" x14ac:dyDescent="0.2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s="4" t="s">
        <v>8221</v>
      </c>
      <c r="G2135" t="s">
        <v>8224</v>
      </c>
      <c r="H2135" t="s">
        <v>8246</v>
      </c>
      <c r="I2135">
        <v>1303628340</v>
      </c>
      <c r="J2135" s="14">
        <f t="shared" si="198"/>
        <v>40657.290972222225</v>
      </c>
      <c r="K2135">
        <v>1300328399</v>
      </c>
      <c r="L2135" s="14">
        <f t="shared" si="19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200"/>
        <v>1.6</v>
      </c>
      <c r="R2135" s="7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5" x14ac:dyDescent="0.2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s="4" t="s">
        <v>8221</v>
      </c>
      <c r="G2136" t="s">
        <v>8224</v>
      </c>
      <c r="H2136" t="s">
        <v>8246</v>
      </c>
      <c r="I2136">
        <v>1367097391</v>
      </c>
      <c r="J2136" s="14">
        <f t="shared" si="198"/>
        <v>41391.886469907404</v>
      </c>
      <c r="K2136">
        <v>1364505391</v>
      </c>
      <c r="L2136" s="14">
        <f t="shared" si="19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200"/>
        <v>1.7333333333333332</v>
      </c>
      <c r="R2136" s="7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60" x14ac:dyDescent="0.2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s="4" t="s">
        <v>8221</v>
      </c>
      <c r="G2137" t="s">
        <v>8224</v>
      </c>
      <c r="H2137" t="s">
        <v>8246</v>
      </c>
      <c r="I2137">
        <v>1349392033</v>
      </c>
      <c r="J2137" s="14">
        <f t="shared" si="198"/>
        <v>41186.963344907403</v>
      </c>
      <c r="K2137">
        <v>1346800033</v>
      </c>
      <c r="L2137" s="14">
        <f t="shared" si="19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200"/>
        <v>9.56</v>
      </c>
      <c r="R2137" s="7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5" x14ac:dyDescent="0.2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s="4" t="s">
        <v>8221</v>
      </c>
      <c r="G2138" t="s">
        <v>8224</v>
      </c>
      <c r="H2138" t="s">
        <v>8246</v>
      </c>
      <c r="I2138">
        <v>1382184786</v>
      </c>
      <c r="J2138" s="14">
        <f t="shared" si="198"/>
        <v>41566.509097222224</v>
      </c>
      <c r="K2138">
        <v>1379592786</v>
      </c>
      <c r="L2138" s="14">
        <f t="shared" si="19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200"/>
        <v>5.9612499999999999E-2</v>
      </c>
      <c r="R2138" s="7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5" x14ac:dyDescent="0.2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s="4" t="s">
        <v>8221</v>
      </c>
      <c r="G2139" t="s">
        <v>8229</v>
      </c>
      <c r="H2139" t="s">
        <v>8251</v>
      </c>
      <c r="I2139">
        <v>1417804229</v>
      </c>
      <c r="J2139" s="14">
        <f t="shared" si="198"/>
        <v>41978.771168981482</v>
      </c>
      <c r="K2139">
        <v>1415212229</v>
      </c>
      <c r="L2139" s="14">
        <f t="shared" si="19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200"/>
        <v>28.405999999999999</v>
      </c>
      <c r="R2139" s="7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45" x14ac:dyDescent="0.2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s="4" t="s">
        <v>8221</v>
      </c>
      <c r="G2140" t="s">
        <v>8225</v>
      </c>
      <c r="H2140" t="s">
        <v>8247</v>
      </c>
      <c r="I2140">
        <v>1383959939</v>
      </c>
      <c r="J2140" s="14">
        <f t="shared" si="198"/>
        <v>41587.054849537039</v>
      </c>
      <c r="K2140">
        <v>1381364339</v>
      </c>
      <c r="L2140" s="14">
        <f t="shared" si="19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200"/>
        <v>12.8</v>
      </c>
      <c r="R2140" s="7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60" x14ac:dyDescent="0.2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s="4" t="s">
        <v>8221</v>
      </c>
      <c r="G2141" t="s">
        <v>8224</v>
      </c>
      <c r="H2141" t="s">
        <v>8246</v>
      </c>
      <c r="I2141">
        <v>1478196008</v>
      </c>
      <c r="J2141" s="14">
        <f t="shared" si="198"/>
        <v>42677.750092592592</v>
      </c>
      <c r="K2141">
        <v>1475604008</v>
      </c>
      <c r="L2141" s="14">
        <f t="shared" si="19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200"/>
        <v>5.42</v>
      </c>
      <c r="R2141" s="7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60" x14ac:dyDescent="0.2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s="4" t="s">
        <v>8221</v>
      </c>
      <c r="G2142" t="s">
        <v>8224</v>
      </c>
      <c r="H2142" t="s">
        <v>8246</v>
      </c>
      <c r="I2142">
        <v>1357934424</v>
      </c>
      <c r="J2142" s="14">
        <f t="shared" si="198"/>
        <v>41285.833611111113</v>
      </c>
      <c r="K2142">
        <v>1355342424</v>
      </c>
      <c r="L2142" s="14">
        <f t="shared" si="19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200"/>
        <v>0.11199999999999999</v>
      </c>
      <c r="R2142" s="7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60" x14ac:dyDescent="0.2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s="4" t="s">
        <v>8221</v>
      </c>
      <c r="G2143" t="s">
        <v>8224</v>
      </c>
      <c r="H2143" t="s">
        <v>8246</v>
      </c>
      <c r="I2143">
        <v>1415947159</v>
      </c>
      <c r="J2143" s="14">
        <f t="shared" si="198"/>
        <v>41957.277303240742</v>
      </c>
      <c r="K2143">
        <v>1413351559</v>
      </c>
      <c r="L2143" s="14">
        <f t="shared" si="19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200"/>
        <v>0</v>
      </c>
      <c r="R2143" s="7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60" x14ac:dyDescent="0.2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s="4" t="s">
        <v>8221</v>
      </c>
      <c r="G2144" t="s">
        <v>8236</v>
      </c>
      <c r="H2144" t="s">
        <v>8249</v>
      </c>
      <c r="I2144">
        <v>1451494210</v>
      </c>
      <c r="J2144" s="14">
        <f t="shared" si="198"/>
        <v>42368.701504629629</v>
      </c>
      <c r="K2144">
        <v>1449075010</v>
      </c>
      <c r="L2144" s="14">
        <f t="shared" si="19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200"/>
        <v>5.7238095238095239</v>
      </c>
      <c r="R2144" s="7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60" x14ac:dyDescent="0.2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s="4" t="s">
        <v>8221</v>
      </c>
      <c r="G2145" t="s">
        <v>8224</v>
      </c>
      <c r="H2145" t="s">
        <v>8246</v>
      </c>
      <c r="I2145">
        <v>1279738800</v>
      </c>
      <c r="J2145" s="14">
        <f t="shared" si="198"/>
        <v>40380.791666666664</v>
      </c>
      <c r="K2145">
        <v>1275599812</v>
      </c>
      <c r="L2145" s="14">
        <f t="shared" si="19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200"/>
        <v>11.25</v>
      </c>
      <c r="R2145" s="7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45" x14ac:dyDescent="0.2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s="4" t="s">
        <v>8221</v>
      </c>
      <c r="G2146" t="s">
        <v>8224</v>
      </c>
      <c r="H2146" t="s">
        <v>8246</v>
      </c>
      <c r="I2146">
        <v>1379164040</v>
      </c>
      <c r="J2146" s="14">
        <f t="shared" si="198"/>
        <v>41531.546759259261</v>
      </c>
      <c r="K2146">
        <v>1376399240</v>
      </c>
      <c r="L2146" s="14">
        <f t="shared" si="19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200"/>
        <v>1.7098591549295776</v>
      </c>
      <c r="R2146" s="7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60" x14ac:dyDescent="0.2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s="4" t="s">
        <v>8221</v>
      </c>
      <c r="G2147" t="s">
        <v>8224</v>
      </c>
      <c r="H2147" t="s">
        <v>8246</v>
      </c>
      <c r="I2147">
        <v>1385534514</v>
      </c>
      <c r="J2147" s="14">
        <f t="shared" si="198"/>
        <v>41605.279097222221</v>
      </c>
      <c r="K2147">
        <v>1382938914</v>
      </c>
      <c r="L2147" s="14">
        <f t="shared" si="19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200"/>
        <v>30.433333333333334</v>
      </c>
      <c r="R2147" s="7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60" x14ac:dyDescent="0.2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s="4" t="s">
        <v>8221</v>
      </c>
      <c r="G2148" t="s">
        <v>8224</v>
      </c>
      <c r="H2148" t="s">
        <v>8246</v>
      </c>
      <c r="I2148">
        <v>1455207510</v>
      </c>
      <c r="J2148" s="14">
        <f t="shared" si="198"/>
        <v>42411.679513888885</v>
      </c>
      <c r="K2148">
        <v>1453997910</v>
      </c>
      <c r="L2148" s="14">
        <f t="shared" si="19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200"/>
        <v>0.02</v>
      </c>
      <c r="R2148" s="7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2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s="4" t="s">
        <v>8221</v>
      </c>
      <c r="G2149" t="s">
        <v>8224</v>
      </c>
      <c r="H2149" t="s">
        <v>8246</v>
      </c>
      <c r="I2149">
        <v>1416125148</v>
      </c>
      <c r="J2149" s="14">
        <f t="shared" si="198"/>
        <v>41959.337361111116</v>
      </c>
      <c r="K2149">
        <v>1413356748</v>
      </c>
      <c r="L2149" s="14">
        <f t="shared" si="19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200"/>
        <v>0.69641025641025645</v>
      </c>
      <c r="R2149" s="7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60" x14ac:dyDescent="0.2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s="4" t="s">
        <v>8221</v>
      </c>
      <c r="G2150" t="s">
        <v>8225</v>
      </c>
      <c r="H2150" t="s">
        <v>8247</v>
      </c>
      <c r="I2150">
        <v>1427992582</v>
      </c>
      <c r="J2150" s="14">
        <f t="shared" si="198"/>
        <v>42096.691921296297</v>
      </c>
      <c r="K2150">
        <v>1425404182</v>
      </c>
      <c r="L2150" s="14">
        <f t="shared" si="19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200"/>
        <v>2</v>
      </c>
      <c r="R2150" s="7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60" x14ac:dyDescent="0.2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s="4" t="s">
        <v>8221</v>
      </c>
      <c r="G2151" t="s">
        <v>8224</v>
      </c>
      <c r="H2151" t="s">
        <v>8246</v>
      </c>
      <c r="I2151">
        <v>1280534400</v>
      </c>
      <c r="J2151" s="14">
        <f t="shared" si="198"/>
        <v>40390</v>
      </c>
      <c r="K2151">
        <v>1277512556</v>
      </c>
      <c r="L2151" s="14">
        <f t="shared" si="19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200"/>
        <v>0</v>
      </c>
      <c r="R2151" s="7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x14ac:dyDescent="0.2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s="4" t="s">
        <v>8221</v>
      </c>
      <c r="G2152" t="s">
        <v>8234</v>
      </c>
      <c r="H2152" t="s">
        <v>8254</v>
      </c>
      <c r="I2152">
        <v>1468392599</v>
      </c>
      <c r="J2152" s="14">
        <f t="shared" si="198"/>
        <v>42564.284710648149</v>
      </c>
      <c r="K2152">
        <v>1465800599</v>
      </c>
      <c r="L2152" s="14">
        <f t="shared" si="19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200"/>
        <v>0.80999999999999994</v>
      </c>
      <c r="R2152" s="7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60" x14ac:dyDescent="0.2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s="4" t="s">
        <v>8221</v>
      </c>
      <c r="G2153" t="s">
        <v>8224</v>
      </c>
      <c r="H2153" t="s">
        <v>8246</v>
      </c>
      <c r="I2153">
        <v>1467231614</v>
      </c>
      <c r="J2153" s="14">
        <f t="shared" si="198"/>
        <v>42550.847384259265</v>
      </c>
      <c r="K2153">
        <v>1464639614</v>
      </c>
      <c r="L2153" s="14">
        <f t="shared" si="19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200"/>
        <v>0.26222222222222225</v>
      </c>
      <c r="R2153" s="7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60" x14ac:dyDescent="0.2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s="4" t="s">
        <v>8221</v>
      </c>
      <c r="G2154" t="s">
        <v>8224</v>
      </c>
      <c r="H2154" t="s">
        <v>8246</v>
      </c>
      <c r="I2154">
        <v>1394909909</v>
      </c>
      <c r="J2154" s="14">
        <f t="shared" si="198"/>
        <v>41713.790613425925</v>
      </c>
      <c r="K2154">
        <v>1392321509</v>
      </c>
      <c r="L2154" s="14">
        <f t="shared" si="19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200"/>
        <v>0.16666666666666669</v>
      </c>
      <c r="R2154" s="7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60" x14ac:dyDescent="0.2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s="4" t="s">
        <v>8221</v>
      </c>
      <c r="G2155" t="s">
        <v>8224</v>
      </c>
      <c r="H2155" t="s">
        <v>8246</v>
      </c>
      <c r="I2155">
        <v>1420876740</v>
      </c>
      <c r="J2155" s="14">
        <f t="shared" si="198"/>
        <v>42014.332638888889</v>
      </c>
      <c r="K2155">
        <v>1417470718</v>
      </c>
      <c r="L2155" s="14">
        <f t="shared" si="19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200"/>
        <v>9.124454880912446E-3</v>
      </c>
      <c r="R2155" s="7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30" x14ac:dyDescent="0.2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s="4" t="s">
        <v>8221</v>
      </c>
      <c r="G2156" t="s">
        <v>8224</v>
      </c>
      <c r="H2156" t="s">
        <v>8246</v>
      </c>
      <c r="I2156">
        <v>1390921827</v>
      </c>
      <c r="J2156" s="14">
        <f t="shared" si="198"/>
        <v>41667.632256944446</v>
      </c>
      <c r="K2156">
        <v>1389193827</v>
      </c>
      <c r="L2156" s="14">
        <f t="shared" si="19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200"/>
        <v>0.8</v>
      </c>
      <c r="R2156" s="7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5" x14ac:dyDescent="0.2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s="4" t="s">
        <v>8221</v>
      </c>
      <c r="G2157" t="s">
        <v>8225</v>
      </c>
      <c r="H2157" t="s">
        <v>8247</v>
      </c>
      <c r="I2157">
        <v>1459443385</v>
      </c>
      <c r="J2157" s="14">
        <f t="shared" si="198"/>
        <v>42460.70584490741</v>
      </c>
      <c r="K2157">
        <v>1456854985</v>
      </c>
      <c r="L2157" s="14">
        <f t="shared" si="19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200"/>
        <v>2.2999999999999998</v>
      </c>
      <c r="R2157" s="7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5" x14ac:dyDescent="0.2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s="4" t="s">
        <v>8221</v>
      </c>
      <c r="G2158" t="s">
        <v>8224</v>
      </c>
      <c r="H2158" t="s">
        <v>8246</v>
      </c>
      <c r="I2158">
        <v>1379363406</v>
      </c>
      <c r="J2158" s="14">
        <f t="shared" si="198"/>
        <v>41533.85423611111</v>
      </c>
      <c r="K2158">
        <v>1375475406</v>
      </c>
      <c r="L2158" s="14">
        <f t="shared" si="19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200"/>
        <v>2.6660714285714282</v>
      </c>
      <c r="R2158" s="7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0" x14ac:dyDescent="0.2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s="4" t="s">
        <v>8221</v>
      </c>
      <c r="G2159" t="s">
        <v>8224</v>
      </c>
      <c r="H2159" t="s">
        <v>8246</v>
      </c>
      <c r="I2159">
        <v>1482479940</v>
      </c>
      <c r="J2159" s="14">
        <f t="shared" si="198"/>
        <v>42727.332638888889</v>
      </c>
      <c r="K2159">
        <v>1479684783</v>
      </c>
      <c r="L2159" s="14">
        <f t="shared" si="19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200"/>
        <v>28.192</v>
      </c>
      <c r="R2159" s="7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60" x14ac:dyDescent="0.2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s="4" t="s">
        <v>8221</v>
      </c>
      <c r="G2160" t="s">
        <v>8224</v>
      </c>
      <c r="H2160" t="s">
        <v>8246</v>
      </c>
      <c r="I2160">
        <v>1360009774</v>
      </c>
      <c r="J2160" s="14">
        <f t="shared" si="198"/>
        <v>41309.853865740741</v>
      </c>
      <c r="K2160">
        <v>1356121774</v>
      </c>
      <c r="L2160" s="14">
        <f t="shared" si="19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200"/>
        <v>6.5900366666666672</v>
      </c>
      <c r="R2160" s="7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75" x14ac:dyDescent="0.2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s="4" t="s">
        <v>8221</v>
      </c>
      <c r="G2161" t="s">
        <v>8224</v>
      </c>
      <c r="H2161" t="s">
        <v>8246</v>
      </c>
      <c r="I2161">
        <v>1310837574</v>
      </c>
      <c r="J2161" s="14">
        <f t="shared" si="198"/>
        <v>40740.731180555551</v>
      </c>
      <c r="K2161">
        <v>1308245574</v>
      </c>
      <c r="L2161" s="14">
        <f t="shared" si="19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200"/>
        <v>0.72222222222222221</v>
      </c>
      <c r="R2161" s="7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5" x14ac:dyDescent="0.2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s="4" t="s">
        <v>8221</v>
      </c>
      <c r="G2162" t="s">
        <v>8224</v>
      </c>
      <c r="H2162" t="s">
        <v>8246</v>
      </c>
      <c r="I2162">
        <v>1337447105</v>
      </c>
      <c r="J2162" s="14">
        <f t="shared" si="198"/>
        <v>41048.711863425924</v>
      </c>
      <c r="K2162">
        <v>1334855105</v>
      </c>
      <c r="L2162" s="14">
        <f t="shared" si="19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200"/>
        <v>0.85000000000000009</v>
      </c>
      <c r="R2162" s="7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30" x14ac:dyDescent="0.2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s="4" t="s">
        <v>8219</v>
      </c>
      <c r="G2163" t="s">
        <v>8224</v>
      </c>
      <c r="H2163" t="s">
        <v>8246</v>
      </c>
      <c r="I2163">
        <v>1443040059</v>
      </c>
      <c r="J2163" s="14">
        <f t="shared" si="198"/>
        <v>42270.852534722217</v>
      </c>
      <c r="K2163">
        <v>1440448059</v>
      </c>
      <c r="L2163" s="14">
        <f t="shared" si="19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200"/>
        <v>115.75</v>
      </c>
      <c r="R2163" s="7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60" x14ac:dyDescent="0.2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s="4" t="s">
        <v>8219</v>
      </c>
      <c r="G2164" t="s">
        <v>8224</v>
      </c>
      <c r="H2164" t="s">
        <v>8246</v>
      </c>
      <c r="I2164">
        <v>1406226191</v>
      </c>
      <c r="J2164" s="14">
        <f t="shared" si="198"/>
        <v>41844.766099537039</v>
      </c>
      <c r="K2164">
        <v>1403547791</v>
      </c>
      <c r="L2164" s="14">
        <f t="shared" si="19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200"/>
        <v>112.26666666666667</v>
      </c>
      <c r="R2164" s="7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5" x14ac:dyDescent="0.2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s="4" t="s">
        <v>8219</v>
      </c>
      <c r="G2165" t="s">
        <v>8224</v>
      </c>
      <c r="H2165" t="s">
        <v>8246</v>
      </c>
      <c r="I2165">
        <v>1433735400</v>
      </c>
      <c r="J2165" s="14">
        <f t="shared" si="198"/>
        <v>42163.159722222219</v>
      </c>
      <c r="K2165">
        <v>1429306520</v>
      </c>
      <c r="L2165" s="14">
        <f t="shared" si="19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200"/>
        <v>132.20000000000002</v>
      </c>
      <c r="R2165" s="7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0" x14ac:dyDescent="0.2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s="4" t="s">
        <v>8219</v>
      </c>
      <c r="G2166" t="s">
        <v>8224</v>
      </c>
      <c r="H2166" t="s">
        <v>8246</v>
      </c>
      <c r="I2166">
        <v>1466827140</v>
      </c>
      <c r="J2166" s="14">
        <f t="shared" si="198"/>
        <v>42546.165972222225</v>
      </c>
      <c r="K2166">
        <v>1464196414</v>
      </c>
      <c r="L2166" s="14">
        <f t="shared" si="19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200"/>
        <v>102.63636363636364</v>
      </c>
      <c r="R2166" s="7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60" x14ac:dyDescent="0.2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s="4" t="s">
        <v>8219</v>
      </c>
      <c r="G2167" t="s">
        <v>8230</v>
      </c>
      <c r="H2167" t="s">
        <v>8249</v>
      </c>
      <c r="I2167">
        <v>1460127635</v>
      </c>
      <c r="J2167" s="14">
        <f t="shared" si="198"/>
        <v>42468.625405092593</v>
      </c>
      <c r="K2167">
        <v>1457539235</v>
      </c>
      <c r="L2167" s="14">
        <f t="shared" si="19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200"/>
        <v>138.64000000000001</v>
      </c>
      <c r="R2167" s="7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60" x14ac:dyDescent="0.2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s="4" t="s">
        <v>8219</v>
      </c>
      <c r="G2168" t="s">
        <v>8224</v>
      </c>
      <c r="H2168" t="s">
        <v>8246</v>
      </c>
      <c r="I2168">
        <v>1417813618</v>
      </c>
      <c r="J2168" s="14">
        <f t="shared" si="198"/>
        <v>41978.879837962959</v>
      </c>
      <c r="K2168">
        <v>1413922018</v>
      </c>
      <c r="L2168" s="14">
        <f t="shared" si="19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200"/>
        <v>146.6</v>
      </c>
      <c r="R2168" s="7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30" x14ac:dyDescent="0.2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s="4" t="s">
        <v>8219</v>
      </c>
      <c r="G2169" t="s">
        <v>8224</v>
      </c>
      <c r="H2169" t="s">
        <v>8246</v>
      </c>
      <c r="I2169">
        <v>1347672937</v>
      </c>
      <c r="J2169" s="14">
        <f t="shared" si="198"/>
        <v>41167.066400462965</v>
      </c>
      <c r="K2169">
        <v>1346463337</v>
      </c>
      <c r="L2169" s="14">
        <f t="shared" si="19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200"/>
        <v>120</v>
      </c>
      <c r="R2169" s="7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45" x14ac:dyDescent="0.2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s="4" t="s">
        <v>8219</v>
      </c>
      <c r="G2170" t="s">
        <v>8224</v>
      </c>
      <c r="H2170" t="s">
        <v>8246</v>
      </c>
      <c r="I2170">
        <v>1486702800</v>
      </c>
      <c r="J2170" s="14">
        <f t="shared" si="198"/>
        <v>42776.208333333328</v>
      </c>
      <c r="K2170">
        <v>1484058261</v>
      </c>
      <c r="L2170" s="14">
        <f t="shared" si="19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200"/>
        <v>121.5816111111111</v>
      </c>
      <c r="R2170" s="7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60" x14ac:dyDescent="0.2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s="4" t="s">
        <v>8219</v>
      </c>
      <c r="G2171" t="s">
        <v>8224</v>
      </c>
      <c r="H2171" t="s">
        <v>8246</v>
      </c>
      <c r="I2171">
        <v>1488473351</v>
      </c>
      <c r="J2171" s="14">
        <f t="shared" si="198"/>
        <v>42796.700821759259</v>
      </c>
      <c r="K2171">
        <v>1488214151</v>
      </c>
      <c r="L2171" s="14">
        <f t="shared" si="19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200"/>
        <v>100</v>
      </c>
      <c r="R2171" s="7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5" x14ac:dyDescent="0.2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s="4" t="s">
        <v>8219</v>
      </c>
      <c r="G2172" t="s">
        <v>8224</v>
      </c>
      <c r="H2172" t="s">
        <v>8246</v>
      </c>
      <c r="I2172">
        <v>1440266422</v>
      </c>
      <c r="J2172" s="14">
        <f t="shared" si="198"/>
        <v>42238.750254629631</v>
      </c>
      <c r="K2172">
        <v>1436810422</v>
      </c>
      <c r="L2172" s="14">
        <f t="shared" si="19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200"/>
        <v>180.85714285714286</v>
      </c>
      <c r="R2172" s="7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5" x14ac:dyDescent="0.2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s="4" t="s">
        <v>8219</v>
      </c>
      <c r="G2173" t="s">
        <v>8224</v>
      </c>
      <c r="H2173" t="s">
        <v>8246</v>
      </c>
      <c r="I2173">
        <v>1434949200</v>
      </c>
      <c r="J2173" s="14">
        <f t="shared" si="198"/>
        <v>42177.208333333328</v>
      </c>
      <c r="K2173">
        <v>1431903495</v>
      </c>
      <c r="L2173" s="14">
        <f t="shared" si="19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200"/>
        <v>106.075</v>
      </c>
      <c r="R2173" s="7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5" x14ac:dyDescent="0.2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s="4" t="s">
        <v>8219</v>
      </c>
      <c r="G2174" t="s">
        <v>8224</v>
      </c>
      <c r="H2174" t="s">
        <v>8246</v>
      </c>
      <c r="I2174">
        <v>1429365320</v>
      </c>
      <c r="J2174" s="14">
        <f t="shared" si="198"/>
        <v>42112.580092592587</v>
      </c>
      <c r="K2174">
        <v>1426773320</v>
      </c>
      <c r="L2174" s="14">
        <f t="shared" si="19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200"/>
        <v>100</v>
      </c>
      <c r="R2174" s="7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60" x14ac:dyDescent="0.2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s="4" t="s">
        <v>8219</v>
      </c>
      <c r="G2175" t="s">
        <v>8224</v>
      </c>
      <c r="H2175" t="s">
        <v>8246</v>
      </c>
      <c r="I2175">
        <v>1378785540</v>
      </c>
      <c r="J2175" s="14">
        <f t="shared" si="198"/>
        <v>41527.165972222225</v>
      </c>
      <c r="K2175">
        <v>1376066243</v>
      </c>
      <c r="L2175" s="14">
        <f t="shared" si="19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200"/>
        <v>126.92857142857143</v>
      </c>
      <c r="R2175" s="7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60" x14ac:dyDescent="0.2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s="4" t="s">
        <v>8219</v>
      </c>
      <c r="G2176" t="s">
        <v>8225</v>
      </c>
      <c r="H2176" t="s">
        <v>8247</v>
      </c>
      <c r="I2176">
        <v>1462453307</v>
      </c>
      <c r="J2176" s="14">
        <f t="shared" si="198"/>
        <v>42495.542905092589</v>
      </c>
      <c r="K2176">
        <v>1459861307</v>
      </c>
      <c r="L2176" s="14">
        <f t="shared" si="19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200"/>
        <v>102.97499999999999</v>
      </c>
      <c r="R2176" s="7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60" x14ac:dyDescent="0.2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s="4" t="s">
        <v>8219</v>
      </c>
      <c r="G2177" t="s">
        <v>8224</v>
      </c>
      <c r="H2177" t="s">
        <v>8246</v>
      </c>
      <c r="I2177">
        <v>1469059986</v>
      </c>
      <c r="J2177" s="14">
        <f t="shared" si="198"/>
        <v>42572.009097222224</v>
      </c>
      <c r="K2177">
        <v>1468455186</v>
      </c>
      <c r="L2177" s="14">
        <f t="shared" si="19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200"/>
        <v>250</v>
      </c>
      <c r="R2177" s="7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5" x14ac:dyDescent="0.2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s="4" t="s">
        <v>8219</v>
      </c>
      <c r="G2178" t="s">
        <v>8224</v>
      </c>
      <c r="H2178" t="s">
        <v>8246</v>
      </c>
      <c r="I2178">
        <v>1430579509</v>
      </c>
      <c r="J2178" s="14">
        <f t="shared" si="198"/>
        <v>42126.633206018523</v>
      </c>
      <c r="K2178">
        <v>1427987509</v>
      </c>
      <c r="L2178" s="14">
        <f t="shared" si="199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si="200"/>
        <v>126.02</v>
      </c>
      <c r="R2178" s="7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75" x14ac:dyDescent="0.2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s="4" t="s">
        <v>8219</v>
      </c>
      <c r="G2179" t="s">
        <v>8224</v>
      </c>
      <c r="H2179" t="s">
        <v>8246</v>
      </c>
      <c r="I2179">
        <v>1465192867</v>
      </c>
      <c r="J2179" s="14">
        <f t="shared" ref="J2179:J2242" si="204">(((I2179/60)/60)/24)+DATE(1970,1,1)</f>
        <v>42527.250775462962</v>
      </c>
      <c r="K2179">
        <v>1463032867</v>
      </c>
      <c r="L2179" s="14">
        <f t="shared" ref="L2179:L2242" si="205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ref="Q2179:Q2242" si="206">(E2179/D2179)*100</f>
        <v>100.12</v>
      </c>
      <c r="R2179" s="7">
        <f t="shared" ref="R2179:R2242" si="207">AVERAGE(E2179/N2179)</f>
        <v>65.868421052631575</v>
      </c>
      <c r="S2179" t="str">
        <f t="shared" ref="S2179:S2242" si="208">LEFT(P2179,FIND("/",P2179)-1)</f>
        <v>music</v>
      </c>
      <c r="T2179" t="str">
        <f t="shared" ref="T2179:T2242" si="209">RIGHT(P2179,LEN(P2179)-FIND("/",P2179))</f>
        <v>rock</v>
      </c>
    </row>
    <row r="2180" spans="1:20" ht="45" x14ac:dyDescent="0.2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s="4" t="s">
        <v>8219</v>
      </c>
      <c r="G2180" t="s">
        <v>8224</v>
      </c>
      <c r="H2180" t="s">
        <v>8246</v>
      </c>
      <c r="I2180">
        <v>1484752597</v>
      </c>
      <c r="J2180" s="14">
        <f t="shared" si="204"/>
        <v>42753.63653935185</v>
      </c>
      <c r="K2180">
        <v>1482160597</v>
      </c>
      <c r="L2180" s="14">
        <f t="shared" si="205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206"/>
        <v>138.64000000000001</v>
      </c>
      <c r="R2180" s="7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5" x14ac:dyDescent="0.2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s="4" t="s">
        <v>8219</v>
      </c>
      <c r="G2181" t="s">
        <v>8224</v>
      </c>
      <c r="H2181" t="s">
        <v>8246</v>
      </c>
      <c r="I2181">
        <v>1428725192</v>
      </c>
      <c r="J2181" s="14">
        <f t="shared" si="204"/>
        <v>42105.171203703707</v>
      </c>
      <c r="K2181">
        <v>1426133192</v>
      </c>
      <c r="L2181" s="14">
        <f t="shared" si="205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206"/>
        <v>161.4</v>
      </c>
      <c r="R2181" s="7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45" x14ac:dyDescent="0.2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s="4" t="s">
        <v>8219</v>
      </c>
      <c r="G2182" t="s">
        <v>8224</v>
      </c>
      <c r="H2182" t="s">
        <v>8246</v>
      </c>
      <c r="I2182">
        <v>1447434268</v>
      </c>
      <c r="J2182" s="14">
        <f t="shared" si="204"/>
        <v>42321.711435185185</v>
      </c>
      <c r="K2182">
        <v>1443801868</v>
      </c>
      <c r="L2182" s="14">
        <f t="shared" si="205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206"/>
        <v>107.18419999999999</v>
      </c>
      <c r="R2182" s="7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60" x14ac:dyDescent="0.2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s="4" t="s">
        <v>8219</v>
      </c>
      <c r="G2183" t="s">
        <v>8224</v>
      </c>
      <c r="H2183" t="s">
        <v>8246</v>
      </c>
      <c r="I2183">
        <v>1487635653</v>
      </c>
      <c r="J2183" s="14">
        <f t="shared" si="204"/>
        <v>42787.005243055552</v>
      </c>
      <c r="K2183">
        <v>1486426053</v>
      </c>
      <c r="L2183" s="14">
        <f t="shared" si="205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206"/>
        <v>153.1</v>
      </c>
      <c r="R2183" s="7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5" x14ac:dyDescent="0.2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s="4" t="s">
        <v>8219</v>
      </c>
      <c r="G2184" t="s">
        <v>8229</v>
      </c>
      <c r="H2184" t="s">
        <v>8251</v>
      </c>
      <c r="I2184">
        <v>1412285825</v>
      </c>
      <c r="J2184" s="14">
        <f t="shared" si="204"/>
        <v>41914.900752314818</v>
      </c>
      <c r="K2184">
        <v>1409261825</v>
      </c>
      <c r="L2184" s="14">
        <f t="shared" si="205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206"/>
        <v>524.16666666666663</v>
      </c>
      <c r="R2184" s="7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60" x14ac:dyDescent="0.2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s="4" t="s">
        <v>8219</v>
      </c>
      <c r="G2185" t="s">
        <v>8224</v>
      </c>
      <c r="H2185" t="s">
        <v>8246</v>
      </c>
      <c r="I2185">
        <v>1486616400</v>
      </c>
      <c r="J2185" s="14">
        <f t="shared" si="204"/>
        <v>42775.208333333328</v>
      </c>
      <c r="K2185">
        <v>1484037977</v>
      </c>
      <c r="L2185" s="14">
        <f t="shared" si="205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206"/>
        <v>489.27777777777777</v>
      </c>
      <c r="R2185" s="7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60" x14ac:dyDescent="0.2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s="4" t="s">
        <v>8219</v>
      </c>
      <c r="G2186" t="s">
        <v>8224</v>
      </c>
      <c r="H2186" t="s">
        <v>8246</v>
      </c>
      <c r="I2186">
        <v>1453737600</v>
      </c>
      <c r="J2186" s="14">
        <f t="shared" si="204"/>
        <v>42394.666666666672</v>
      </c>
      <c r="K2186">
        <v>1452530041</v>
      </c>
      <c r="L2186" s="14">
        <f t="shared" si="205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206"/>
        <v>284.74</v>
      </c>
      <c r="R2186" s="7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60" x14ac:dyDescent="0.2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s="4" t="s">
        <v>8219</v>
      </c>
      <c r="G2187" t="s">
        <v>8225</v>
      </c>
      <c r="H2187" t="s">
        <v>8247</v>
      </c>
      <c r="I2187">
        <v>1364286239</v>
      </c>
      <c r="J2187" s="14">
        <f t="shared" si="204"/>
        <v>41359.349988425929</v>
      </c>
      <c r="K2187">
        <v>1360830239</v>
      </c>
      <c r="L2187" s="14">
        <f t="shared" si="205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206"/>
        <v>1856.97</v>
      </c>
      <c r="R2187" s="7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5" x14ac:dyDescent="0.2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s="4" t="s">
        <v>8219</v>
      </c>
      <c r="G2188" t="s">
        <v>8224</v>
      </c>
      <c r="H2188" t="s">
        <v>8246</v>
      </c>
      <c r="I2188">
        <v>1473213600</v>
      </c>
      <c r="J2188" s="14">
        <f t="shared" si="204"/>
        <v>42620.083333333328</v>
      </c>
      <c r="K2188">
        <v>1470062743</v>
      </c>
      <c r="L2188" s="14">
        <f t="shared" si="205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206"/>
        <v>109.67499999999998</v>
      </c>
      <c r="R2188" s="7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60" x14ac:dyDescent="0.2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s="4" t="s">
        <v>8219</v>
      </c>
      <c r="G2189" t="s">
        <v>8224</v>
      </c>
      <c r="H2189" t="s">
        <v>8246</v>
      </c>
      <c r="I2189">
        <v>1428033540</v>
      </c>
      <c r="J2189" s="14">
        <f t="shared" si="204"/>
        <v>42097.165972222225</v>
      </c>
      <c r="K2189">
        <v>1425531666</v>
      </c>
      <c r="L2189" s="14">
        <f t="shared" si="205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206"/>
        <v>1014.6425</v>
      </c>
      <c r="R2189" s="7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5" x14ac:dyDescent="0.2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s="4" t="s">
        <v>8219</v>
      </c>
      <c r="G2190" t="s">
        <v>8226</v>
      </c>
      <c r="H2190" t="s">
        <v>8248</v>
      </c>
      <c r="I2190">
        <v>1477414800</v>
      </c>
      <c r="J2190" s="14">
        <f t="shared" si="204"/>
        <v>42668.708333333328</v>
      </c>
      <c r="K2190">
        <v>1474380241</v>
      </c>
      <c r="L2190" s="14">
        <f t="shared" si="205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206"/>
        <v>412.17692027666544</v>
      </c>
      <c r="R2190" s="7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60" x14ac:dyDescent="0.2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s="4" t="s">
        <v>8219</v>
      </c>
      <c r="G2191" t="s">
        <v>8225</v>
      </c>
      <c r="H2191" t="s">
        <v>8247</v>
      </c>
      <c r="I2191">
        <v>1461276000</v>
      </c>
      <c r="J2191" s="14">
        <f t="shared" si="204"/>
        <v>42481.916666666672</v>
      </c>
      <c r="K2191">
        <v>1460055300</v>
      </c>
      <c r="L2191" s="14">
        <f t="shared" si="205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206"/>
        <v>503.25</v>
      </c>
      <c r="R2191" s="7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5" x14ac:dyDescent="0.2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s="4" t="s">
        <v>8219</v>
      </c>
      <c r="G2192" t="s">
        <v>8224</v>
      </c>
      <c r="H2192" t="s">
        <v>8246</v>
      </c>
      <c r="I2192">
        <v>1458716340</v>
      </c>
      <c r="J2192" s="14">
        <f t="shared" si="204"/>
        <v>42452.290972222225</v>
      </c>
      <c r="K2192">
        <v>1455721204</v>
      </c>
      <c r="L2192" s="14">
        <f t="shared" si="205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206"/>
        <v>184.61052631578946</v>
      </c>
      <c r="R2192" s="7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60" x14ac:dyDescent="0.2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s="4" t="s">
        <v>8219</v>
      </c>
      <c r="G2193" t="s">
        <v>8225</v>
      </c>
      <c r="H2193" t="s">
        <v>8247</v>
      </c>
      <c r="I2193">
        <v>1487102427</v>
      </c>
      <c r="J2193" s="14">
        <f t="shared" si="204"/>
        <v>42780.833645833336</v>
      </c>
      <c r="K2193">
        <v>1486065627</v>
      </c>
      <c r="L2193" s="14">
        <f t="shared" si="205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206"/>
        <v>119.73333333333333</v>
      </c>
      <c r="R2193" s="7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60" x14ac:dyDescent="0.2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s="4" t="s">
        <v>8219</v>
      </c>
      <c r="G2194" t="s">
        <v>8225</v>
      </c>
      <c r="H2194" t="s">
        <v>8247</v>
      </c>
      <c r="I2194">
        <v>1481842800</v>
      </c>
      <c r="J2194" s="14">
        <f t="shared" si="204"/>
        <v>42719.958333333328</v>
      </c>
      <c r="K2194">
        <v>1479414344</v>
      </c>
      <c r="L2194" s="14">
        <f t="shared" si="205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206"/>
        <v>1081.2401666666667</v>
      </c>
      <c r="R2194" s="7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60" x14ac:dyDescent="0.2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s="4" t="s">
        <v>8219</v>
      </c>
      <c r="G2195" t="s">
        <v>8224</v>
      </c>
      <c r="H2195" t="s">
        <v>8246</v>
      </c>
      <c r="I2195">
        <v>1479704340</v>
      </c>
      <c r="J2195" s="14">
        <f t="shared" si="204"/>
        <v>42695.207638888889</v>
      </c>
      <c r="K2195">
        <v>1477043072</v>
      </c>
      <c r="L2195" s="14">
        <f t="shared" si="205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206"/>
        <v>452.37333333333333</v>
      </c>
      <c r="R2195" s="7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60" x14ac:dyDescent="0.2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s="4" t="s">
        <v>8219</v>
      </c>
      <c r="G2196" t="s">
        <v>8224</v>
      </c>
      <c r="H2196" t="s">
        <v>8246</v>
      </c>
      <c r="I2196">
        <v>1459012290</v>
      </c>
      <c r="J2196" s="14">
        <f t="shared" si="204"/>
        <v>42455.716319444444</v>
      </c>
      <c r="K2196">
        <v>1456423890</v>
      </c>
      <c r="L2196" s="14">
        <f t="shared" si="205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206"/>
        <v>537.37</v>
      </c>
      <c r="R2196" s="7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0" x14ac:dyDescent="0.2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s="4" t="s">
        <v>8219</v>
      </c>
      <c r="G2197" t="s">
        <v>8224</v>
      </c>
      <c r="H2197" t="s">
        <v>8246</v>
      </c>
      <c r="I2197">
        <v>1439317900</v>
      </c>
      <c r="J2197" s="14">
        <f t="shared" si="204"/>
        <v>42227.771990740745</v>
      </c>
      <c r="K2197">
        <v>1436725900</v>
      </c>
      <c r="L2197" s="14">
        <f t="shared" si="205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206"/>
        <v>120.32608695652173</v>
      </c>
      <c r="R2197" s="7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0" x14ac:dyDescent="0.2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s="4" t="s">
        <v>8219</v>
      </c>
      <c r="G2198" t="s">
        <v>8224</v>
      </c>
      <c r="H2198" t="s">
        <v>8246</v>
      </c>
      <c r="I2198">
        <v>1480662000</v>
      </c>
      <c r="J2198" s="14">
        <f t="shared" si="204"/>
        <v>42706.291666666672</v>
      </c>
      <c r="K2198">
        <v>1478000502</v>
      </c>
      <c r="L2198" s="14">
        <f t="shared" si="205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206"/>
        <v>113.83571428571429</v>
      </c>
      <c r="R2198" s="7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5" x14ac:dyDescent="0.2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s="4" t="s">
        <v>8219</v>
      </c>
      <c r="G2199" t="s">
        <v>8224</v>
      </c>
      <c r="H2199" t="s">
        <v>8246</v>
      </c>
      <c r="I2199">
        <v>1425132059</v>
      </c>
      <c r="J2199" s="14">
        <f t="shared" si="204"/>
        <v>42063.584016203706</v>
      </c>
      <c r="K2199">
        <v>1422540059</v>
      </c>
      <c r="L2199" s="14">
        <f t="shared" si="205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206"/>
        <v>951.03109999999992</v>
      </c>
      <c r="R2199" s="7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60" x14ac:dyDescent="0.2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s="4" t="s">
        <v>8219</v>
      </c>
      <c r="G2200" t="s">
        <v>8224</v>
      </c>
      <c r="H2200" t="s">
        <v>8246</v>
      </c>
      <c r="I2200">
        <v>1447507200</v>
      </c>
      <c r="J2200" s="14">
        <f t="shared" si="204"/>
        <v>42322.555555555555</v>
      </c>
      <c r="K2200">
        <v>1444911600</v>
      </c>
      <c r="L2200" s="14">
        <f t="shared" si="205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206"/>
        <v>132.89249999999998</v>
      </c>
      <c r="R2200" s="7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0" x14ac:dyDescent="0.2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s="4" t="s">
        <v>8219</v>
      </c>
      <c r="G2201" t="s">
        <v>8241</v>
      </c>
      <c r="H2201" t="s">
        <v>8249</v>
      </c>
      <c r="I2201">
        <v>1444903198</v>
      </c>
      <c r="J2201" s="14">
        <f t="shared" si="204"/>
        <v>42292.416643518518</v>
      </c>
      <c r="K2201">
        <v>1442311198</v>
      </c>
      <c r="L2201" s="14">
        <f t="shared" si="205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206"/>
        <v>146.97777777777779</v>
      </c>
      <c r="R2201" s="7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60" x14ac:dyDescent="0.2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s="4" t="s">
        <v>8219</v>
      </c>
      <c r="G2202" t="s">
        <v>8225</v>
      </c>
      <c r="H2202" t="s">
        <v>8247</v>
      </c>
      <c r="I2202">
        <v>1436151600</v>
      </c>
      <c r="J2202" s="14">
        <f t="shared" si="204"/>
        <v>42191.125</v>
      </c>
      <c r="K2202">
        <v>1433775668</v>
      </c>
      <c r="L2202" s="14">
        <f t="shared" si="205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206"/>
        <v>542.15</v>
      </c>
      <c r="R2202" s="7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60" x14ac:dyDescent="0.2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s="4" t="s">
        <v>8219</v>
      </c>
      <c r="G2203" t="s">
        <v>8225</v>
      </c>
      <c r="H2203" t="s">
        <v>8247</v>
      </c>
      <c r="I2203">
        <v>1358367565</v>
      </c>
      <c r="J2203" s="14">
        <f t="shared" si="204"/>
        <v>41290.846817129634</v>
      </c>
      <c r="K2203">
        <v>1357157965</v>
      </c>
      <c r="L2203" s="14">
        <f t="shared" si="205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206"/>
        <v>382.71818181818185</v>
      </c>
      <c r="R2203" s="7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45" x14ac:dyDescent="0.2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s="4" t="s">
        <v>8219</v>
      </c>
      <c r="G2204" t="s">
        <v>8224</v>
      </c>
      <c r="H2204" t="s">
        <v>8246</v>
      </c>
      <c r="I2204">
        <v>1351801368</v>
      </c>
      <c r="J2204" s="14">
        <f t="shared" si="204"/>
        <v>41214.849166666667</v>
      </c>
      <c r="K2204">
        <v>1349209368</v>
      </c>
      <c r="L2204" s="14">
        <f t="shared" si="205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206"/>
        <v>704.18124999999998</v>
      </c>
      <c r="R2204" s="7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60" x14ac:dyDescent="0.2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s="4" t="s">
        <v>8219</v>
      </c>
      <c r="G2205" t="s">
        <v>8229</v>
      </c>
      <c r="H2205" t="s">
        <v>8251</v>
      </c>
      <c r="I2205">
        <v>1443127082</v>
      </c>
      <c r="J2205" s="14">
        <f t="shared" si="204"/>
        <v>42271.85974537037</v>
      </c>
      <c r="K2205">
        <v>1440535082</v>
      </c>
      <c r="L2205" s="14">
        <f t="shared" si="205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206"/>
        <v>109.55</v>
      </c>
      <c r="R2205" s="7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5" x14ac:dyDescent="0.2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s="4" t="s">
        <v>8219</v>
      </c>
      <c r="G2206" t="s">
        <v>8224</v>
      </c>
      <c r="H2206" t="s">
        <v>8246</v>
      </c>
      <c r="I2206">
        <v>1362814119</v>
      </c>
      <c r="J2206" s="14">
        <f t="shared" si="204"/>
        <v>41342.311562499999</v>
      </c>
      <c r="K2206">
        <v>1360222119</v>
      </c>
      <c r="L2206" s="14">
        <f t="shared" si="205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206"/>
        <v>132.86666666666667</v>
      </c>
      <c r="R2206" s="7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5" x14ac:dyDescent="0.2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s="4" t="s">
        <v>8219</v>
      </c>
      <c r="G2207" t="s">
        <v>8224</v>
      </c>
      <c r="H2207" t="s">
        <v>8246</v>
      </c>
      <c r="I2207">
        <v>1338579789</v>
      </c>
      <c r="J2207" s="14">
        <f t="shared" si="204"/>
        <v>41061.82163194444</v>
      </c>
      <c r="K2207">
        <v>1335987789</v>
      </c>
      <c r="L2207" s="14">
        <f t="shared" si="205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206"/>
        <v>152</v>
      </c>
      <c r="R2207" s="7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60" x14ac:dyDescent="0.2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s="4" t="s">
        <v>8219</v>
      </c>
      <c r="G2208" t="s">
        <v>8224</v>
      </c>
      <c r="H2208" t="s">
        <v>8246</v>
      </c>
      <c r="I2208">
        <v>1334556624</v>
      </c>
      <c r="J2208" s="14">
        <f t="shared" si="204"/>
        <v>41015.257222222222</v>
      </c>
      <c r="K2208">
        <v>1333001424</v>
      </c>
      <c r="L2208" s="14">
        <f t="shared" si="205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206"/>
        <v>102.72727272727273</v>
      </c>
      <c r="R2208" s="7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5" x14ac:dyDescent="0.2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s="4" t="s">
        <v>8219</v>
      </c>
      <c r="G2209" t="s">
        <v>8224</v>
      </c>
      <c r="H2209" t="s">
        <v>8246</v>
      </c>
      <c r="I2209">
        <v>1384580373</v>
      </c>
      <c r="J2209" s="14">
        <f t="shared" si="204"/>
        <v>41594.235798611109</v>
      </c>
      <c r="K2209">
        <v>1381984773</v>
      </c>
      <c r="L2209" s="14">
        <f t="shared" si="205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206"/>
        <v>100</v>
      </c>
      <c r="R2209" s="7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60" x14ac:dyDescent="0.2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s="4" t="s">
        <v>8219</v>
      </c>
      <c r="G2210" t="s">
        <v>8224</v>
      </c>
      <c r="H2210" t="s">
        <v>8246</v>
      </c>
      <c r="I2210">
        <v>1333771200</v>
      </c>
      <c r="J2210" s="14">
        <f t="shared" si="204"/>
        <v>41006.166666666664</v>
      </c>
      <c r="K2210">
        <v>1328649026</v>
      </c>
      <c r="L2210" s="14">
        <f t="shared" si="205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206"/>
        <v>101.6</v>
      </c>
      <c r="R2210" s="7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45" x14ac:dyDescent="0.2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s="4" t="s">
        <v>8219</v>
      </c>
      <c r="G2211" t="s">
        <v>8225</v>
      </c>
      <c r="H2211" t="s">
        <v>8247</v>
      </c>
      <c r="I2211">
        <v>1397516400</v>
      </c>
      <c r="J2211" s="14">
        <f t="shared" si="204"/>
        <v>41743.958333333336</v>
      </c>
      <c r="K2211">
        <v>1396524644</v>
      </c>
      <c r="L2211" s="14">
        <f t="shared" si="205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206"/>
        <v>150.80000000000001</v>
      </c>
      <c r="R2211" s="7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60" x14ac:dyDescent="0.2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s="4" t="s">
        <v>8219</v>
      </c>
      <c r="G2212" t="s">
        <v>8224</v>
      </c>
      <c r="H2212" t="s">
        <v>8246</v>
      </c>
      <c r="I2212">
        <v>1334424960</v>
      </c>
      <c r="J2212" s="14">
        <f t="shared" si="204"/>
        <v>41013.73333333333</v>
      </c>
      <c r="K2212">
        <v>1329442510</v>
      </c>
      <c r="L2212" s="14">
        <f t="shared" si="205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206"/>
        <v>111.425</v>
      </c>
      <c r="R2212" s="7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60" x14ac:dyDescent="0.2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s="4" t="s">
        <v>8219</v>
      </c>
      <c r="G2213" t="s">
        <v>8224</v>
      </c>
      <c r="H2213" t="s">
        <v>8246</v>
      </c>
      <c r="I2213">
        <v>1397113140</v>
      </c>
      <c r="J2213" s="14">
        <f t="shared" si="204"/>
        <v>41739.290972222225</v>
      </c>
      <c r="K2213">
        <v>1395168625</v>
      </c>
      <c r="L2213" s="14">
        <f t="shared" si="205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206"/>
        <v>195.6</v>
      </c>
      <c r="R2213" s="7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60" x14ac:dyDescent="0.2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s="4" t="s">
        <v>8219</v>
      </c>
      <c r="G2214" t="s">
        <v>8224</v>
      </c>
      <c r="H2214" t="s">
        <v>8246</v>
      </c>
      <c r="I2214">
        <v>1383526800</v>
      </c>
      <c r="J2214" s="14">
        <f t="shared" si="204"/>
        <v>41582.041666666664</v>
      </c>
      <c r="K2214">
        <v>1380650177</v>
      </c>
      <c r="L2214" s="14">
        <f t="shared" si="205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206"/>
        <v>114.38333333333333</v>
      </c>
      <c r="R2214" s="7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75" x14ac:dyDescent="0.2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s="4" t="s">
        <v>8219</v>
      </c>
      <c r="G2215" t="s">
        <v>8224</v>
      </c>
      <c r="H2215" t="s">
        <v>8246</v>
      </c>
      <c r="I2215">
        <v>1431719379</v>
      </c>
      <c r="J2215" s="14">
        <f t="shared" si="204"/>
        <v>42139.826145833329</v>
      </c>
      <c r="K2215">
        <v>1429127379</v>
      </c>
      <c r="L2215" s="14">
        <f t="shared" si="205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206"/>
        <v>200</v>
      </c>
      <c r="R2215" s="7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5" x14ac:dyDescent="0.2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s="4" t="s">
        <v>8219</v>
      </c>
      <c r="G2216" t="s">
        <v>8224</v>
      </c>
      <c r="H2216" t="s">
        <v>8246</v>
      </c>
      <c r="I2216">
        <v>1391713248</v>
      </c>
      <c r="J2216" s="14">
        <f t="shared" si="204"/>
        <v>41676.792222222226</v>
      </c>
      <c r="K2216">
        <v>1389121248</v>
      </c>
      <c r="L2216" s="14">
        <f t="shared" si="205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206"/>
        <v>292.50166666666667</v>
      </c>
      <c r="R2216" s="7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0" x14ac:dyDescent="0.2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s="4" t="s">
        <v>8219</v>
      </c>
      <c r="G2217" t="s">
        <v>8224</v>
      </c>
      <c r="H2217" t="s">
        <v>8246</v>
      </c>
      <c r="I2217">
        <v>1331621940</v>
      </c>
      <c r="J2217" s="14">
        <f t="shared" si="204"/>
        <v>40981.290972222225</v>
      </c>
      <c r="K2217">
        <v>1329671572</v>
      </c>
      <c r="L2217" s="14">
        <f t="shared" si="205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206"/>
        <v>156.36363636363637</v>
      </c>
      <c r="R2217" s="7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60" x14ac:dyDescent="0.2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s="4" t="s">
        <v>8219</v>
      </c>
      <c r="G2218" t="s">
        <v>8224</v>
      </c>
      <c r="H2218" t="s">
        <v>8246</v>
      </c>
      <c r="I2218">
        <v>1437674545</v>
      </c>
      <c r="J2218" s="14">
        <f t="shared" si="204"/>
        <v>42208.751678240747</v>
      </c>
      <c r="K2218">
        <v>1436464945</v>
      </c>
      <c r="L2218" s="14">
        <f t="shared" si="205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206"/>
        <v>105.66666666666666</v>
      </c>
      <c r="R2218" s="7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60" x14ac:dyDescent="0.2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s="4" t="s">
        <v>8219</v>
      </c>
      <c r="G2219" t="s">
        <v>8224</v>
      </c>
      <c r="H2219" t="s">
        <v>8246</v>
      </c>
      <c r="I2219">
        <v>1446451200</v>
      </c>
      <c r="J2219" s="14">
        <f t="shared" si="204"/>
        <v>42310.333333333328</v>
      </c>
      <c r="K2219">
        <v>1445539113</v>
      </c>
      <c r="L2219" s="14">
        <f t="shared" si="205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206"/>
        <v>101.19047619047619</v>
      </c>
      <c r="R2219" s="7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5" x14ac:dyDescent="0.2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s="4" t="s">
        <v>8219</v>
      </c>
      <c r="G2220" t="s">
        <v>8224</v>
      </c>
      <c r="H2220" t="s">
        <v>8246</v>
      </c>
      <c r="I2220">
        <v>1346198400</v>
      </c>
      <c r="J2220" s="14">
        <f t="shared" si="204"/>
        <v>41150</v>
      </c>
      <c r="K2220">
        <v>1344281383</v>
      </c>
      <c r="L2220" s="14">
        <f t="shared" si="205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206"/>
        <v>122.833</v>
      </c>
      <c r="R2220" s="7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5" x14ac:dyDescent="0.2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s="4" t="s">
        <v>8219</v>
      </c>
      <c r="G2221" t="s">
        <v>8224</v>
      </c>
      <c r="H2221" t="s">
        <v>8246</v>
      </c>
      <c r="I2221">
        <v>1440004512</v>
      </c>
      <c r="J2221" s="14">
        <f t="shared" si="204"/>
        <v>42235.718888888892</v>
      </c>
      <c r="K2221">
        <v>1437412512</v>
      </c>
      <c r="L2221" s="14">
        <f t="shared" si="205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206"/>
        <v>101.49999999999999</v>
      </c>
      <c r="R2221" s="7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5" x14ac:dyDescent="0.2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s="4" t="s">
        <v>8219</v>
      </c>
      <c r="G2222" t="s">
        <v>8224</v>
      </c>
      <c r="H2222" t="s">
        <v>8246</v>
      </c>
      <c r="I2222">
        <v>1374888436</v>
      </c>
      <c r="J2222" s="14">
        <f t="shared" si="204"/>
        <v>41482.060601851852</v>
      </c>
      <c r="K2222">
        <v>1372296436</v>
      </c>
      <c r="L2222" s="14">
        <f t="shared" si="205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206"/>
        <v>101.14285714285714</v>
      </c>
      <c r="R2222" s="7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5" x14ac:dyDescent="0.2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s="4" t="s">
        <v>8219</v>
      </c>
      <c r="G2223" t="s">
        <v>8224</v>
      </c>
      <c r="H2223" t="s">
        <v>8246</v>
      </c>
      <c r="I2223">
        <v>1461369600</v>
      </c>
      <c r="J2223" s="14">
        <f t="shared" si="204"/>
        <v>42483</v>
      </c>
      <c r="K2223">
        <v>1458748809</v>
      </c>
      <c r="L2223" s="14">
        <f t="shared" si="205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206"/>
        <v>108.11999999999999</v>
      </c>
      <c r="R2223" s="7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60" x14ac:dyDescent="0.2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s="4" t="s">
        <v>8219</v>
      </c>
      <c r="G2224" t="s">
        <v>8224</v>
      </c>
      <c r="H2224" t="s">
        <v>8246</v>
      </c>
      <c r="I2224">
        <v>1327776847</v>
      </c>
      <c r="J2224" s="14">
        <f t="shared" si="204"/>
        <v>40936.787581018521</v>
      </c>
      <c r="K2224">
        <v>1325184847</v>
      </c>
      <c r="L2224" s="14">
        <f t="shared" si="205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206"/>
        <v>162.6</v>
      </c>
      <c r="R2224" s="7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60" x14ac:dyDescent="0.2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s="4" t="s">
        <v>8219</v>
      </c>
      <c r="G2225" t="s">
        <v>8229</v>
      </c>
      <c r="H2225" t="s">
        <v>8251</v>
      </c>
      <c r="I2225">
        <v>1435418568</v>
      </c>
      <c r="J2225" s="14">
        <f t="shared" si="204"/>
        <v>42182.640833333338</v>
      </c>
      <c r="K2225">
        <v>1432826568</v>
      </c>
      <c r="L2225" s="14">
        <f t="shared" si="205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206"/>
        <v>105.80000000000001</v>
      </c>
      <c r="R2225" s="7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60" x14ac:dyDescent="0.2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s="4" t="s">
        <v>8219</v>
      </c>
      <c r="G2226" t="s">
        <v>8224</v>
      </c>
      <c r="H2226" t="s">
        <v>8246</v>
      </c>
      <c r="I2226">
        <v>1477767600</v>
      </c>
      <c r="J2226" s="14">
        <f t="shared" si="204"/>
        <v>42672.791666666672</v>
      </c>
      <c r="K2226">
        <v>1475337675</v>
      </c>
      <c r="L2226" s="14">
        <f t="shared" si="205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206"/>
        <v>243.15000000000003</v>
      </c>
      <c r="R2226" s="7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60" x14ac:dyDescent="0.2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s="4" t="s">
        <v>8219</v>
      </c>
      <c r="G2227" t="s">
        <v>8225</v>
      </c>
      <c r="H2227" t="s">
        <v>8247</v>
      </c>
      <c r="I2227">
        <v>1411326015</v>
      </c>
      <c r="J2227" s="14">
        <f t="shared" si="204"/>
        <v>41903.79184027778</v>
      </c>
      <c r="K2227">
        <v>1408734015</v>
      </c>
      <c r="L2227" s="14">
        <f t="shared" si="205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206"/>
        <v>944.83338095238094</v>
      </c>
      <c r="R2227" s="7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60" x14ac:dyDescent="0.2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s="4" t="s">
        <v>8219</v>
      </c>
      <c r="G2228" t="s">
        <v>8224</v>
      </c>
      <c r="H2228" t="s">
        <v>8246</v>
      </c>
      <c r="I2228">
        <v>1455253140</v>
      </c>
      <c r="J2228" s="14">
        <f t="shared" si="204"/>
        <v>42412.207638888889</v>
      </c>
      <c r="K2228">
        <v>1452625822</v>
      </c>
      <c r="L2228" s="14">
        <f t="shared" si="205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206"/>
        <v>108.46283333333334</v>
      </c>
      <c r="R2228" s="7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60" x14ac:dyDescent="0.2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s="4" t="s">
        <v>8219</v>
      </c>
      <c r="G2229" t="s">
        <v>8225</v>
      </c>
      <c r="H2229" t="s">
        <v>8247</v>
      </c>
      <c r="I2229">
        <v>1384374155</v>
      </c>
      <c r="J2229" s="14">
        <f t="shared" si="204"/>
        <v>41591.849016203705</v>
      </c>
      <c r="K2229">
        <v>1381778555</v>
      </c>
      <c r="L2229" s="14">
        <f t="shared" si="205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206"/>
        <v>157.37692307692308</v>
      </c>
      <c r="R2229" s="7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60" x14ac:dyDescent="0.2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s="4" t="s">
        <v>8219</v>
      </c>
      <c r="G2230" t="s">
        <v>8236</v>
      </c>
      <c r="H2230" t="s">
        <v>8249</v>
      </c>
      <c r="I2230">
        <v>1439707236</v>
      </c>
      <c r="J2230" s="14">
        <f t="shared" si="204"/>
        <v>42232.278194444443</v>
      </c>
      <c r="K2230">
        <v>1437115236</v>
      </c>
      <c r="L2230" s="14">
        <f t="shared" si="205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206"/>
        <v>1174.49</v>
      </c>
      <c r="R2230" s="7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60" x14ac:dyDescent="0.2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s="4" t="s">
        <v>8219</v>
      </c>
      <c r="G2231" t="s">
        <v>8224</v>
      </c>
      <c r="H2231" t="s">
        <v>8246</v>
      </c>
      <c r="I2231">
        <v>1378180800</v>
      </c>
      <c r="J2231" s="14">
        <f t="shared" si="204"/>
        <v>41520.166666666664</v>
      </c>
      <c r="K2231">
        <v>1375113391</v>
      </c>
      <c r="L2231" s="14">
        <f t="shared" si="205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206"/>
        <v>171.04755366949576</v>
      </c>
      <c r="R2231" s="7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60" x14ac:dyDescent="0.2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s="4" t="s">
        <v>8219</v>
      </c>
      <c r="G2232" t="s">
        <v>8224</v>
      </c>
      <c r="H2232" t="s">
        <v>8246</v>
      </c>
      <c r="I2232">
        <v>1398460127</v>
      </c>
      <c r="J2232" s="14">
        <f t="shared" si="204"/>
        <v>41754.881099537037</v>
      </c>
      <c r="K2232">
        <v>1395868127</v>
      </c>
      <c r="L2232" s="14">
        <f t="shared" si="205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206"/>
        <v>125.95294117647057</v>
      </c>
      <c r="R2232" s="7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60" x14ac:dyDescent="0.2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s="4" t="s">
        <v>8219</v>
      </c>
      <c r="G2233" t="s">
        <v>8224</v>
      </c>
      <c r="H2233" t="s">
        <v>8246</v>
      </c>
      <c r="I2233">
        <v>1372136400</v>
      </c>
      <c r="J2233" s="14">
        <f t="shared" si="204"/>
        <v>41450.208333333336</v>
      </c>
      <c r="K2233">
        <v>1369864301</v>
      </c>
      <c r="L2233" s="14">
        <f t="shared" si="205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206"/>
        <v>1212.1296000000002</v>
      </c>
      <c r="R2233" s="7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5" x14ac:dyDescent="0.2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s="4" t="s">
        <v>8219</v>
      </c>
      <c r="G2234" t="s">
        <v>8224</v>
      </c>
      <c r="H2234" t="s">
        <v>8246</v>
      </c>
      <c r="I2234">
        <v>1405738800</v>
      </c>
      <c r="J2234" s="14">
        <f t="shared" si="204"/>
        <v>41839.125</v>
      </c>
      <c r="K2234">
        <v>1402945408</v>
      </c>
      <c r="L2234" s="14">
        <f t="shared" si="205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206"/>
        <v>495.8</v>
      </c>
      <c r="R2234" s="7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5" x14ac:dyDescent="0.2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s="4" t="s">
        <v>8219</v>
      </c>
      <c r="G2235" t="s">
        <v>8225</v>
      </c>
      <c r="H2235" t="s">
        <v>8247</v>
      </c>
      <c r="I2235">
        <v>1450051200</v>
      </c>
      <c r="J2235" s="14">
        <f t="shared" si="204"/>
        <v>42352</v>
      </c>
      <c r="K2235">
        <v>1448269539</v>
      </c>
      <c r="L2235" s="14">
        <f t="shared" si="205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206"/>
        <v>332.03999999999996</v>
      </c>
      <c r="R2235" s="7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5" x14ac:dyDescent="0.2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s="4" t="s">
        <v>8219</v>
      </c>
      <c r="G2236" t="s">
        <v>8224</v>
      </c>
      <c r="H2236" t="s">
        <v>8246</v>
      </c>
      <c r="I2236">
        <v>1483645647</v>
      </c>
      <c r="J2236" s="14">
        <f t="shared" si="204"/>
        <v>42740.824618055558</v>
      </c>
      <c r="K2236">
        <v>1481053647</v>
      </c>
      <c r="L2236" s="14">
        <f t="shared" si="205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206"/>
        <v>1165</v>
      </c>
      <c r="R2236" s="7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45" x14ac:dyDescent="0.2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s="4" t="s">
        <v>8219</v>
      </c>
      <c r="G2237" t="s">
        <v>8229</v>
      </c>
      <c r="H2237" t="s">
        <v>8251</v>
      </c>
      <c r="I2237">
        <v>1427585511</v>
      </c>
      <c r="J2237" s="14">
        <f t="shared" si="204"/>
        <v>42091.980451388896</v>
      </c>
      <c r="K2237">
        <v>1424997111</v>
      </c>
      <c r="L2237" s="14">
        <f t="shared" si="205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206"/>
        <v>153.3153846153846</v>
      </c>
      <c r="R2237" s="7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5" x14ac:dyDescent="0.2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s="4" t="s">
        <v>8219</v>
      </c>
      <c r="G2238" t="s">
        <v>8224</v>
      </c>
      <c r="H2238" t="s">
        <v>8246</v>
      </c>
      <c r="I2238">
        <v>1454338123</v>
      </c>
      <c r="J2238" s="14">
        <f t="shared" si="204"/>
        <v>42401.617164351846</v>
      </c>
      <c r="K2238">
        <v>1451746123</v>
      </c>
      <c r="L2238" s="14">
        <f t="shared" si="205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206"/>
        <v>537.10714285714289</v>
      </c>
      <c r="R2238" s="7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60" x14ac:dyDescent="0.2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s="4" t="s">
        <v>8219</v>
      </c>
      <c r="G2239" t="s">
        <v>8224</v>
      </c>
      <c r="H2239" t="s">
        <v>8246</v>
      </c>
      <c r="I2239">
        <v>1415779140</v>
      </c>
      <c r="J2239" s="14">
        <f t="shared" si="204"/>
        <v>41955.332638888889</v>
      </c>
      <c r="K2239">
        <v>1412294683</v>
      </c>
      <c r="L2239" s="14">
        <f t="shared" si="205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206"/>
        <v>352.92777777777775</v>
      </c>
      <c r="R2239" s="7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0" x14ac:dyDescent="0.2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s="4" t="s">
        <v>8219</v>
      </c>
      <c r="G2240" t="s">
        <v>8236</v>
      </c>
      <c r="H2240" t="s">
        <v>8249</v>
      </c>
      <c r="I2240">
        <v>1489157716</v>
      </c>
      <c r="J2240" s="14">
        <f t="shared" si="204"/>
        <v>42804.621712962966</v>
      </c>
      <c r="K2240">
        <v>1486565716</v>
      </c>
      <c r="L2240" s="14">
        <f t="shared" si="205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206"/>
        <v>137.4</v>
      </c>
      <c r="R2240" s="7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0" x14ac:dyDescent="0.2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s="4" t="s">
        <v>8219</v>
      </c>
      <c r="G2241" t="s">
        <v>8224</v>
      </c>
      <c r="H2241" t="s">
        <v>8246</v>
      </c>
      <c r="I2241">
        <v>1385870520</v>
      </c>
      <c r="J2241" s="14">
        <f t="shared" si="204"/>
        <v>41609.168055555558</v>
      </c>
      <c r="K2241">
        <v>1382742014</v>
      </c>
      <c r="L2241" s="14">
        <f t="shared" si="205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206"/>
        <v>128.02668</v>
      </c>
      <c r="R2241" s="7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5" x14ac:dyDescent="0.2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s="4" t="s">
        <v>8219</v>
      </c>
      <c r="G2242" t="s">
        <v>8224</v>
      </c>
      <c r="H2242" t="s">
        <v>8246</v>
      </c>
      <c r="I2242">
        <v>1461354544</v>
      </c>
      <c r="J2242" s="14">
        <f t="shared" si="204"/>
        <v>42482.825740740736</v>
      </c>
      <c r="K2242">
        <v>1458762544</v>
      </c>
      <c r="L2242" s="14">
        <f t="shared" si="205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si="206"/>
        <v>270.68</v>
      </c>
      <c r="R2242" s="7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60" x14ac:dyDescent="0.2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s="4" t="s">
        <v>8219</v>
      </c>
      <c r="G2243" t="s">
        <v>8225</v>
      </c>
      <c r="H2243" t="s">
        <v>8247</v>
      </c>
      <c r="I2243">
        <v>1488484300</v>
      </c>
      <c r="J2243" s="14">
        <f t="shared" ref="J2243:J2306" si="210">(((I2243/60)/60)/24)+DATE(1970,1,1)</f>
        <v>42796.827546296292</v>
      </c>
      <c r="K2243">
        <v>1485892300</v>
      </c>
      <c r="L2243" s="14">
        <f t="shared" ref="L2243:L2306" si="21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ref="Q2243:Q2306" si="212">(E2243/D2243)*100</f>
        <v>806.4</v>
      </c>
      <c r="R2243" s="7">
        <f t="shared" ref="R2243:R2306" si="213">AVERAGE(E2243/N2243)</f>
        <v>49.472392638036808</v>
      </c>
      <c r="S2243" t="str">
        <f t="shared" ref="S2243:S2306" si="214">LEFT(P2243,FIND("/",P2243)-1)</f>
        <v>games</v>
      </c>
      <c r="T2243" t="str">
        <f t="shared" ref="T2243:T2306" si="215">RIGHT(P2243,LEN(P2243)-FIND("/",P2243))</f>
        <v>tabletop games</v>
      </c>
    </row>
    <row r="2244" spans="1:20" ht="30" x14ac:dyDescent="0.2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s="4" t="s">
        <v>8219</v>
      </c>
      <c r="G2244" t="s">
        <v>8224</v>
      </c>
      <c r="H2244" t="s">
        <v>8246</v>
      </c>
      <c r="I2244">
        <v>1385521320</v>
      </c>
      <c r="J2244" s="14">
        <f t="shared" si="210"/>
        <v>41605.126388888886</v>
      </c>
      <c r="K2244">
        <v>1382449733</v>
      </c>
      <c r="L2244" s="14">
        <f t="shared" si="21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212"/>
        <v>1360.0976000000001</v>
      </c>
      <c r="R2244" s="7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60" x14ac:dyDescent="0.2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s="4" t="s">
        <v>8219</v>
      </c>
      <c r="G2245" t="s">
        <v>8224</v>
      </c>
      <c r="H2245" t="s">
        <v>8246</v>
      </c>
      <c r="I2245">
        <v>1489374000</v>
      </c>
      <c r="J2245" s="14">
        <f t="shared" si="210"/>
        <v>42807.125</v>
      </c>
      <c r="K2245">
        <v>1488823290</v>
      </c>
      <c r="L2245" s="14">
        <f t="shared" si="21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212"/>
        <v>930250</v>
      </c>
      <c r="R2245" s="7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5" x14ac:dyDescent="0.2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s="4" t="s">
        <v>8219</v>
      </c>
      <c r="G2246" t="s">
        <v>8224</v>
      </c>
      <c r="H2246" t="s">
        <v>8246</v>
      </c>
      <c r="I2246">
        <v>1476649800</v>
      </c>
      <c r="J2246" s="14">
        <f t="shared" si="210"/>
        <v>42659.854166666672</v>
      </c>
      <c r="K2246">
        <v>1475609946</v>
      </c>
      <c r="L2246" s="14">
        <f t="shared" si="21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212"/>
        <v>377.02</v>
      </c>
      <c r="R2246" s="7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5" x14ac:dyDescent="0.2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s="4" t="s">
        <v>8219</v>
      </c>
      <c r="G2247" t="s">
        <v>8224</v>
      </c>
      <c r="H2247" t="s">
        <v>8246</v>
      </c>
      <c r="I2247">
        <v>1393005600</v>
      </c>
      <c r="J2247" s="14">
        <f t="shared" si="210"/>
        <v>41691.75</v>
      </c>
      <c r="K2247">
        <v>1390323617</v>
      </c>
      <c r="L2247" s="14">
        <f t="shared" si="21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212"/>
        <v>2647.0250000000001</v>
      </c>
      <c r="R2247" s="7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60" x14ac:dyDescent="0.2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s="4" t="s">
        <v>8219</v>
      </c>
      <c r="G2248" t="s">
        <v>8225</v>
      </c>
      <c r="H2248" t="s">
        <v>8247</v>
      </c>
      <c r="I2248">
        <v>1441393210</v>
      </c>
      <c r="J2248" s="14">
        <f t="shared" si="210"/>
        <v>42251.79178240741</v>
      </c>
      <c r="K2248">
        <v>1438801210</v>
      </c>
      <c r="L2248" s="14">
        <f t="shared" si="21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212"/>
        <v>100.12</v>
      </c>
      <c r="R2248" s="7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45" x14ac:dyDescent="0.2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s="4" t="s">
        <v>8219</v>
      </c>
      <c r="G2249" t="s">
        <v>8224</v>
      </c>
      <c r="H2249" t="s">
        <v>8246</v>
      </c>
      <c r="I2249">
        <v>1438185565</v>
      </c>
      <c r="J2249" s="14">
        <f t="shared" si="210"/>
        <v>42214.666261574079</v>
      </c>
      <c r="K2249">
        <v>1436975965</v>
      </c>
      <c r="L2249" s="14">
        <f t="shared" si="21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212"/>
        <v>104.45405405405405</v>
      </c>
      <c r="R2249" s="7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60" x14ac:dyDescent="0.2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s="4" t="s">
        <v>8219</v>
      </c>
      <c r="G2250" t="s">
        <v>8225</v>
      </c>
      <c r="H2250" t="s">
        <v>8247</v>
      </c>
      <c r="I2250">
        <v>1481749278</v>
      </c>
      <c r="J2250" s="14">
        <f t="shared" si="210"/>
        <v>42718.875902777778</v>
      </c>
      <c r="K2250">
        <v>1479157278</v>
      </c>
      <c r="L2250" s="14">
        <f t="shared" si="21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212"/>
        <v>107.21428571428571</v>
      </c>
      <c r="R2250" s="7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5" x14ac:dyDescent="0.2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s="4" t="s">
        <v>8219</v>
      </c>
      <c r="G2251" t="s">
        <v>8224</v>
      </c>
      <c r="H2251" t="s">
        <v>8246</v>
      </c>
      <c r="I2251">
        <v>1364917965</v>
      </c>
      <c r="J2251" s="14">
        <f t="shared" si="210"/>
        <v>41366.661631944444</v>
      </c>
      <c r="K2251">
        <v>1362329565</v>
      </c>
      <c r="L2251" s="14">
        <f t="shared" si="21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212"/>
        <v>168.77142857142857</v>
      </c>
      <c r="R2251" s="7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5" x14ac:dyDescent="0.2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s="4" t="s">
        <v>8219</v>
      </c>
      <c r="G2252" t="s">
        <v>8224</v>
      </c>
      <c r="H2252" t="s">
        <v>8246</v>
      </c>
      <c r="I2252">
        <v>1480727273</v>
      </c>
      <c r="J2252" s="14">
        <f t="shared" si="210"/>
        <v>42707.0471412037</v>
      </c>
      <c r="K2252">
        <v>1478131673</v>
      </c>
      <c r="L2252" s="14">
        <f t="shared" si="21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212"/>
        <v>975.11200000000008</v>
      </c>
      <c r="R2252" s="7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5" x14ac:dyDescent="0.2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s="4" t="s">
        <v>8219</v>
      </c>
      <c r="G2253" t="s">
        <v>8224</v>
      </c>
      <c r="H2253" t="s">
        <v>8246</v>
      </c>
      <c r="I2253">
        <v>1408177077</v>
      </c>
      <c r="J2253" s="14">
        <f t="shared" si="210"/>
        <v>41867.34579861111</v>
      </c>
      <c r="K2253">
        <v>1406362677</v>
      </c>
      <c r="L2253" s="14">
        <f t="shared" si="21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212"/>
        <v>134.44929411764704</v>
      </c>
      <c r="R2253" s="7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60" x14ac:dyDescent="0.2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s="4" t="s">
        <v>8219</v>
      </c>
      <c r="G2254" t="s">
        <v>8227</v>
      </c>
      <c r="H2254" t="s">
        <v>8249</v>
      </c>
      <c r="I2254">
        <v>1470469938</v>
      </c>
      <c r="J2254" s="14">
        <f t="shared" si="210"/>
        <v>42588.327986111108</v>
      </c>
      <c r="K2254">
        <v>1469173938</v>
      </c>
      <c r="L2254" s="14">
        <f t="shared" si="21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212"/>
        <v>272.27777777777777</v>
      </c>
      <c r="R2254" s="7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60" x14ac:dyDescent="0.2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s="4" t="s">
        <v>8219</v>
      </c>
      <c r="G2255" t="s">
        <v>8224</v>
      </c>
      <c r="H2255" t="s">
        <v>8246</v>
      </c>
      <c r="I2255">
        <v>1447862947</v>
      </c>
      <c r="J2255" s="14">
        <f t="shared" si="210"/>
        <v>42326.672997685186</v>
      </c>
      <c r="K2255">
        <v>1445267347</v>
      </c>
      <c r="L2255" s="14">
        <f t="shared" si="21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212"/>
        <v>112.6875</v>
      </c>
      <c r="R2255" s="7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5" x14ac:dyDescent="0.2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s="4" t="s">
        <v>8219</v>
      </c>
      <c r="G2256" t="s">
        <v>8224</v>
      </c>
      <c r="H2256" t="s">
        <v>8246</v>
      </c>
      <c r="I2256">
        <v>1485271968</v>
      </c>
      <c r="J2256" s="14">
        <f t="shared" si="210"/>
        <v>42759.647777777776</v>
      </c>
      <c r="K2256">
        <v>1484667168</v>
      </c>
      <c r="L2256" s="14">
        <f t="shared" si="21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212"/>
        <v>459.8</v>
      </c>
      <c r="R2256" s="7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0" x14ac:dyDescent="0.2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s="4" t="s">
        <v>8219</v>
      </c>
      <c r="G2257" t="s">
        <v>8224</v>
      </c>
      <c r="H2257" t="s">
        <v>8246</v>
      </c>
      <c r="I2257">
        <v>1462661451</v>
      </c>
      <c r="J2257" s="14">
        <f t="shared" si="210"/>
        <v>42497.951979166668</v>
      </c>
      <c r="K2257">
        <v>1460069451</v>
      </c>
      <c r="L2257" s="14">
        <f t="shared" si="21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212"/>
        <v>286.65822784810126</v>
      </c>
      <c r="R2257" s="7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5" x14ac:dyDescent="0.2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s="4" t="s">
        <v>8219</v>
      </c>
      <c r="G2258" t="s">
        <v>8225</v>
      </c>
      <c r="H2258" t="s">
        <v>8247</v>
      </c>
      <c r="I2258">
        <v>1479811846</v>
      </c>
      <c r="J2258" s="14">
        <f t="shared" si="210"/>
        <v>42696.451921296291</v>
      </c>
      <c r="K2258">
        <v>1478602246</v>
      </c>
      <c r="L2258" s="14">
        <f t="shared" si="21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212"/>
        <v>222.70833333333334</v>
      </c>
      <c r="R2258" s="7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60" x14ac:dyDescent="0.2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s="4" t="s">
        <v>8219</v>
      </c>
      <c r="G2259" t="s">
        <v>8225</v>
      </c>
      <c r="H2259" t="s">
        <v>8247</v>
      </c>
      <c r="I2259">
        <v>1466377200</v>
      </c>
      <c r="J2259" s="14">
        <f t="shared" si="210"/>
        <v>42540.958333333328</v>
      </c>
      <c r="K2259">
        <v>1463351329</v>
      </c>
      <c r="L2259" s="14">
        <f t="shared" si="21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212"/>
        <v>636.14</v>
      </c>
      <c r="R2259" s="7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0" x14ac:dyDescent="0.2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s="4" t="s">
        <v>8219</v>
      </c>
      <c r="G2260" t="s">
        <v>8224</v>
      </c>
      <c r="H2260" t="s">
        <v>8246</v>
      </c>
      <c r="I2260">
        <v>1434045687</v>
      </c>
      <c r="J2260" s="14">
        <f t="shared" si="210"/>
        <v>42166.75100694444</v>
      </c>
      <c r="K2260">
        <v>1431453687</v>
      </c>
      <c r="L2260" s="14">
        <f t="shared" si="21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212"/>
        <v>146.5</v>
      </c>
      <c r="R2260" s="7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60" x14ac:dyDescent="0.2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s="4" t="s">
        <v>8219</v>
      </c>
      <c r="G2261" t="s">
        <v>8225</v>
      </c>
      <c r="H2261" t="s">
        <v>8247</v>
      </c>
      <c r="I2261">
        <v>1481224736</v>
      </c>
      <c r="J2261" s="14">
        <f t="shared" si="210"/>
        <v>42712.804814814815</v>
      </c>
      <c r="K2261">
        <v>1480360736</v>
      </c>
      <c r="L2261" s="14">
        <f t="shared" si="21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212"/>
        <v>1867.1</v>
      </c>
      <c r="R2261" s="7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60" x14ac:dyDescent="0.2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s="4" t="s">
        <v>8219</v>
      </c>
      <c r="G2262" t="s">
        <v>8224</v>
      </c>
      <c r="H2262" t="s">
        <v>8246</v>
      </c>
      <c r="I2262">
        <v>1395876250</v>
      </c>
      <c r="J2262" s="14">
        <f t="shared" si="210"/>
        <v>41724.975115740745</v>
      </c>
      <c r="K2262">
        <v>1393287850</v>
      </c>
      <c r="L2262" s="14">
        <f t="shared" si="21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212"/>
        <v>326.92</v>
      </c>
      <c r="R2262" s="7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60" x14ac:dyDescent="0.2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s="4" t="s">
        <v>8219</v>
      </c>
      <c r="G2263" t="s">
        <v>8226</v>
      </c>
      <c r="H2263" t="s">
        <v>8248</v>
      </c>
      <c r="I2263">
        <v>1487093020</v>
      </c>
      <c r="J2263" s="14">
        <f t="shared" si="210"/>
        <v>42780.724768518514</v>
      </c>
      <c r="K2263">
        <v>1485278620</v>
      </c>
      <c r="L2263" s="14">
        <f t="shared" si="21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212"/>
        <v>779.5</v>
      </c>
      <c r="R2263" s="7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5" x14ac:dyDescent="0.2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s="4" t="s">
        <v>8219</v>
      </c>
      <c r="G2264" t="s">
        <v>8224</v>
      </c>
      <c r="H2264" t="s">
        <v>8246</v>
      </c>
      <c r="I2264">
        <v>1416268800</v>
      </c>
      <c r="J2264" s="14">
        <f t="shared" si="210"/>
        <v>41961</v>
      </c>
      <c r="K2264">
        <v>1413295358</v>
      </c>
      <c r="L2264" s="14">
        <f t="shared" si="21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212"/>
        <v>154.15151515151516</v>
      </c>
      <c r="R2264" s="7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5" x14ac:dyDescent="0.2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s="4" t="s">
        <v>8219</v>
      </c>
      <c r="G2265" t="s">
        <v>8235</v>
      </c>
      <c r="H2265" t="s">
        <v>8255</v>
      </c>
      <c r="I2265">
        <v>1422734313</v>
      </c>
      <c r="J2265" s="14">
        <f t="shared" si="210"/>
        <v>42035.832326388889</v>
      </c>
      <c r="K2265">
        <v>1420919913</v>
      </c>
      <c r="L2265" s="14">
        <f t="shared" si="21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212"/>
        <v>115.54666666666667</v>
      </c>
      <c r="R2265" s="7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60" x14ac:dyDescent="0.2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s="4" t="s">
        <v>8219</v>
      </c>
      <c r="G2266" t="s">
        <v>8224</v>
      </c>
      <c r="H2266" t="s">
        <v>8246</v>
      </c>
      <c r="I2266">
        <v>1463972400</v>
      </c>
      <c r="J2266" s="14">
        <f t="shared" si="210"/>
        <v>42513.125</v>
      </c>
      <c r="K2266">
        <v>1462543114</v>
      </c>
      <c r="L2266" s="14">
        <f t="shared" si="21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212"/>
        <v>180.03333333333333</v>
      </c>
      <c r="R2266" s="7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60" x14ac:dyDescent="0.2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s="4" t="s">
        <v>8219</v>
      </c>
      <c r="G2267" t="s">
        <v>8225</v>
      </c>
      <c r="H2267" t="s">
        <v>8247</v>
      </c>
      <c r="I2267">
        <v>1479846507</v>
      </c>
      <c r="J2267" s="14">
        <f t="shared" si="210"/>
        <v>42696.853090277778</v>
      </c>
      <c r="K2267">
        <v>1479241707</v>
      </c>
      <c r="L2267" s="14">
        <f t="shared" si="21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212"/>
        <v>298.5</v>
      </c>
      <c r="R2267" s="7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5" x14ac:dyDescent="0.2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s="4" t="s">
        <v>8219</v>
      </c>
      <c r="G2268" t="s">
        <v>8224</v>
      </c>
      <c r="H2268" t="s">
        <v>8246</v>
      </c>
      <c r="I2268">
        <v>1461722400</v>
      </c>
      <c r="J2268" s="14">
        <f t="shared" si="210"/>
        <v>42487.083333333328</v>
      </c>
      <c r="K2268">
        <v>1460235592</v>
      </c>
      <c r="L2268" s="14">
        <f t="shared" si="21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212"/>
        <v>320.26666666666665</v>
      </c>
      <c r="R2268" s="7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60" x14ac:dyDescent="0.2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s="4" t="s">
        <v>8219</v>
      </c>
      <c r="G2269" t="s">
        <v>8224</v>
      </c>
      <c r="H2269" t="s">
        <v>8246</v>
      </c>
      <c r="I2269">
        <v>1419123600</v>
      </c>
      <c r="J2269" s="14">
        <f t="shared" si="210"/>
        <v>41994.041666666672</v>
      </c>
      <c r="K2269">
        <v>1416945297</v>
      </c>
      <c r="L2269" s="14">
        <f t="shared" si="21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212"/>
        <v>380.52499999999998</v>
      </c>
      <c r="R2269" s="7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60" x14ac:dyDescent="0.2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s="4" t="s">
        <v>8219</v>
      </c>
      <c r="G2270" t="s">
        <v>8224</v>
      </c>
      <c r="H2270" t="s">
        <v>8246</v>
      </c>
      <c r="I2270">
        <v>1489283915</v>
      </c>
      <c r="J2270" s="14">
        <f t="shared" si="210"/>
        <v>42806.082349537035</v>
      </c>
      <c r="K2270">
        <v>1486691915</v>
      </c>
      <c r="L2270" s="14">
        <f t="shared" si="21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212"/>
        <v>102.60000000000001</v>
      </c>
      <c r="R2270" s="7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5" x14ac:dyDescent="0.2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s="4" t="s">
        <v>8219</v>
      </c>
      <c r="G2271" t="s">
        <v>8224</v>
      </c>
      <c r="H2271" t="s">
        <v>8246</v>
      </c>
      <c r="I2271">
        <v>1488862800</v>
      </c>
      <c r="J2271" s="14">
        <f t="shared" si="210"/>
        <v>42801.208333333328</v>
      </c>
      <c r="K2271">
        <v>1486745663</v>
      </c>
      <c r="L2271" s="14">
        <f t="shared" si="21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212"/>
        <v>1801.64</v>
      </c>
      <c r="R2271" s="7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5" x14ac:dyDescent="0.2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s="4" t="s">
        <v>8219</v>
      </c>
      <c r="G2272" t="s">
        <v>8224</v>
      </c>
      <c r="H2272" t="s">
        <v>8246</v>
      </c>
      <c r="I2272">
        <v>1484085540</v>
      </c>
      <c r="J2272" s="14">
        <f t="shared" si="210"/>
        <v>42745.915972222225</v>
      </c>
      <c r="K2272">
        <v>1482353513</v>
      </c>
      <c r="L2272" s="14">
        <f t="shared" si="21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212"/>
        <v>720.24800000000005</v>
      </c>
      <c r="R2272" s="7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60" x14ac:dyDescent="0.2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s="4" t="s">
        <v>8219</v>
      </c>
      <c r="G2273" t="s">
        <v>8224</v>
      </c>
      <c r="H2273" t="s">
        <v>8246</v>
      </c>
      <c r="I2273">
        <v>1481328004</v>
      </c>
      <c r="J2273" s="14">
        <f t="shared" si="210"/>
        <v>42714.000046296293</v>
      </c>
      <c r="K2273">
        <v>1478736004</v>
      </c>
      <c r="L2273" s="14">
        <f t="shared" si="21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212"/>
        <v>283.09000000000003</v>
      </c>
      <c r="R2273" s="7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5" x14ac:dyDescent="0.2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s="4" t="s">
        <v>8219</v>
      </c>
      <c r="G2274" t="s">
        <v>8224</v>
      </c>
      <c r="H2274" t="s">
        <v>8246</v>
      </c>
      <c r="I2274">
        <v>1449506836</v>
      </c>
      <c r="J2274" s="14">
        <f t="shared" si="210"/>
        <v>42345.699490740735</v>
      </c>
      <c r="K2274">
        <v>1446914836</v>
      </c>
      <c r="L2274" s="14">
        <f t="shared" si="21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212"/>
        <v>1356.6000000000001</v>
      </c>
      <c r="R2274" s="7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60" x14ac:dyDescent="0.2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s="4" t="s">
        <v>8219</v>
      </c>
      <c r="G2275" t="s">
        <v>8229</v>
      </c>
      <c r="H2275" t="s">
        <v>8251</v>
      </c>
      <c r="I2275">
        <v>1489320642</v>
      </c>
      <c r="J2275" s="14">
        <f t="shared" si="210"/>
        <v>42806.507430555561</v>
      </c>
      <c r="K2275">
        <v>1487164242</v>
      </c>
      <c r="L2275" s="14">
        <f t="shared" si="21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212"/>
        <v>220.35999999999999</v>
      </c>
      <c r="R2275" s="7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60" x14ac:dyDescent="0.2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s="4" t="s">
        <v>8219</v>
      </c>
      <c r="G2276" t="s">
        <v>8224</v>
      </c>
      <c r="H2276" t="s">
        <v>8246</v>
      </c>
      <c r="I2276">
        <v>1393156857</v>
      </c>
      <c r="J2276" s="14">
        <f t="shared" si="210"/>
        <v>41693.500659722224</v>
      </c>
      <c r="K2276">
        <v>1390564857</v>
      </c>
      <c r="L2276" s="14">
        <f t="shared" si="21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212"/>
        <v>119.6</v>
      </c>
      <c r="R2276" s="7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5" x14ac:dyDescent="0.2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s="4" t="s">
        <v>8219</v>
      </c>
      <c r="G2277" t="s">
        <v>8225</v>
      </c>
      <c r="H2277" t="s">
        <v>8247</v>
      </c>
      <c r="I2277">
        <v>1419259679</v>
      </c>
      <c r="J2277" s="14">
        <f t="shared" si="210"/>
        <v>41995.616655092599</v>
      </c>
      <c r="K2277">
        <v>1416667679</v>
      </c>
      <c r="L2277" s="14">
        <f t="shared" si="21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212"/>
        <v>407.76923076923077</v>
      </c>
      <c r="R2277" s="7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60" x14ac:dyDescent="0.2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s="4" t="s">
        <v>8219</v>
      </c>
      <c r="G2278" t="s">
        <v>8224</v>
      </c>
      <c r="H2278" t="s">
        <v>8246</v>
      </c>
      <c r="I2278">
        <v>1388936289</v>
      </c>
      <c r="J2278" s="14">
        <f t="shared" si="210"/>
        <v>41644.651493055557</v>
      </c>
      <c r="K2278">
        <v>1386344289</v>
      </c>
      <c r="L2278" s="14">
        <f t="shared" si="21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212"/>
        <v>105.81826105905425</v>
      </c>
      <c r="R2278" s="7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60" x14ac:dyDescent="0.2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s="4" t="s">
        <v>8219</v>
      </c>
      <c r="G2279" t="s">
        <v>8224</v>
      </c>
      <c r="H2279" t="s">
        <v>8246</v>
      </c>
      <c r="I2279">
        <v>1330359423</v>
      </c>
      <c r="J2279" s="14">
        <f t="shared" si="210"/>
        <v>40966.678506944445</v>
      </c>
      <c r="K2279">
        <v>1327767423</v>
      </c>
      <c r="L2279" s="14">
        <f t="shared" si="21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212"/>
        <v>141.08235294117648</v>
      </c>
      <c r="R2279" s="7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45" x14ac:dyDescent="0.2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s="4" t="s">
        <v>8219</v>
      </c>
      <c r="G2280" t="s">
        <v>8237</v>
      </c>
      <c r="H2280" t="s">
        <v>8249</v>
      </c>
      <c r="I2280">
        <v>1451861940</v>
      </c>
      <c r="J2280" s="14">
        <f t="shared" si="210"/>
        <v>42372.957638888889</v>
      </c>
      <c r="K2280">
        <v>1448902867</v>
      </c>
      <c r="L2280" s="14">
        <f t="shared" si="21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212"/>
        <v>270.7</v>
      </c>
      <c r="R2280" s="7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60" x14ac:dyDescent="0.2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s="4" t="s">
        <v>8219</v>
      </c>
      <c r="G2281" t="s">
        <v>8224</v>
      </c>
      <c r="H2281" t="s">
        <v>8246</v>
      </c>
      <c r="I2281">
        <v>1423022400</v>
      </c>
      <c r="J2281" s="14">
        <f t="shared" si="210"/>
        <v>42039.166666666672</v>
      </c>
      <c r="K2281">
        <v>1421436099</v>
      </c>
      <c r="L2281" s="14">
        <f t="shared" si="21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212"/>
        <v>153.80000000000001</v>
      </c>
      <c r="R2281" s="7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60" x14ac:dyDescent="0.2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s="4" t="s">
        <v>8219</v>
      </c>
      <c r="G2282" t="s">
        <v>8224</v>
      </c>
      <c r="H2282" t="s">
        <v>8246</v>
      </c>
      <c r="I2282">
        <v>1442501991</v>
      </c>
      <c r="J2282" s="14">
        <f t="shared" si="210"/>
        <v>42264.624895833331</v>
      </c>
      <c r="K2282">
        <v>1439909991</v>
      </c>
      <c r="L2282" s="14">
        <f t="shared" si="21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212"/>
        <v>403.57653061224488</v>
      </c>
      <c r="R2282" s="7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60" x14ac:dyDescent="0.2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s="4" t="s">
        <v>8219</v>
      </c>
      <c r="G2283" t="s">
        <v>8224</v>
      </c>
      <c r="H2283" t="s">
        <v>8246</v>
      </c>
      <c r="I2283">
        <v>1311576600</v>
      </c>
      <c r="J2283" s="14">
        <f t="shared" si="210"/>
        <v>40749.284722222219</v>
      </c>
      <c r="K2283">
        <v>1306219897</v>
      </c>
      <c r="L2283" s="14">
        <f t="shared" si="21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212"/>
        <v>185</v>
      </c>
      <c r="R2283" s="7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45" x14ac:dyDescent="0.2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s="4" t="s">
        <v>8219</v>
      </c>
      <c r="G2284" t="s">
        <v>8224</v>
      </c>
      <c r="H2284" t="s">
        <v>8246</v>
      </c>
      <c r="I2284">
        <v>1452744686</v>
      </c>
      <c r="J2284" s="14">
        <f t="shared" si="210"/>
        <v>42383.17460648148</v>
      </c>
      <c r="K2284">
        <v>1447560686</v>
      </c>
      <c r="L2284" s="14">
        <f t="shared" si="21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212"/>
        <v>185.33333333333331</v>
      </c>
      <c r="R2284" s="7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60" x14ac:dyDescent="0.2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s="4" t="s">
        <v>8219</v>
      </c>
      <c r="G2285" t="s">
        <v>8224</v>
      </c>
      <c r="H2285" t="s">
        <v>8246</v>
      </c>
      <c r="I2285">
        <v>1336528804</v>
      </c>
      <c r="J2285" s="14">
        <f t="shared" si="210"/>
        <v>41038.083379629628</v>
      </c>
      <c r="K2285">
        <v>1331348404</v>
      </c>
      <c r="L2285" s="14">
        <f t="shared" si="21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212"/>
        <v>100.85533333333332</v>
      </c>
      <c r="R2285" s="7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0" x14ac:dyDescent="0.2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s="4" t="s">
        <v>8219</v>
      </c>
      <c r="G2286" t="s">
        <v>8224</v>
      </c>
      <c r="H2286" t="s">
        <v>8246</v>
      </c>
      <c r="I2286">
        <v>1299902400</v>
      </c>
      <c r="J2286" s="14">
        <f t="shared" si="210"/>
        <v>40614.166666666664</v>
      </c>
      <c r="K2286">
        <v>1297451245</v>
      </c>
      <c r="L2286" s="14">
        <f t="shared" si="21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212"/>
        <v>106.22116666666668</v>
      </c>
      <c r="R2286" s="7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60" x14ac:dyDescent="0.2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s="4" t="s">
        <v>8219</v>
      </c>
      <c r="G2287" t="s">
        <v>8224</v>
      </c>
      <c r="H2287" t="s">
        <v>8246</v>
      </c>
      <c r="I2287">
        <v>1340944043</v>
      </c>
      <c r="J2287" s="14">
        <f t="shared" si="210"/>
        <v>41089.185682870368</v>
      </c>
      <c r="K2287">
        <v>1338352043</v>
      </c>
      <c r="L2287" s="14">
        <f t="shared" si="21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212"/>
        <v>121.36666666666667</v>
      </c>
      <c r="R2287" s="7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5" x14ac:dyDescent="0.2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s="4" t="s">
        <v>8219</v>
      </c>
      <c r="G2288" t="s">
        <v>8224</v>
      </c>
      <c r="H2288" t="s">
        <v>8246</v>
      </c>
      <c r="I2288">
        <v>1378439940</v>
      </c>
      <c r="J2288" s="14">
        <f t="shared" si="210"/>
        <v>41523.165972222225</v>
      </c>
      <c r="K2288">
        <v>1376003254</v>
      </c>
      <c r="L2288" s="14">
        <f t="shared" si="21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212"/>
        <v>100.06666666666666</v>
      </c>
      <c r="R2288" s="7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5" x14ac:dyDescent="0.2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s="4" t="s">
        <v>8219</v>
      </c>
      <c r="G2289" t="s">
        <v>8224</v>
      </c>
      <c r="H2289" t="s">
        <v>8246</v>
      </c>
      <c r="I2289">
        <v>1403539260</v>
      </c>
      <c r="J2289" s="14">
        <f t="shared" si="210"/>
        <v>41813.667361111111</v>
      </c>
      <c r="K2289">
        <v>1401724860</v>
      </c>
      <c r="L2289" s="14">
        <f t="shared" si="21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212"/>
        <v>119.97755555555555</v>
      </c>
      <c r="R2289" s="7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60" x14ac:dyDescent="0.2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s="4" t="s">
        <v>8219</v>
      </c>
      <c r="G2290" t="s">
        <v>8224</v>
      </c>
      <c r="H2290" t="s">
        <v>8246</v>
      </c>
      <c r="I2290">
        <v>1340733600</v>
      </c>
      <c r="J2290" s="14">
        <f t="shared" si="210"/>
        <v>41086.75</v>
      </c>
      <c r="K2290">
        <v>1339098689</v>
      </c>
      <c r="L2290" s="14">
        <f t="shared" si="21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212"/>
        <v>100.1</v>
      </c>
      <c r="R2290" s="7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60" x14ac:dyDescent="0.2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s="4" t="s">
        <v>8219</v>
      </c>
      <c r="G2291" t="s">
        <v>8224</v>
      </c>
      <c r="H2291" t="s">
        <v>8246</v>
      </c>
      <c r="I2291">
        <v>1386372120</v>
      </c>
      <c r="J2291" s="14">
        <f t="shared" si="210"/>
        <v>41614.973611111112</v>
      </c>
      <c r="K2291">
        <v>1382659060</v>
      </c>
      <c r="L2291" s="14">
        <f t="shared" si="21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212"/>
        <v>107.4</v>
      </c>
      <c r="R2291" s="7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5" x14ac:dyDescent="0.2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s="4" t="s">
        <v>8219</v>
      </c>
      <c r="G2292" t="s">
        <v>8224</v>
      </c>
      <c r="H2292" t="s">
        <v>8246</v>
      </c>
      <c r="I2292">
        <v>1259686800</v>
      </c>
      <c r="J2292" s="14">
        <f t="shared" si="210"/>
        <v>40148.708333333336</v>
      </c>
      <c r="K2292">
        <v>1252908330</v>
      </c>
      <c r="L2292" s="14">
        <f t="shared" si="21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212"/>
        <v>104.06666666666666</v>
      </c>
      <c r="R2292" s="7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60" x14ac:dyDescent="0.2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s="4" t="s">
        <v>8219</v>
      </c>
      <c r="G2293" t="s">
        <v>8224</v>
      </c>
      <c r="H2293" t="s">
        <v>8246</v>
      </c>
      <c r="I2293">
        <v>1335153600</v>
      </c>
      <c r="J2293" s="14">
        <f t="shared" si="210"/>
        <v>41022.166666666664</v>
      </c>
      <c r="K2293">
        <v>1332199618</v>
      </c>
      <c r="L2293" s="14">
        <f t="shared" si="21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212"/>
        <v>172.8</v>
      </c>
      <c r="R2293" s="7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60" x14ac:dyDescent="0.2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s="4" t="s">
        <v>8219</v>
      </c>
      <c r="G2294" t="s">
        <v>8224</v>
      </c>
      <c r="H2294" t="s">
        <v>8246</v>
      </c>
      <c r="I2294">
        <v>1334767476</v>
      </c>
      <c r="J2294" s="14">
        <f t="shared" si="210"/>
        <v>41017.697638888887</v>
      </c>
      <c r="K2294">
        <v>1332175476</v>
      </c>
      <c r="L2294" s="14">
        <f t="shared" si="21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212"/>
        <v>107.2505</v>
      </c>
      <c r="R2294" s="7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0" x14ac:dyDescent="0.2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s="4" t="s">
        <v>8219</v>
      </c>
      <c r="G2295" t="s">
        <v>8224</v>
      </c>
      <c r="H2295" t="s">
        <v>8246</v>
      </c>
      <c r="I2295">
        <v>1348545540</v>
      </c>
      <c r="J2295" s="14">
        <f t="shared" si="210"/>
        <v>41177.165972222225</v>
      </c>
      <c r="K2295">
        <v>1346345999</v>
      </c>
      <c r="L2295" s="14">
        <f t="shared" si="21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212"/>
        <v>108.23529411764706</v>
      </c>
      <c r="R2295" s="7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60" x14ac:dyDescent="0.2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s="4" t="s">
        <v>8219</v>
      </c>
      <c r="G2296" t="s">
        <v>8224</v>
      </c>
      <c r="H2296" t="s">
        <v>8246</v>
      </c>
      <c r="I2296">
        <v>1358702480</v>
      </c>
      <c r="J2296" s="14">
        <f t="shared" si="210"/>
        <v>41294.72314814815</v>
      </c>
      <c r="K2296">
        <v>1356110480</v>
      </c>
      <c r="L2296" s="14">
        <f t="shared" si="21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212"/>
        <v>146.08079999999998</v>
      </c>
      <c r="R2296" s="7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60" x14ac:dyDescent="0.2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s="4" t="s">
        <v>8219</v>
      </c>
      <c r="G2297" t="s">
        <v>8224</v>
      </c>
      <c r="H2297" t="s">
        <v>8246</v>
      </c>
      <c r="I2297">
        <v>1359240856</v>
      </c>
      <c r="J2297" s="14">
        <f t="shared" si="210"/>
        <v>41300.954351851848</v>
      </c>
      <c r="K2297">
        <v>1356648856</v>
      </c>
      <c r="L2297" s="14">
        <f t="shared" si="21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212"/>
        <v>125.25</v>
      </c>
      <c r="R2297" s="7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5" x14ac:dyDescent="0.2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s="4" t="s">
        <v>8219</v>
      </c>
      <c r="G2298" t="s">
        <v>8224</v>
      </c>
      <c r="H2298" t="s">
        <v>8246</v>
      </c>
      <c r="I2298">
        <v>1330018426</v>
      </c>
      <c r="J2298" s="14">
        <f t="shared" si="210"/>
        <v>40962.731782407405</v>
      </c>
      <c r="K2298">
        <v>1326994426</v>
      </c>
      <c r="L2298" s="14">
        <f t="shared" si="21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212"/>
        <v>149.07142857142856</v>
      </c>
      <c r="R2298" s="7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0" x14ac:dyDescent="0.2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s="4" t="s">
        <v>8219</v>
      </c>
      <c r="G2299" t="s">
        <v>8224</v>
      </c>
      <c r="H2299" t="s">
        <v>8246</v>
      </c>
      <c r="I2299">
        <v>1331697540</v>
      </c>
      <c r="J2299" s="14">
        <f t="shared" si="210"/>
        <v>40982.165972222225</v>
      </c>
      <c r="K2299">
        <v>1328749249</v>
      </c>
      <c r="L2299" s="14">
        <f t="shared" si="21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212"/>
        <v>100.6</v>
      </c>
      <c r="R2299" s="7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5" x14ac:dyDescent="0.2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s="4" t="s">
        <v>8219</v>
      </c>
      <c r="G2300" t="s">
        <v>8224</v>
      </c>
      <c r="H2300" t="s">
        <v>8246</v>
      </c>
      <c r="I2300">
        <v>1395861033</v>
      </c>
      <c r="J2300" s="14">
        <f t="shared" si="210"/>
        <v>41724.798993055556</v>
      </c>
      <c r="K2300">
        <v>1393272633</v>
      </c>
      <c r="L2300" s="14">
        <f t="shared" si="21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212"/>
        <v>105.07333333333332</v>
      </c>
      <c r="R2300" s="7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5" x14ac:dyDescent="0.2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s="4" t="s">
        <v>8219</v>
      </c>
      <c r="G2301" t="s">
        <v>8224</v>
      </c>
      <c r="H2301" t="s">
        <v>8246</v>
      </c>
      <c r="I2301">
        <v>1296953209</v>
      </c>
      <c r="J2301" s="14">
        <f t="shared" si="210"/>
        <v>40580.032511574071</v>
      </c>
      <c r="K2301">
        <v>1295657209</v>
      </c>
      <c r="L2301" s="14">
        <f t="shared" si="21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212"/>
        <v>350.16666666666663</v>
      </c>
      <c r="R2301" s="7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5" x14ac:dyDescent="0.2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s="4" t="s">
        <v>8219</v>
      </c>
      <c r="G2302" t="s">
        <v>8224</v>
      </c>
      <c r="H2302" t="s">
        <v>8246</v>
      </c>
      <c r="I2302">
        <v>1340904416</v>
      </c>
      <c r="J2302" s="14">
        <f t="shared" si="210"/>
        <v>41088.727037037039</v>
      </c>
      <c r="K2302">
        <v>1339694816</v>
      </c>
      <c r="L2302" s="14">
        <f t="shared" si="21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212"/>
        <v>101.25</v>
      </c>
      <c r="R2302" s="7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0" x14ac:dyDescent="0.2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s="4" t="s">
        <v>8219</v>
      </c>
      <c r="G2303" t="s">
        <v>8224</v>
      </c>
      <c r="H2303" t="s">
        <v>8246</v>
      </c>
      <c r="I2303">
        <v>1371785496</v>
      </c>
      <c r="J2303" s="14">
        <f t="shared" si="210"/>
        <v>41446.146944444445</v>
      </c>
      <c r="K2303">
        <v>1369193496</v>
      </c>
      <c r="L2303" s="14">
        <f t="shared" si="21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212"/>
        <v>133.6044</v>
      </c>
      <c r="R2303" s="7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5" x14ac:dyDescent="0.2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s="4" t="s">
        <v>8219</v>
      </c>
      <c r="G2304" t="s">
        <v>8224</v>
      </c>
      <c r="H2304" t="s">
        <v>8246</v>
      </c>
      <c r="I2304">
        <v>1388473200</v>
      </c>
      <c r="J2304" s="14">
        <f t="shared" si="210"/>
        <v>41639.291666666664</v>
      </c>
      <c r="K2304">
        <v>1385585434</v>
      </c>
      <c r="L2304" s="14">
        <f t="shared" si="21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212"/>
        <v>170.65217391304347</v>
      </c>
      <c r="R2304" s="7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60" x14ac:dyDescent="0.2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s="4" t="s">
        <v>8219</v>
      </c>
      <c r="G2305" t="s">
        <v>8224</v>
      </c>
      <c r="H2305" t="s">
        <v>8246</v>
      </c>
      <c r="I2305">
        <v>1323747596</v>
      </c>
      <c r="J2305" s="14">
        <f t="shared" si="210"/>
        <v>40890.152731481481</v>
      </c>
      <c r="K2305">
        <v>1320287996</v>
      </c>
      <c r="L2305" s="14">
        <f t="shared" si="21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212"/>
        <v>109.35829457364341</v>
      </c>
      <c r="R2305" s="7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5" x14ac:dyDescent="0.2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s="4" t="s">
        <v>8219</v>
      </c>
      <c r="G2306" t="s">
        <v>8224</v>
      </c>
      <c r="H2306" t="s">
        <v>8246</v>
      </c>
      <c r="I2306">
        <v>1293857940</v>
      </c>
      <c r="J2306" s="14">
        <f t="shared" si="210"/>
        <v>40544.207638888889</v>
      </c>
      <c r="K2306">
        <v>1290281691</v>
      </c>
      <c r="L2306" s="14">
        <f t="shared" si="21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6">
        <f t="shared" si="212"/>
        <v>100.70033333333335</v>
      </c>
      <c r="R2306" s="7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60" x14ac:dyDescent="0.2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s="4" t="s">
        <v>8219</v>
      </c>
      <c r="G2307" t="s">
        <v>8224</v>
      </c>
      <c r="H2307" t="s">
        <v>8246</v>
      </c>
      <c r="I2307">
        <v>1407520800</v>
      </c>
      <c r="J2307" s="14">
        <f t="shared" ref="J2307:J2370" si="216">(((I2307/60)/60)/24)+DATE(1970,1,1)</f>
        <v>41859.75</v>
      </c>
      <c r="K2307">
        <v>1405356072</v>
      </c>
      <c r="L2307" s="14">
        <f t="shared" ref="L2307:L2370" si="21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6">
        <f t="shared" ref="Q2307:Q2370" si="218">(E2307/D2307)*100</f>
        <v>101.22777777777779</v>
      </c>
      <c r="R2307" s="7">
        <f t="shared" ref="R2307:R2370" si="219">AVERAGE(E2307/N2307)</f>
        <v>109.10778443113773</v>
      </c>
      <c r="S2307" t="str">
        <f t="shared" ref="S2307:S2370" si="220">LEFT(P2307,FIND("/",P2307)-1)</f>
        <v>music</v>
      </c>
      <c r="T2307" t="str">
        <f t="shared" ref="T2307:T2370" si="221">RIGHT(P2307,LEN(P2307)-FIND("/",P2307))</f>
        <v>indie rock</v>
      </c>
    </row>
    <row r="2308" spans="1:20" ht="45" x14ac:dyDescent="0.2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s="4" t="s">
        <v>8219</v>
      </c>
      <c r="G2308" t="s">
        <v>8224</v>
      </c>
      <c r="H2308" t="s">
        <v>8246</v>
      </c>
      <c r="I2308">
        <v>1331352129</v>
      </c>
      <c r="J2308" s="14">
        <f t="shared" si="216"/>
        <v>40978.16815972222</v>
      </c>
      <c r="K2308">
        <v>1328760129</v>
      </c>
      <c r="L2308" s="14">
        <f t="shared" si="21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218"/>
        <v>106.75857142857143</v>
      </c>
      <c r="R2308" s="7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5" x14ac:dyDescent="0.2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s="4" t="s">
        <v>8219</v>
      </c>
      <c r="G2309" t="s">
        <v>8224</v>
      </c>
      <c r="H2309" t="s">
        <v>8246</v>
      </c>
      <c r="I2309">
        <v>1336245328</v>
      </c>
      <c r="J2309" s="14">
        <f t="shared" si="216"/>
        <v>41034.802407407406</v>
      </c>
      <c r="K2309">
        <v>1333653333</v>
      </c>
      <c r="L2309" s="14">
        <f t="shared" si="21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218"/>
        <v>106.65777537961894</v>
      </c>
      <c r="R2309" s="7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60" x14ac:dyDescent="0.2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s="4" t="s">
        <v>8219</v>
      </c>
      <c r="G2310" t="s">
        <v>8224</v>
      </c>
      <c r="H2310" t="s">
        <v>8246</v>
      </c>
      <c r="I2310">
        <v>1409274000</v>
      </c>
      <c r="J2310" s="14">
        <f t="shared" si="216"/>
        <v>41880.041666666664</v>
      </c>
      <c r="K2310">
        <v>1406847996</v>
      </c>
      <c r="L2310" s="14">
        <f t="shared" si="21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218"/>
        <v>101.30622</v>
      </c>
      <c r="R2310" s="7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5" x14ac:dyDescent="0.2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s="4" t="s">
        <v>8219</v>
      </c>
      <c r="G2311" t="s">
        <v>8224</v>
      </c>
      <c r="H2311" t="s">
        <v>8246</v>
      </c>
      <c r="I2311">
        <v>1362872537</v>
      </c>
      <c r="J2311" s="14">
        <f t="shared" si="216"/>
        <v>41342.987696759257</v>
      </c>
      <c r="K2311">
        <v>1359848537</v>
      </c>
      <c r="L2311" s="14">
        <f t="shared" si="21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218"/>
        <v>106.67450000000001</v>
      </c>
      <c r="R2311" s="7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60" x14ac:dyDescent="0.2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s="4" t="s">
        <v>8219</v>
      </c>
      <c r="G2312" t="s">
        <v>8224</v>
      </c>
      <c r="H2312" t="s">
        <v>8246</v>
      </c>
      <c r="I2312">
        <v>1363889015</v>
      </c>
      <c r="J2312" s="14">
        <f t="shared" si="216"/>
        <v>41354.752488425926</v>
      </c>
      <c r="K2312">
        <v>1361300615</v>
      </c>
      <c r="L2312" s="14">
        <f t="shared" si="21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218"/>
        <v>428.83978378378379</v>
      </c>
      <c r="R2312" s="7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5" x14ac:dyDescent="0.2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s="4" t="s">
        <v>8219</v>
      </c>
      <c r="G2313" t="s">
        <v>8224</v>
      </c>
      <c r="H2313" t="s">
        <v>8246</v>
      </c>
      <c r="I2313">
        <v>1399421189</v>
      </c>
      <c r="J2313" s="14">
        <f t="shared" si="216"/>
        <v>41766.004502314812</v>
      </c>
      <c r="K2313">
        <v>1396829189</v>
      </c>
      <c r="L2313" s="14">
        <f t="shared" si="21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218"/>
        <v>104.11111111111111</v>
      </c>
      <c r="R2313" s="7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5" x14ac:dyDescent="0.2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s="4" t="s">
        <v>8219</v>
      </c>
      <c r="G2314" t="s">
        <v>8224</v>
      </c>
      <c r="H2314" t="s">
        <v>8246</v>
      </c>
      <c r="I2314">
        <v>1397862000</v>
      </c>
      <c r="J2314" s="14">
        <f t="shared" si="216"/>
        <v>41747.958333333336</v>
      </c>
      <c r="K2314">
        <v>1395155478</v>
      </c>
      <c r="L2314" s="14">
        <f t="shared" si="21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218"/>
        <v>107.86666666666666</v>
      </c>
      <c r="R2314" s="7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0" x14ac:dyDescent="0.2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s="4" t="s">
        <v>8219</v>
      </c>
      <c r="G2315" t="s">
        <v>8224</v>
      </c>
      <c r="H2315" t="s">
        <v>8246</v>
      </c>
      <c r="I2315">
        <v>1336086026</v>
      </c>
      <c r="J2315" s="14">
        <f t="shared" si="216"/>
        <v>41032.958634259259</v>
      </c>
      <c r="K2315">
        <v>1333494026</v>
      </c>
      <c r="L2315" s="14">
        <f t="shared" si="21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218"/>
        <v>175.84040000000002</v>
      </c>
      <c r="R2315" s="7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60" x14ac:dyDescent="0.2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s="4" t="s">
        <v>8219</v>
      </c>
      <c r="G2316" t="s">
        <v>8224</v>
      </c>
      <c r="H2316" t="s">
        <v>8246</v>
      </c>
      <c r="I2316">
        <v>1339074857</v>
      </c>
      <c r="J2316" s="14">
        <f t="shared" si="216"/>
        <v>41067.551585648151</v>
      </c>
      <c r="K2316">
        <v>1336482857</v>
      </c>
      <c r="L2316" s="14">
        <f t="shared" si="21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218"/>
        <v>156.97</v>
      </c>
      <c r="R2316" s="7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5" x14ac:dyDescent="0.2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s="4" t="s">
        <v>8219</v>
      </c>
      <c r="G2317" t="s">
        <v>8224</v>
      </c>
      <c r="H2317" t="s">
        <v>8246</v>
      </c>
      <c r="I2317">
        <v>1336238743</v>
      </c>
      <c r="J2317" s="14">
        <f t="shared" si="216"/>
        <v>41034.72619212963</v>
      </c>
      <c r="K2317">
        <v>1333646743</v>
      </c>
      <c r="L2317" s="14">
        <f t="shared" si="21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218"/>
        <v>102.60000000000001</v>
      </c>
      <c r="R2317" s="7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60" x14ac:dyDescent="0.2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s="4" t="s">
        <v>8219</v>
      </c>
      <c r="G2318" t="s">
        <v>8224</v>
      </c>
      <c r="H2318" t="s">
        <v>8246</v>
      </c>
      <c r="I2318">
        <v>1260383040</v>
      </c>
      <c r="J2318" s="14">
        <f t="shared" si="216"/>
        <v>40156.76666666667</v>
      </c>
      <c r="K2318">
        <v>1253726650</v>
      </c>
      <c r="L2318" s="14">
        <f t="shared" si="21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218"/>
        <v>104.04266666666666</v>
      </c>
      <c r="R2318" s="7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5" x14ac:dyDescent="0.2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s="4" t="s">
        <v>8219</v>
      </c>
      <c r="G2319" t="s">
        <v>8224</v>
      </c>
      <c r="H2319" t="s">
        <v>8246</v>
      </c>
      <c r="I2319">
        <v>1266210000</v>
      </c>
      <c r="J2319" s="14">
        <f t="shared" si="216"/>
        <v>40224.208333333336</v>
      </c>
      <c r="K2319">
        <v>1263474049</v>
      </c>
      <c r="L2319" s="14">
        <f t="shared" si="21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218"/>
        <v>104</v>
      </c>
      <c r="R2319" s="7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60" x14ac:dyDescent="0.2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s="4" t="s">
        <v>8219</v>
      </c>
      <c r="G2320" t="s">
        <v>8224</v>
      </c>
      <c r="H2320" t="s">
        <v>8246</v>
      </c>
      <c r="I2320">
        <v>1253937540</v>
      </c>
      <c r="J2320" s="14">
        <f t="shared" si="216"/>
        <v>40082.165972222225</v>
      </c>
      <c r="K2320">
        <v>1251214014</v>
      </c>
      <c r="L2320" s="14">
        <f t="shared" si="21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218"/>
        <v>121.05999999999999</v>
      </c>
      <c r="R2320" s="7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5" x14ac:dyDescent="0.2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s="4" t="s">
        <v>8219</v>
      </c>
      <c r="G2321" t="s">
        <v>8224</v>
      </c>
      <c r="H2321" t="s">
        <v>8246</v>
      </c>
      <c r="I2321">
        <v>1387072685</v>
      </c>
      <c r="J2321" s="14">
        <f t="shared" si="216"/>
        <v>41623.082002314812</v>
      </c>
      <c r="K2321">
        <v>1384480685</v>
      </c>
      <c r="L2321" s="14">
        <f t="shared" si="21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218"/>
        <v>107.69999999999999</v>
      </c>
      <c r="R2321" s="7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60" x14ac:dyDescent="0.2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s="4" t="s">
        <v>8219</v>
      </c>
      <c r="G2322" t="s">
        <v>8224</v>
      </c>
      <c r="H2322" t="s">
        <v>8246</v>
      </c>
      <c r="I2322">
        <v>1396463800</v>
      </c>
      <c r="J2322" s="14">
        <f t="shared" si="216"/>
        <v>41731.775462962964</v>
      </c>
      <c r="K2322">
        <v>1393443400</v>
      </c>
      <c r="L2322" s="14">
        <f t="shared" si="21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218"/>
        <v>108.66</v>
      </c>
      <c r="R2322" s="7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5" x14ac:dyDescent="0.2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s="4" t="s">
        <v>8222</v>
      </c>
      <c r="G2323" t="s">
        <v>8239</v>
      </c>
      <c r="H2323" t="s">
        <v>8249</v>
      </c>
      <c r="I2323">
        <v>1491282901</v>
      </c>
      <c r="J2323" s="14">
        <f t="shared" si="216"/>
        <v>42829.21876157407</v>
      </c>
      <c r="K2323">
        <v>1488694501</v>
      </c>
      <c r="L2323" s="14">
        <f t="shared" si="21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218"/>
        <v>39.120962394619681</v>
      </c>
      <c r="R2323" s="7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5" x14ac:dyDescent="0.2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s="4" t="s">
        <v>8222</v>
      </c>
      <c r="G2324" t="s">
        <v>8224</v>
      </c>
      <c r="H2324" t="s">
        <v>8246</v>
      </c>
      <c r="I2324">
        <v>1491769769</v>
      </c>
      <c r="J2324" s="14">
        <f t="shared" si="216"/>
        <v>42834.853807870371</v>
      </c>
      <c r="K2324">
        <v>1489181369</v>
      </c>
      <c r="L2324" s="14">
        <f t="shared" si="21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218"/>
        <v>3.1481481481481479</v>
      </c>
      <c r="R2324" s="7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5" x14ac:dyDescent="0.2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s="4" t="s">
        <v>8222</v>
      </c>
      <c r="G2325" t="s">
        <v>8224</v>
      </c>
      <c r="H2325" t="s">
        <v>8246</v>
      </c>
      <c r="I2325">
        <v>1490033247</v>
      </c>
      <c r="J2325" s="14">
        <f t="shared" si="216"/>
        <v>42814.755173611105</v>
      </c>
      <c r="K2325">
        <v>1489428447</v>
      </c>
      <c r="L2325" s="14">
        <f t="shared" si="21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218"/>
        <v>48</v>
      </c>
      <c r="R2325" s="7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45" x14ac:dyDescent="0.2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s="4" t="s">
        <v>8222</v>
      </c>
      <c r="G2326" t="s">
        <v>8225</v>
      </c>
      <c r="H2326" t="s">
        <v>8247</v>
      </c>
      <c r="I2326">
        <v>1490559285</v>
      </c>
      <c r="J2326" s="14">
        <f t="shared" si="216"/>
        <v>42820.843576388885</v>
      </c>
      <c r="K2326">
        <v>1487970885</v>
      </c>
      <c r="L2326" s="14">
        <f t="shared" si="21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218"/>
        <v>20.733333333333334</v>
      </c>
      <c r="R2326" s="7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60" x14ac:dyDescent="0.2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s="4" t="s">
        <v>8222</v>
      </c>
      <c r="G2327" t="s">
        <v>8224</v>
      </c>
      <c r="H2327" t="s">
        <v>8246</v>
      </c>
      <c r="I2327">
        <v>1490830331</v>
      </c>
      <c r="J2327" s="14">
        <f t="shared" si="216"/>
        <v>42823.980682870373</v>
      </c>
      <c r="K2327">
        <v>1488241931</v>
      </c>
      <c r="L2327" s="14">
        <f t="shared" si="21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218"/>
        <v>8</v>
      </c>
      <c r="R2327" s="7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60" x14ac:dyDescent="0.2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s="4" t="s">
        <v>8222</v>
      </c>
      <c r="G2328" t="s">
        <v>8224</v>
      </c>
      <c r="H2328" t="s">
        <v>8246</v>
      </c>
      <c r="I2328">
        <v>1493571600</v>
      </c>
      <c r="J2328" s="14">
        <f t="shared" si="216"/>
        <v>42855.708333333328</v>
      </c>
      <c r="K2328">
        <v>1489106948</v>
      </c>
      <c r="L2328" s="14">
        <f t="shared" si="21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218"/>
        <v>0.72</v>
      </c>
      <c r="R2328" s="7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45" x14ac:dyDescent="0.2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s="4" t="s">
        <v>8219</v>
      </c>
      <c r="G2329" t="s">
        <v>8224</v>
      </c>
      <c r="H2329" t="s">
        <v>8246</v>
      </c>
      <c r="I2329">
        <v>1409090440</v>
      </c>
      <c r="J2329" s="14">
        <f t="shared" si="216"/>
        <v>41877.917129629634</v>
      </c>
      <c r="K2329">
        <v>1406066440</v>
      </c>
      <c r="L2329" s="14">
        <f t="shared" si="21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218"/>
        <v>526.09431428571429</v>
      </c>
      <c r="R2329" s="7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0" x14ac:dyDescent="0.2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s="4" t="s">
        <v>8219</v>
      </c>
      <c r="G2330" t="s">
        <v>8224</v>
      </c>
      <c r="H2330" t="s">
        <v>8246</v>
      </c>
      <c r="I2330">
        <v>1434307537</v>
      </c>
      <c r="J2330" s="14">
        <f t="shared" si="216"/>
        <v>42169.781678240746</v>
      </c>
      <c r="K2330">
        <v>1431715537</v>
      </c>
      <c r="L2330" s="14">
        <f t="shared" si="21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218"/>
        <v>254.45000000000002</v>
      </c>
      <c r="R2330" s="7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5" x14ac:dyDescent="0.2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s="4" t="s">
        <v>8219</v>
      </c>
      <c r="G2331" t="s">
        <v>8224</v>
      </c>
      <c r="H2331" t="s">
        <v>8246</v>
      </c>
      <c r="I2331">
        <v>1405609146</v>
      </c>
      <c r="J2331" s="14">
        <f t="shared" si="216"/>
        <v>41837.624374999999</v>
      </c>
      <c r="K2331">
        <v>1403017146</v>
      </c>
      <c r="L2331" s="14">
        <f t="shared" si="21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218"/>
        <v>105.91999999999999</v>
      </c>
      <c r="R2331" s="7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60" x14ac:dyDescent="0.2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s="4" t="s">
        <v>8219</v>
      </c>
      <c r="G2332" t="s">
        <v>8224</v>
      </c>
      <c r="H2332" t="s">
        <v>8246</v>
      </c>
      <c r="I2332">
        <v>1451001600</v>
      </c>
      <c r="J2332" s="14">
        <f t="shared" si="216"/>
        <v>42363</v>
      </c>
      <c r="K2332">
        <v>1448400943</v>
      </c>
      <c r="L2332" s="14">
        <f t="shared" si="21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218"/>
        <v>102.42285714285715</v>
      </c>
      <c r="R2332" s="7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5" x14ac:dyDescent="0.2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s="4" t="s">
        <v>8219</v>
      </c>
      <c r="G2333" t="s">
        <v>8224</v>
      </c>
      <c r="H2333" t="s">
        <v>8246</v>
      </c>
      <c r="I2333">
        <v>1408320490</v>
      </c>
      <c r="J2333" s="14">
        <f t="shared" si="216"/>
        <v>41869.005671296298</v>
      </c>
      <c r="K2333">
        <v>1405728490</v>
      </c>
      <c r="L2333" s="14">
        <f t="shared" si="21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218"/>
        <v>144.31375</v>
      </c>
      <c r="R2333" s="7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60" x14ac:dyDescent="0.2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s="4" t="s">
        <v>8219</v>
      </c>
      <c r="G2334" t="s">
        <v>8224</v>
      </c>
      <c r="H2334" t="s">
        <v>8246</v>
      </c>
      <c r="I2334">
        <v>1423235071</v>
      </c>
      <c r="J2334" s="14">
        <f t="shared" si="216"/>
        <v>42041.628136574072</v>
      </c>
      <c r="K2334">
        <v>1420643071</v>
      </c>
      <c r="L2334" s="14">
        <f t="shared" si="21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218"/>
        <v>106.30800000000001</v>
      </c>
      <c r="R2334" s="7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60" x14ac:dyDescent="0.2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s="4" t="s">
        <v>8219</v>
      </c>
      <c r="G2335" t="s">
        <v>8224</v>
      </c>
      <c r="H2335" t="s">
        <v>8246</v>
      </c>
      <c r="I2335">
        <v>1401385800</v>
      </c>
      <c r="J2335" s="14">
        <f t="shared" si="216"/>
        <v>41788.743055555555</v>
      </c>
      <c r="K2335">
        <v>1399563390</v>
      </c>
      <c r="L2335" s="14">
        <f t="shared" si="21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218"/>
        <v>212.16666666666666</v>
      </c>
      <c r="R2335" s="7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5" x14ac:dyDescent="0.2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s="4" t="s">
        <v>8219</v>
      </c>
      <c r="G2336" t="s">
        <v>8224</v>
      </c>
      <c r="H2336" t="s">
        <v>8246</v>
      </c>
      <c r="I2336">
        <v>1415208840</v>
      </c>
      <c r="J2336" s="14">
        <f t="shared" si="216"/>
        <v>41948.731944444444</v>
      </c>
      <c r="K2336">
        <v>1412611498</v>
      </c>
      <c r="L2336" s="14">
        <f t="shared" si="21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218"/>
        <v>101.95</v>
      </c>
      <c r="R2336" s="7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60" x14ac:dyDescent="0.2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s="4" t="s">
        <v>8219</v>
      </c>
      <c r="G2337" t="s">
        <v>8224</v>
      </c>
      <c r="H2337" t="s">
        <v>8246</v>
      </c>
      <c r="I2337">
        <v>1402494243</v>
      </c>
      <c r="J2337" s="14">
        <f t="shared" si="216"/>
        <v>41801.572256944448</v>
      </c>
      <c r="K2337">
        <v>1399902243</v>
      </c>
      <c r="L2337" s="14">
        <f t="shared" si="21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218"/>
        <v>102.27200000000001</v>
      </c>
      <c r="R2337" s="7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5" x14ac:dyDescent="0.2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s="4" t="s">
        <v>8219</v>
      </c>
      <c r="G2338" t="s">
        <v>8224</v>
      </c>
      <c r="H2338" t="s">
        <v>8246</v>
      </c>
      <c r="I2338">
        <v>1394316695</v>
      </c>
      <c r="J2338" s="14">
        <f t="shared" si="216"/>
        <v>41706.924710648149</v>
      </c>
      <c r="K2338">
        <v>1390860695</v>
      </c>
      <c r="L2338" s="14">
        <f t="shared" si="21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218"/>
        <v>520.73254999999995</v>
      </c>
      <c r="R2338" s="7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45" x14ac:dyDescent="0.2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s="4" t="s">
        <v>8219</v>
      </c>
      <c r="G2339" t="s">
        <v>8224</v>
      </c>
      <c r="H2339" t="s">
        <v>8246</v>
      </c>
      <c r="I2339">
        <v>1403796143</v>
      </c>
      <c r="J2339" s="14">
        <f t="shared" si="216"/>
        <v>41816.640543981484</v>
      </c>
      <c r="K2339">
        <v>1401204143</v>
      </c>
      <c r="L2339" s="14">
        <f t="shared" si="21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218"/>
        <v>110.65833333333333</v>
      </c>
      <c r="R2339" s="7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5" x14ac:dyDescent="0.2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s="4" t="s">
        <v>8219</v>
      </c>
      <c r="G2340" t="s">
        <v>8224</v>
      </c>
      <c r="H2340" t="s">
        <v>8246</v>
      </c>
      <c r="I2340">
        <v>1404077484</v>
      </c>
      <c r="J2340" s="14">
        <f t="shared" si="216"/>
        <v>41819.896805555552</v>
      </c>
      <c r="K2340">
        <v>1401485484</v>
      </c>
      <c r="L2340" s="14">
        <f t="shared" si="21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218"/>
        <v>101.14333333333335</v>
      </c>
      <c r="R2340" s="7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60" x14ac:dyDescent="0.2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s="4" t="s">
        <v>8219</v>
      </c>
      <c r="G2341" t="s">
        <v>8224</v>
      </c>
      <c r="H2341" t="s">
        <v>8246</v>
      </c>
      <c r="I2341">
        <v>1482134340</v>
      </c>
      <c r="J2341" s="14">
        <f t="shared" si="216"/>
        <v>42723.332638888889</v>
      </c>
      <c r="K2341">
        <v>1479496309</v>
      </c>
      <c r="L2341" s="14">
        <f t="shared" si="21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218"/>
        <v>294.20799999999997</v>
      </c>
      <c r="R2341" s="7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5" x14ac:dyDescent="0.2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s="4" t="s">
        <v>8219</v>
      </c>
      <c r="G2342" t="s">
        <v>8224</v>
      </c>
      <c r="H2342" t="s">
        <v>8246</v>
      </c>
      <c r="I2342">
        <v>1477841138</v>
      </c>
      <c r="J2342" s="14">
        <f t="shared" si="216"/>
        <v>42673.642800925925</v>
      </c>
      <c r="K2342">
        <v>1475249138</v>
      </c>
      <c r="L2342" s="14">
        <f t="shared" si="21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218"/>
        <v>105.77749999999999</v>
      </c>
      <c r="R2342" s="7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5" x14ac:dyDescent="0.2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s="4" t="s">
        <v>8220</v>
      </c>
      <c r="G2343" t="s">
        <v>8224</v>
      </c>
      <c r="H2343" t="s">
        <v>8246</v>
      </c>
      <c r="I2343">
        <v>1436729504</v>
      </c>
      <c r="J2343" s="14">
        <f t="shared" si="216"/>
        <v>42197.813703703709</v>
      </c>
      <c r="K2343">
        <v>1434137504</v>
      </c>
      <c r="L2343" s="14">
        <f t="shared" si="21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218"/>
        <v>0</v>
      </c>
      <c r="R2343" s="7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60" x14ac:dyDescent="0.2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s="4" t="s">
        <v>8220</v>
      </c>
      <c r="G2344" t="s">
        <v>8224</v>
      </c>
      <c r="H2344" t="s">
        <v>8246</v>
      </c>
      <c r="I2344">
        <v>1412571600</v>
      </c>
      <c r="J2344" s="14">
        <f t="shared" si="216"/>
        <v>41918.208333333336</v>
      </c>
      <c r="K2344">
        <v>1410799870</v>
      </c>
      <c r="L2344" s="14">
        <f t="shared" si="21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218"/>
        <v>0</v>
      </c>
      <c r="R2344" s="7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60" x14ac:dyDescent="0.2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s="4" t="s">
        <v>8220</v>
      </c>
      <c r="G2345" t="s">
        <v>8224</v>
      </c>
      <c r="H2345" t="s">
        <v>8246</v>
      </c>
      <c r="I2345">
        <v>1452282420</v>
      </c>
      <c r="J2345" s="14">
        <f t="shared" si="216"/>
        <v>42377.82430555555</v>
      </c>
      <c r="K2345">
        <v>1447962505</v>
      </c>
      <c r="L2345" s="14">
        <f t="shared" si="21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218"/>
        <v>3</v>
      </c>
      <c r="R2345" s="7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60" x14ac:dyDescent="0.2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s="4" t="s">
        <v>8220</v>
      </c>
      <c r="G2346" t="s">
        <v>8229</v>
      </c>
      <c r="H2346" t="s">
        <v>8251</v>
      </c>
      <c r="I2346">
        <v>1466789269</v>
      </c>
      <c r="J2346" s="14">
        <f t="shared" si="216"/>
        <v>42545.727650462963</v>
      </c>
      <c r="K2346">
        <v>1464197269</v>
      </c>
      <c r="L2346" s="14">
        <f t="shared" si="21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218"/>
        <v>0.1</v>
      </c>
      <c r="R2346" s="7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60" x14ac:dyDescent="0.2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s="4" t="s">
        <v>8220</v>
      </c>
      <c r="G2347" t="s">
        <v>8224</v>
      </c>
      <c r="H2347" t="s">
        <v>8246</v>
      </c>
      <c r="I2347">
        <v>1427845140</v>
      </c>
      <c r="J2347" s="14">
        <f t="shared" si="216"/>
        <v>42094.985416666663</v>
      </c>
      <c r="K2347">
        <v>1424822556</v>
      </c>
      <c r="L2347" s="14">
        <f t="shared" si="21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218"/>
        <v>0</v>
      </c>
      <c r="R2347" s="7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5" x14ac:dyDescent="0.2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s="4" t="s">
        <v>8220</v>
      </c>
      <c r="G2348" t="s">
        <v>8224</v>
      </c>
      <c r="H2348" t="s">
        <v>8246</v>
      </c>
      <c r="I2348">
        <v>1476731431</v>
      </c>
      <c r="J2348" s="14">
        <f t="shared" si="216"/>
        <v>42660.79896990741</v>
      </c>
      <c r="K2348">
        <v>1472843431</v>
      </c>
      <c r="L2348" s="14">
        <f t="shared" si="21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218"/>
        <v>6.5000000000000002E-2</v>
      </c>
      <c r="R2348" s="7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5" x14ac:dyDescent="0.2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s="4" t="s">
        <v>8220</v>
      </c>
      <c r="G2349" t="s">
        <v>8224</v>
      </c>
      <c r="H2349" t="s">
        <v>8246</v>
      </c>
      <c r="I2349">
        <v>1472135676</v>
      </c>
      <c r="J2349" s="14">
        <f t="shared" si="216"/>
        <v>42607.607361111113</v>
      </c>
      <c r="K2349">
        <v>1469543676</v>
      </c>
      <c r="L2349" s="14">
        <f t="shared" si="21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218"/>
        <v>1.5</v>
      </c>
      <c r="R2349" s="7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60" x14ac:dyDescent="0.2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s="4" t="s">
        <v>8220</v>
      </c>
      <c r="G2350" t="s">
        <v>8224</v>
      </c>
      <c r="H2350" t="s">
        <v>8246</v>
      </c>
      <c r="I2350">
        <v>1456006938</v>
      </c>
      <c r="J2350" s="14">
        <f t="shared" si="216"/>
        <v>42420.932152777779</v>
      </c>
      <c r="K2350">
        <v>1450822938</v>
      </c>
      <c r="L2350" s="14">
        <f t="shared" si="21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218"/>
        <v>0.38571428571428573</v>
      </c>
      <c r="R2350" s="7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5" x14ac:dyDescent="0.2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s="4" t="s">
        <v>8220</v>
      </c>
      <c r="G2351" t="s">
        <v>8235</v>
      </c>
      <c r="H2351" t="s">
        <v>8255</v>
      </c>
      <c r="I2351">
        <v>1439318228</v>
      </c>
      <c r="J2351" s="14">
        <f t="shared" si="216"/>
        <v>42227.775787037041</v>
      </c>
      <c r="K2351">
        <v>1436812628</v>
      </c>
      <c r="L2351" s="14">
        <f t="shared" si="21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218"/>
        <v>0</v>
      </c>
      <c r="R2351" s="7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45" x14ac:dyDescent="0.2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s="4" t="s">
        <v>8220</v>
      </c>
      <c r="G2352" t="s">
        <v>8241</v>
      </c>
      <c r="H2352" t="s">
        <v>8249</v>
      </c>
      <c r="I2352">
        <v>1483474370</v>
      </c>
      <c r="J2352" s="14">
        <f t="shared" si="216"/>
        <v>42738.842245370368</v>
      </c>
      <c r="K2352">
        <v>1480882370</v>
      </c>
      <c r="L2352" s="14">
        <f t="shared" si="21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218"/>
        <v>0</v>
      </c>
      <c r="R2352" s="7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30" x14ac:dyDescent="0.2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s="4" t="s">
        <v>8220</v>
      </c>
      <c r="G2353" t="s">
        <v>8228</v>
      </c>
      <c r="H2353" t="s">
        <v>8250</v>
      </c>
      <c r="I2353">
        <v>1430360739</v>
      </c>
      <c r="J2353" s="14">
        <f t="shared" si="216"/>
        <v>42124.101145833338</v>
      </c>
      <c r="K2353">
        <v>1427768739</v>
      </c>
      <c r="L2353" s="14">
        <f t="shared" si="21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218"/>
        <v>0.5714285714285714</v>
      </c>
      <c r="R2353" s="7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5" x14ac:dyDescent="0.2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s="4" t="s">
        <v>8220</v>
      </c>
      <c r="G2354" t="s">
        <v>8224</v>
      </c>
      <c r="H2354" t="s">
        <v>8246</v>
      </c>
      <c r="I2354">
        <v>1433603552</v>
      </c>
      <c r="J2354" s="14">
        <f t="shared" si="216"/>
        <v>42161.633703703701</v>
      </c>
      <c r="K2354">
        <v>1428419552</v>
      </c>
      <c r="L2354" s="14">
        <f t="shared" si="21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218"/>
        <v>0</v>
      </c>
      <c r="R2354" s="7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60" x14ac:dyDescent="0.2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s="4" t="s">
        <v>8220</v>
      </c>
      <c r="G2355" t="s">
        <v>8224</v>
      </c>
      <c r="H2355" t="s">
        <v>8246</v>
      </c>
      <c r="I2355">
        <v>1429632822</v>
      </c>
      <c r="J2355" s="14">
        <f t="shared" si="216"/>
        <v>42115.676180555558</v>
      </c>
      <c r="K2355">
        <v>1428596022</v>
      </c>
      <c r="L2355" s="14">
        <f t="shared" si="21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218"/>
        <v>0</v>
      </c>
      <c r="R2355" s="7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5" x14ac:dyDescent="0.2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s="4" t="s">
        <v>8220</v>
      </c>
      <c r="G2356" t="s">
        <v>8224</v>
      </c>
      <c r="H2356" t="s">
        <v>8246</v>
      </c>
      <c r="I2356">
        <v>1420910460</v>
      </c>
      <c r="J2356" s="14">
        <f t="shared" si="216"/>
        <v>42014.722916666666</v>
      </c>
      <c r="K2356">
        <v>1415726460</v>
      </c>
      <c r="L2356" s="14">
        <f t="shared" si="21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218"/>
        <v>7.1428571428571425E-2</v>
      </c>
      <c r="R2356" s="7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5" x14ac:dyDescent="0.2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s="4" t="s">
        <v>8220</v>
      </c>
      <c r="G2357" t="s">
        <v>8226</v>
      </c>
      <c r="H2357" t="s">
        <v>8248</v>
      </c>
      <c r="I2357">
        <v>1430604136</v>
      </c>
      <c r="J2357" s="14">
        <f t="shared" si="216"/>
        <v>42126.918240740735</v>
      </c>
      <c r="K2357">
        <v>1428012136</v>
      </c>
      <c r="L2357" s="14">
        <f t="shared" si="21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218"/>
        <v>0.6875</v>
      </c>
      <c r="R2357" s="7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30" x14ac:dyDescent="0.2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s="4" t="s">
        <v>8220</v>
      </c>
      <c r="G2358" t="s">
        <v>8233</v>
      </c>
      <c r="H2358" t="s">
        <v>8249</v>
      </c>
      <c r="I2358">
        <v>1433530104</v>
      </c>
      <c r="J2358" s="14">
        <f t="shared" si="216"/>
        <v>42160.78361111111</v>
      </c>
      <c r="K2358">
        <v>1430938104</v>
      </c>
      <c r="L2358" s="14">
        <f t="shared" si="21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218"/>
        <v>0</v>
      </c>
      <c r="R2358" s="7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45" x14ac:dyDescent="0.2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s="4" t="s">
        <v>8220</v>
      </c>
      <c r="G2359" t="s">
        <v>8225</v>
      </c>
      <c r="H2359" t="s">
        <v>8247</v>
      </c>
      <c r="I2359">
        <v>1445093578</v>
      </c>
      <c r="J2359" s="14">
        <f t="shared" si="216"/>
        <v>42294.620115740734</v>
      </c>
      <c r="K2359">
        <v>1442501578</v>
      </c>
      <c r="L2359" s="14">
        <f t="shared" si="21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218"/>
        <v>0</v>
      </c>
      <c r="R2359" s="7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5" x14ac:dyDescent="0.2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s="4" t="s">
        <v>8220</v>
      </c>
      <c r="G2360" t="s">
        <v>8225</v>
      </c>
      <c r="H2360" t="s">
        <v>8247</v>
      </c>
      <c r="I2360">
        <v>1422664740</v>
      </c>
      <c r="J2360" s="14">
        <f t="shared" si="216"/>
        <v>42035.027083333334</v>
      </c>
      <c r="K2360">
        <v>1417818036</v>
      </c>
      <c r="L2360" s="14">
        <f t="shared" si="21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218"/>
        <v>0</v>
      </c>
      <c r="R2360" s="7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5" x14ac:dyDescent="0.2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s="4" t="s">
        <v>8220</v>
      </c>
      <c r="G2361" t="s">
        <v>8224</v>
      </c>
      <c r="H2361" t="s">
        <v>8246</v>
      </c>
      <c r="I2361">
        <v>1438616124</v>
      </c>
      <c r="J2361" s="14">
        <f t="shared" si="216"/>
        <v>42219.649583333332</v>
      </c>
      <c r="K2361">
        <v>1433432124</v>
      </c>
      <c r="L2361" s="14">
        <f t="shared" si="21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218"/>
        <v>14.680000000000001</v>
      </c>
      <c r="R2361" s="7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5" x14ac:dyDescent="0.2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s="4" t="s">
        <v>8220</v>
      </c>
      <c r="G2362" t="s">
        <v>8229</v>
      </c>
      <c r="H2362" t="s">
        <v>8251</v>
      </c>
      <c r="I2362">
        <v>1454864280</v>
      </c>
      <c r="J2362" s="14">
        <f t="shared" si="216"/>
        <v>42407.70694444445</v>
      </c>
      <c r="K2362">
        <v>1452272280</v>
      </c>
      <c r="L2362" s="14">
        <f t="shared" si="21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218"/>
        <v>0.04</v>
      </c>
      <c r="R2362" s="7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60" x14ac:dyDescent="0.2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s="4" t="s">
        <v>8220</v>
      </c>
      <c r="G2363" t="s">
        <v>8229</v>
      </c>
      <c r="H2363" t="s">
        <v>8251</v>
      </c>
      <c r="I2363">
        <v>1462053600</v>
      </c>
      <c r="J2363" s="14">
        <f t="shared" si="216"/>
        <v>42490.916666666672</v>
      </c>
      <c r="K2363">
        <v>1459975008</v>
      </c>
      <c r="L2363" s="14">
        <f t="shared" si="21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218"/>
        <v>0</v>
      </c>
      <c r="R2363" s="7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45" x14ac:dyDescent="0.2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s="4" t="s">
        <v>8220</v>
      </c>
      <c r="G2364" t="s">
        <v>8224</v>
      </c>
      <c r="H2364" t="s">
        <v>8246</v>
      </c>
      <c r="I2364">
        <v>1418315470</v>
      </c>
      <c r="J2364" s="14">
        <f t="shared" si="216"/>
        <v>41984.688310185185</v>
      </c>
      <c r="K2364">
        <v>1415723470</v>
      </c>
      <c r="L2364" s="14">
        <f t="shared" si="21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218"/>
        <v>28.571428571428569</v>
      </c>
      <c r="R2364" s="7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60" x14ac:dyDescent="0.2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s="4" t="s">
        <v>8220</v>
      </c>
      <c r="G2365" t="s">
        <v>8224</v>
      </c>
      <c r="H2365" t="s">
        <v>8246</v>
      </c>
      <c r="I2365">
        <v>1451348200</v>
      </c>
      <c r="J2365" s="14">
        <f t="shared" si="216"/>
        <v>42367.011574074073</v>
      </c>
      <c r="K2365">
        <v>1447460200</v>
      </c>
      <c r="L2365" s="14">
        <f t="shared" si="21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218"/>
        <v>0</v>
      </c>
      <c r="R2365" s="7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45" x14ac:dyDescent="0.2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s="4" t="s">
        <v>8220</v>
      </c>
      <c r="G2366" t="s">
        <v>8224</v>
      </c>
      <c r="H2366" t="s">
        <v>8246</v>
      </c>
      <c r="I2366">
        <v>1445898356</v>
      </c>
      <c r="J2366" s="14">
        <f t="shared" si="216"/>
        <v>42303.934675925921</v>
      </c>
      <c r="K2366">
        <v>1441146356</v>
      </c>
      <c r="L2366" s="14">
        <f t="shared" si="21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218"/>
        <v>0</v>
      </c>
      <c r="R2366" s="7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60" x14ac:dyDescent="0.2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s="4" t="s">
        <v>8220</v>
      </c>
      <c r="G2367" t="s">
        <v>8237</v>
      </c>
      <c r="H2367" t="s">
        <v>8249</v>
      </c>
      <c r="I2367">
        <v>1453071600</v>
      </c>
      <c r="J2367" s="14">
        <f t="shared" si="216"/>
        <v>42386.958333333328</v>
      </c>
      <c r="K2367">
        <v>1449596425</v>
      </c>
      <c r="L2367" s="14">
        <f t="shared" si="21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218"/>
        <v>0</v>
      </c>
      <c r="R2367" s="7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5" x14ac:dyDescent="0.2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s="4" t="s">
        <v>8220</v>
      </c>
      <c r="G2368" t="s">
        <v>8225</v>
      </c>
      <c r="H2368" t="s">
        <v>8247</v>
      </c>
      <c r="I2368">
        <v>1445431533</v>
      </c>
      <c r="J2368" s="14">
        <f t="shared" si="216"/>
        <v>42298.531631944439</v>
      </c>
      <c r="K2368">
        <v>1442839533</v>
      </c>
      <c r="L2368" s="14">
        <f t="shared" si="21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218"/>
        <v>10.52</v>
      </c>
      <c r="R2368" s="7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60" x14ac:dyDescent="0.2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s="4" t="s">
        <v>8220</v>
      </c>
      <c r="G2369" t="s">
        <v>8224</v>
      </c>
      <c r="H2369" t="s">
        <v>8246</v>
      </c>
      <c r="I2369">
        <v>1461622616</v>
      </c>
      <c r="J2369" s="14">
        <f t="shared" si="216"/>
        <v>42485.928425925929</v>
      </c>
      <c r="K2369">
        <v>1456442216</v>
      </c>
      <c r="L2369" s="14">
        <f t="shared" si="21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218"/>
        <v>1.34</v>
      </c>
      <c r="R2369" s="7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60" x14ac:dyDescent="0.2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s="4" t="s">
        <v>8220</v>
      </c>
      <c r="G2370" t="s">
        <v>8224</v>
      </c>
      <c r="H2370" t="s">
        <v>8246</v>
      </c>
      <c r="I2370">
        <v>1429028365</v>
      </c>
      <c r="J2370" s="14">
        <f t="shared" si="216"/>
        <v>42108.680150462969</v>
      </c>
      <c r="K2370">
        <v>1425143965</v>
      </c>
      <c r="L2370" s="14">
        <f t="shared" si="21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6">
        <f t="shared" si="218"/>
        <v>0.25</v>
      </c>
      <c r="R2370" s="7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60" x14ac:dyDescent="0.2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s="4" t="s">
        <v>8220</v>
      </c>
      <c r="G2371" t="s">
        <v>8224</v>
      </c>
      <c r="H2371" t="s">
        <v>8246</v>
      </c>
      <c r="I2371">
        <v>1455132611</v>
      </c>
      <c r="J2371" s="14">
        <f t="shared" ref="J2371:J2434" si="222">(((I2371/60)/60)/24)+DATE(1970,1,1)</f>
        <v>42410.812627314815</v>
      </c>
      <c r="K2371">
        <v>1452540611</v>
      </c>
      <c r="L2371" s="14">
        <f t="shared" ref="L2371:L2434" si="223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ref="Q2371:Q2434" si="224">(E2371/D2371)*100</f>
        <v>0</v>
      </c>
      <c r="R2371" s="7" t="e">
        <f t="shared" ref="R2371:R2434" si="225">AVERAGE(E2371/N2371)</f>
        <v>#DIV/0!</v>
      </c>
      <c r="S2371" t="str">
        <f t="shared" ref="S2371:S2434" si="226">LEFT(P2371,FIND("/",P2371)-1)</f>
        <v>technology</v>
      </c>
      <c r="T2371" t="str">
        <f t="shared" ref="T2371:T2434" si="227">RIGHT(P2371,LEN(P2371)-FIND("/",P2371))</f>
        <v>web</v>
      </c>
    </row>
    <row r="2372" spans="1:20" ht="60" x14ac:dyDescent="0.2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s="4" t="s">
        <v>8220</v>
      </c>
      <c r="G2372" t="s">
        <v>8224</v>
      </c>
      <c r="H2372" t="s">
        <v>8246</v>
      </c>
      <c r="I2372">
        <v>1418877141</v>
      </c>
      <c r="J2372" s="14">
        <f t="shared" si="222"/>
        <v>41991.18913194444</v>
      </c>
      <c r="K2372">
        <v>1416285141</v>
      </c>
      <c r="L2372" s="14">
        <f t="shared" si="223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224"/>
        <v>0.32800000000000001</v>
      </c>
      <c r="R2372" s="7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60" x14ac:dyDescent="0.2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s="4" t="s">
        <v>8220</v>
      </c>
      <c r="G2373" t="s">
        <v>8224</v>
      </c>
      <c r="H2373" t="s">
        <v>8246</v>
      </c>
      <c r="I2373">
        <v>1435257596</v>
      </c>
      <c r="J2373" s="14">
        <f t="shared" si="222"/>
        <v>42180.777731481481</v>
      </c>
      <c r="K2373">
        <v>1432665596</v>
      </c>
      <c r="L2373" s="14">
        <f t="shared" si="223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224"/>
        <v>0</v>
      </c>
      <c r="R2373" s="7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60" x14ac:dyDescent="0.2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s="4" t="s">
        <v>8220</v>
      </c>
      <c r="G2374" t="s">
        <v>8226</v>
      </c>
      <c r="H2374" t="s">
        <v>8248</v>
      </c>
      <c r="I2374">
        <v>1429839571</v>
      </c>
      <c r="J2374" s="14">
        <f t="shared" si="222"/>
        <v>42118.069108796291</v>
      </c>
      <c r="K2374">
        <v>1427247571</v>
      </c>
      <c r="L2374" s="14">
        <f t="shared" si="223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224"/>
        <v>3.2727272727272729</v>
      </c>
      <c r="R2374" s="7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30" x14ac:dyDescent="0.2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s="4" t="s">
        <v>8220</v>
      </c>
      <c r="G2375" t="s">
        <v>8235</v>
      </c>
      <c r="H2375" t="s">
        <v>8255</v>
      </c>
      <c r="I2375">
        <v>1440863624</v>
      </c>
      <c r="J2375" s="14">
        <f t="shared" si="222"/>
        <v>42245.662314814821</v>
      </c>
      <c r="K2375">
        <v>1438271624</v>
      </c>
      <c r="L2375" s="14">
        <f t="shared" si="223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224"/>
        <v>5.8823529411764705E-3</v>
      </c>
      <c r="R2375" s="7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60" x14ac:dyDescent="0.2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s="4" t="s">
        <v>8220</v>
      </c>
      <c r="G2376" t="s">
        <v>8224</v>
      </c>
      <c r="H2376" t="s">
        <v>8246</v>
      </c>
      <c r="I2376">
        <v>1423772060</v>
      </c>
      <c r="J2376" s="14">
        <f t="shared" si="222"/>
        <v>42047.843287037031</v>
      </c>
      <c r="K2376">
        <v>1421180060</v>
      </c>
      <c r="L2376" s="14">
        <f t="shared" si="223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224"/>
        <v>4.5454545454545456E-2</v>
      </c>
      <c r="R2376" s="7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60" x14ac:dyDescent="0.2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s="4" t="s">
        <v>8220</v>
      </c>
      <c r="G2377" t="s">
        <v>8224</v>
      </c>
      <c r="H2377" t="s">
        <v>8246</v>
      </c>
      <c r="I2377">
        <v>1473451437</v>
      </c>
      <c r="J2377" s="14">
        <f t="shared" si="222"/>
        <v>42622.836076388892</v>
      </c>
      <c r="K2377">
        <v>1470859437</v>
      </c>
      <c r="L2377" s="14">
        <f t="shared" si="223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224"/>
        <v>0</v>
      </c>
      <c r="R2377" s="7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5" x14ac:dyDescent="0.2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s="4" t="s">
        <v>8220</v>
      </c>
      <c r="G2378" t="s">
        <v>8224</v>
      </c>
      <c r="H2378" t="s">
        <v>8246</v>
      </c>
      <c r="I2378">
        <v>1449785566</v>
      </c>
      <c r="J2378" s="14">
        <f t="shared" si="222"/>
        <v>42348.925532407404</v>
      </c>
      <c r="K2378">
        <v>1447193566</v>
      </c>
      <c r="L2378" s="14">
        <f t="shared" si="223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224"/>
        <v>10.877666666666666</v>
      </c>
      <c r="R2378" s="7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5" x14ac:dyDescent="0.2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s="4" t="s">
        <v>8220</v>
      </c>
      <c r="G2379" t="s">
        <v>8229</v>
      </c>
      <c r="H2379" t="s">
        <v>8251</v>
      </c>
      <c r="I2379">
        <v>1480110783</v>
      </c>
      <c r="J2379" s="14">
        <f t="shared" si="222"/>
        <v>42699.911840277782</v>
      </c>
      <c r="K2379">
        <v>1477515183</v>
      </c>
      <c r="L2379" s="14">
        <f t="shared" si="223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224"/>
        <v>0</v>
      </c>
      <c r="R2379" s="7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45" x14ac:dyDescent="0.2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s="4" t="s">
        <v>8220</v>
      </c>
      <c r="G2380" t="s">
        <v>8224</v>
      </c>
      <c r="H2380" t="s">
        <v>8246</v>
      </c>
      <c r="I2380">
        <v>1440548330</v>
      </c>
      <c r="J2380" s="14">
        <f t="shared" si="222"/>
        <v>42242.013078703705</v>
      </c>
      <c r="K2380">
        <v>1438042730</v>
      </c>
      <c r="L2380" s="14">
        <f t="shared" si="223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224"/>
        <v>0</v>
      </c>
      <c r="R2380" s="7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45" x14ac:dyDescent="0.2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s="4" t="s">
        <v>8220</v>
      </c>
      <c r="G2381" t="s">
        <v>8224</v>
      </c>
      <c r="H2381" t="s">
        <v>8246</v>
      </c>
      <c r="I2381">
        <v>1444004616</v>
      </c>
      <c r="J2381" s="14">
        <f t="shared" si="222"/>
        <v>42282.016388888893</v>
      </c>
      <c r="K2381">
        <v>1440116616</v>
      </c>
      <c r="L2381" s="14">
        <f t="shared" si="223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224"/>
        <v>0</v>
      </c>
      <c r="R2381" s="7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5" x14ac:dyDescent="0.2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s="4" t="s">
        <v>8220</v>
      </c>
      <c r="G2382" t="s">
        <v>8224</v>
      </c>
      <c r="H2382" t="s">
        <v>8246</v>
      </c>
      <c r="I2382">
        <v>1443726142</v>
      </c>
      <c r="J2382" s="14">
        <f t="shared" si="222"/>
        <v>42278.793310185181</v>
      </c>
      <c r="K2382">
        <v>1441134142</v>
      </c>
      <c r="L2382" s="14">
        <f t="shared" si="223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224"/>
        <v>0.36666666666666664</v>
      </c>
      <c r="R2382" s="7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5" x14ac:dyDescent="0.2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s="4" t="s">
        <v>8220</v>
      </c>
      <c r="G2383" t="s">
        <v>8224</v>
      </c>
      <c r="H2383" t="s">
        <v>8246</v>
      </c>
      <c r="I2383">
        <v>1428704848</v>
      </c>
      <c r="J2383" s="14">
        <f t="shared" si="222"/>
        <v>42104.935740740737</v>
      </c>
      <c r="K2383">
        <v>1426112848</v>
      </c>
      <c r="L2383" s="14">
        <f t="shared" si="223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224"/>
        <v>1.8193398957730169</v>
      </c>
      <c r="R2383" s="7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60" x14ac:dyDescent="0.2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s="4" t="s">
        <v>8220</v>
      </c>
      <c r="G2384" t="s">
        <v>8224</v>
      </c>
      <c r="H2384" t="s">
        <v>8246</v>
      </c>
      <c r="I2384">
        <v>1438662603</v>
      </c>
      <c r="J2384" s="14">
        <f t="shared" si="222"/>
        <v>42220.187534722223</v>
      </c>
      <c r="K2384">
        <v>1436502603</v>
      </c>
      <c r="L2384" s="14">
        <f t="shared" si="223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224"/>
        <v>2.5</v>
      </c>
      <c r="R2384" s="7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60" x14ac:dyDescent="0.2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s="4" t="s">
        <v>8220</v>
      </c>
      <c r="G2385" t="s">
        <v>8228</v>
      </c>
      <c r="H2385" t="s">
        <v>8250</v>
      </c>
      <c r="I2385">
        <v>1424568107</v>
      </c>
      <c r="J2385" s="14">
        <f t="shared" si="222"/>
        <v>42057.056793981479</v>
      </c>
      <c r="K2385">
        <v>1421976107</v>
      </c>
      <c r="L2385" s="14">
        <f t="shared" si="223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224"/>
        <v>4.3499999999999996</v>
      </c>
      <c r="R2385" s="7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60" x14ac:dyDescent="0.2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s="4" t="s">
        <v>8220</v>
      </c>
      <c r="G2386" t="s">
        <v>8224</v>
      </c>
      <c r="H2386" t="s">
        <v>8246</v>
      </c>
      <c r="I2386">
        <v>1415932643</v>
      </c>
      <c r="J2386" s="14">
        <f t="shared" si="222"/>
        <v>41957.109293981484</v>
      </c>
      <c r="K2386">
        <v>1413337043</v>
      </c>
      <c r="L2386" s="14">
        <f t="shared" si="223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224"/>
        <v>0.8</v>
      </c>
      <c r="R2386" s="7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60" x14ac:dyDescent="0.2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s="4" t="s">
        <v>8220</v>
      </c>
      <c r="G2387" t="s">
        <v>8224</v>
      </c>
      <c r="H2387" t="s">
        <v>8246</v>
      </c>
      <c r="I2387">
        <v>1438793432</v>
      </c>
      <c r="J2387" s="14">
        <f t="shared" si="222"/>
        <v>42221.70175925926</v>
      </c>
      <c r="K2387">
        <v>1436201432</v>
      </c>
      <c r="L2387" s="14">
        <f t="shared" si="223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224"/>
        <v>1.2123076923076923</v>
      </c>
      <c r="R2387" s="7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5" x14ac:dyDescent="0.2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s="4" t="s">
        <v>8220</v>
      </c>
      <c r="G2388" t="s">
        <v>8229</v>
      </c>
      <c r="H2388" t="s">
        <v>8251</v>
      </c>
      <c r="I2388">
        <v>1420920424</v>
      </c>
      <c r="J2388" s="14">
        <f t="shared" si="222"/>
        <v>42014.838240740741</v>
      </c>
      <c r="K2388">
        <v>1415736424</v>
      </c>
      <c r="L2388" s="14">
        <f t="shared" si="223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224"/>
        <v>0</v>
      </c>
      <c r="R2388" s="7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60" x14ac:dyDescent="0.2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s="4" t="s">
        <v>8220</v>
      </c>
      <c r="G2389" t="s">
        <v>8224</v>
      </c>
      <c r="H2389" t="s">
        <v>8246</v>
      </c>
      <c r="I2389">
        <v>1469199740</v>
      </c>
      <c r="J2389" s="14">
        <f t="shared" si="222"/>
        <v>42573.626620370371</v>
      </c>
      <c r="K2389">
        <v>1465311740</v>
      </c>
      <c r="L2389" s="14">
        <f t="shared" si="223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224"/>
        <v>0.68399999999999994</v>
      </c>
      <c r="R2389" s="7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60" x14ac:dyDescent="0.2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s="4" t="s">
        <v>8220</v>
      </c>
      <c r="G2390" t="s">
        <v>8224</v>
      </c>
      <c r="H2390" t="s">
        <v>8246</v>
      </c>
      <c r="I2390">
        <v>1421350140</v>
      </c>
      <c r="J2390" s="14">
        <f t="shared" si="222"/>
        <v>42019.811805555553</v>
      </c>
      <c r="K2390">
        <v>1418761759</v>
      </c>
      <c r="L2390" s="14">
        <f t="shared" si="223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224"/>
        <v>1.2513513513513512</v>
      </c>
      <c r="R2390" s="7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60" x14ac:dyDescent="0.2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s="4" t="s">
        <v>8220</v>
      </c>
      <c r="G2391" t="s">
        <v>8230</v>
      </c>
      <c r="H2391" t="s">
        <v>8249</v>
      </c>
      <c r="I2391">
        <v>1437861540</v>
      </c>
      <c r="J2391" s="14">
        <f t="shared" si="222"/>
        <v>42210.915972222225</v>
      </c>
      <c r="K2391">
        <v>1435160452</v>
      </c>
      <c r="L2391" s="14">
        <f t="shared" si="223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224"/>
        <v>0.1875</v>
      </c>
      <c r="R2391" s="7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60" x14ac:dyDescent="0.2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s="4" t="s">
        <v>8220</v>
      </c>
      <c r="G2392" t="s">
        <v>8226</v>
      </c>
      <c r="H2392" t="s">
        <v>8248</v>
      </c>
      <c r="I2392">
        <v>1420352264</v>
      </c>
      <c r="J2392" s="14">
        <f t="shared" si="222"/>
        <v>42008.262314814812</v>
      </c>
      <c r="K2392">
        <v>1416896264</v>
      </c>
      <c r="L2392" s="14">
        <f t="shared" si="223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224"/>
        <v>0</v>
      </c>
      <c r="R2392" s="7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30" x14ac:dyDescent="0.2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s="4" t="s">
        <v>8220</v>
      </c>
      <c r="G2393" t="s">
        <v>8224</v>
      </c>
      <c r="H2393" t="s">
        <v>8246</v>
      </c>
      <c r="I2393">
        <v>1427825044</v>
      </c>
      <c r="J2393" s="14">
        <f t="shared" si="222"/>
        <v>42094.752824074079</v>
      </c>
      <c r="K2393">
        <v>1425236644</v>
      </c>
      <c r="L2393" s="14">
        <f t="shared" si="223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224"/>
        <v>0.125</v>
      </c>
      <c r="R2393" s="7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60" x14ac:dyDescent="0.2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s="4" t="s">
        <v>8220</v>
      </c>
      <c r="G2394" t="s">
        <v>8224</v>
      </c>
      <c r="H2394" t="s">
        <v>8246</v>
      </c>
      <c r="I2394">
        <v>1446087223</v>
      </c>
      <c r="J2394" s="14">
        <f t="shared" si="222"/>
        <v>42306.120636574073</v>
      </c>
      <c r="K2394">
        <v>1443495223</v>
      </c>
      <c r="L2394" s="14">
        <f t="shared" si="223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224"/>
        <v>0</v>
      </c>
      <c r="R2394" s="7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60" x14ac:dyDescent="0.2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s="4" t="s">
        <v>8220</v>
      </c>
      <c r="G2395" t="s">
        <v>8224</v>
      </c>
      <c r="H2395" t="s">
        <v>8246</v>
      </c>
      <c r="I2395">
        <v>1439048017</v>
      </c>
      <c r="J2395" s="14">
        <f t="shared" si="222"/>
        <v>42224.648344907408</v>
      </c>
      <c r="K2395">
        <v>1436456017</v>
      </c>
      <c r="L2395" s="14">
        <f t="shared" si="223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224"/>
        <v>0.05</v>
      </c>
      <c r="R2395" s="7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60" x14ac:dyDescent="0.2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s="4" t="s">
        <v>8220</v>
      </c>
      <c r="G2396" t="s">
        <v>8241</v>
      </c>
      <c r="H2396" t="s">
        <v>8249</v>
      </c>
      <c r="I2396">
        <v>1424940093</v>
      </c>
      <c r="J2396" s="14">
        <f t="shared" si="222"/>
        <v>42061.362187499995</v>
      </c>
      <c r="K2396">
        <v>1422348093</v>
      </c>
      <c r="L2396" s="14">
        <f t="shared" si="223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224"/>
        <v>0.06</v>
      </c>
      <c r="R2396" s="7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5" x14ac:dyDescent="0.2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s="4" t="s">
        <v>8220</v>
      </c>
      <c r="G2397" t="s">
        <v>8224</v>
      </c>
      <c r="H2397" t="s">
        <v>8246</v>
      </c>
      <c r="I2397">
        <v>1484038620</v>
      </c>
      <c r="J2397" s="14">
        <f t="shared" si="222"/>
        <v>42745.372916666667</v>
      </c>
      <c r="K2397">
        <v>1481597687</v>
      </c>
      <c r="L2397" s="14">
        <f t="shared" si="223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224"/>
        <v>0</v>
      </c>
      <c r="R2397" s="7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5" x14ac:dyDescent="0.2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s="4" t="s">
        <v>8220</v>
      </c>
      <c r="G2398" t="s">
        <v>8240</v>
      </c>
      <c r="H2398" t="s">
        <v>8257</v>
      </c>
      <c r="I2398">
        <v>1444940558</v>
      </c>
      <c r="J2398" s="14">
        <f t="shared" si="222"/>
        <v>42292.849050925928</v>
      </c>
      <c r="K2398">
        <v>1442348558</v>
      </c>
      <c r="L2398" s="14">
        <f t="shared" si="223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224"/>
        <v>0.2</v>
      </c>
      <c r="R2398" s="7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60" x14ac:dyDescent="0.2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s="4" t="s">
        <v>8220</v>
      </c>
      <c r="G2399" t="s">
        <v>8224</v>
      </c>
      <c r="H2399" t="s">
        <v>8246</v>
      </c>
      <c r="I2399">
        <v>1420233256</v>
      </c>
      <c r="J2399" s="14">
        <f t="shared" si="222"/>
        <v>42006.88490740741</v>
      </c>
      <c r="K2399">
        <v>1417641256</v>
      </c>
      <c r="L2399" s="14">
        <f t="shared" si="223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224"/>
        <v>0</v>
      </c>
      <c r="R2399" s="7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60" x14ac:dyDescent="0.2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s="4" t="s">
        <v>8220</v>
      </c>
      <c r="G2400" t="s">
        <v>8224</v>
      </c>
      <c r="H2400" t="s">
        <v>8246</v>
      </c>
      <c r="I2400">
        <v>1435874384</v>
      </c>
      <c r="J2400" s="14">
        <f t="shared" si="222"/>
        <v>42187.916481481487</v>
      </c>
      <c r="K2400">
        <v>1433282384</v>
      </c>
      <c r="L2400" s="14">
        <f t="shared" si="223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224"/>
        <v>0</v>
      </c>
      <c r="R2400" s="7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5" x14ac:dyDescent="0.2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s="4" t="s">
        <v>8220</v>
      </c>
      <c r="G2401" t="s">
        <v>8235</v>
      </c>
      <c r="H2401" t="s">
        <v>8255</v>
      </c>
      <c r="I2401">
        <v>1418934506</v>
      </c>
      <c r="J2401" s="14">
        <f t="shared" si="222"/>
        <v>41991.853078703702</v>
      </c>
      <c r="K2401">
        <v>1415910506</v>
      </c>
      <c r="L2401" s="14">
        <f t="shared" si="223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224"/>
        <v>0</v>
      </c>
      <c r="R2401" s="7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60" x14ac:dyDescent="0.2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s="4" t="s">
        <v>8220</v>
      </c>
      <c r="G2402" t="s">
        <v>8226</v>
      </c>
      <c r="H2402" t="s">
        <v>8248</v>
      </c>
      <c r="I2402">
        <v>1460615164</v>
      </c>
      <c r="J2402" s="14">
        <f t="shared" si="222"/>
        <v>42474.268101851849</v>
      </c>
      <c r="K2402">
        <v>1458023164</v>
      </c>
      <c r="L2402" s="14">
        <f t="shared" si="223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224"/>
        <v>0</v>
      </c>
      <c r="R2402" s="7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60" x14ac:dyDescent="0.2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s="4" t="s">
        <v>8221</v>
      </c>
      <c r="G2403" t="s">
        <v>8224</v>
      </c>
      <c r="H2403" t="s">
        <v>8246</v>
      </c>
      <c r="I2403">
        <v>1457207096</v>
      </c>
      <c r="J2403" s="14">
        <f t="shared" si="222"/>
        <v>42434.822870370372</v>
      </c>
      <c r="K2403">
        <v>1452023096</v>
      </c>
      <c r="L2403" s="14">
        <f t="shared" si="223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224"/>
        <v>0.71785714285714286</v>
      </c>
      <c r="R2403" s="7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30" x14ac:dyDescent="0.2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s="4" t="s">
        <v>8221</v>
      </c>
      <c r="G2404" t="s">
        <v>8224</v>
      </c>
      <c r="H2404" t="s">
        <v>8246</v>
      </c>
      <c r="I2404">
        <v>1431533931</v>
      </c>
      <c r="J2404" s="14">
        <f t="shared" si="222"/>
        <v>42137.679756944446</v>
      </c>
      <c r="K2404">
        <v>1428941931</v>
      </c>
      <c r="L2404" s="14">
        <f t="shared" si="223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224"/>
        <v>0.43333333333333329</v>
      </c>
      <c r="R2404" s="7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5" x14ac:dyDescent="0.2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s="4" t="s">
        <v>8221</v>
      </c>
      <c r="G2405" t="s">
        <v>8225</v>
      </c>
      <c r="H2405" t="s">
        <v>8247</v>
      </c>
      <c r="I2405">
        <v>1459368658</v>
      </c>
      <c r="J2405" s="14">
        <f t="shared" si="222"/>
        <v>42459.840949074074</v>
      </c>
      <c r="K2405">
        <v>1454188258</v>
      </c>
      <c r="L2405" s="14">
        <f t="shared" si="223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224"/>
        <v>16.833333333333332</v>
      </c>
      <c r="R2405" s="7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60" x14ac:dyDescent="0.2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s="4" t="s">
        <v>8221</v>
      </c>
      <c r="G2406" t="s">
        <v>8224</v>
      </c>
      <c r="H2406" t="s">
        <v>8246</v>
      </c>
      <c r="I2406">
        <v>1451782607</v>
      </c>
      <c r="J2406" s="14">
        <f t="shared" si="222"/>
        <v>42372.03943287037</v>
      </c>
      <c r="K2406">
        <v>1449190607</v>
      </c>
      <c r="L2406" s="14">
        <f t="shared" si="223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224"/>
        <v>0</v>
      </c>
      <c r="R2406" s="7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45" x14ac:dyDescent="0.2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s="4" t="s">
        <v>8221</v>
      </c>
      <c r="G2407" t="s">
        <v>8224</v>
      </c>
      <c r="H2407" t="s">
        <v>8246</v>
      </c>
      <c r="I2407">
        <v>1472911375</v>
      </c>
      <c r="J2407" s="14">
        <f t="shared" si="222"/>
        <v>42616.585358796292</v>
      </c>
      <c r="K2407">
        <v>1471096975</v>
      </c>
      <c r="L2407" s="14">
        <f t="shared" si="223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224"/>
        <v>22.52</v>
      </c>
      <c r="R2407" s="7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5" x14ac:dyDescent="0.2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s="4" t="s">
        <v>8221</v>
      </c>
      <c r="G2408" t="s">
        <v>8224</v>
      </c>
      <c r="H2408" t="s">
        <v>8246</v>
      </c>
      <c r="I2408">
        <v>1421635190</v>
      </c>
      <c r="J2408" s="14">
        <f t="shared" si="222"/>
        <v>42023.110995370371</v>
      </c>
      <c r="K2408">
        <v>1418179190</v>
      </c>
      <c r="L2408" s="14">
        <f t="shared" si="223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224"/>
        <v>41.384615384615387</v>
      </c>
      <c r="R2408" s="7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60" x14ac:dyDescent="0.2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s="4" t="s">
        <v>8221</v>
      </c>
      <c r="G2409" t="s">
        <v>8224</v>
      </c>
      <c r="H2409" t="s">
        <v>8246</v>
      </c>
      <c r="I2409">
        <v>1428732000</v>
      </c>
      <c r="J2409" s="14">
        <f t="shared" si="222"/>
        <v>42105.25</v>
      </c>
      <c r="K2409">
        <v>1426772928</v>
      </c>
      <c r="L2409" s="14">
        <f t="shared" si="223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224"/>
        <v>25.259090909090908</v>
      </c>
      <c r="R2409" s="7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5" x14ac:dyDescent="0.2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s="4" t="s">
        <v>8221</v>
      </c>
      <c r="G2410" t="s">
        <v>8224</v>
      </c>
      <c r="H2410" t="s">
        <v>8246</v>
      </c>
      <c r="I2410">
        <v>1415247757</v>
      </c>
      <c r="J2410" s="14">
        <f t="shared" si="222"/>
        <v>41949.182372685187</v>
      </c>
      <c r="K2410">
        <v>1412652157</v>
      </c>
      <c r="L2410" s="14">
        <f t="shared" si="223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224"/>
        <v>0.2</v>
      </c>
      <c r="R2410" s="7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45" x14ac:dyDescent="0.2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s="4" t="s">
        <v>8221</v>
      </c>
      <c r="G2411" t="s">
        <v>8224</v>
      </c>
      <c r="H2411" t="s">
        <v>8246</v>
      </c>
      <c r="I2411">
        <v>1439931675</v>
      </c>
      <c r="J2411" s="14">
        <f t="shared" si="222"/>
        <v>42234.875868055555</v>
      </c>
      <c r="K2411">
        <v>1437339675</v>
      </c>
      <c r="L2411" s="14">
        <f t="shared" si="223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224"/>
        <v>1.8399999999999999</v>
      </c>
      <c r="R2411" s="7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0" x14ac:dyDescent="0.2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s="4" t="s">
        <v>8221</v>
      </c>
      <c r="G2412" t="s">
        <v>8226</v>
      </c>
      <c r="H2412" t="s">
        <v>8248</v>
      </c>
      <c r="I2412">
        <v>1441619275</v>
      </c>
      <c r="J2412" s="14">
        <f t="shared" si="222"/>
        <v>42254.408275462964</v>
      </c>
      <c r="K2412">
        <v>1439027275</v>
      </c>
      <c r="L2412" s="14">
        <f t="shared" si="223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224"/>
        <v>0</v>
      </c>
      <c r="R2412" s="7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60" x14ac:dyDescent="0.2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s="4" t="s">
        <v>8221</v>
      </c>
      <c r="G2413" t="s">
        <v>8224</v>
      </c>
      <c r="H2413" t="s">
        <v>8246</v>
      </c>
      <c r="I2413">
        <v>1440524082</v>
      </c>
      <c r="J2413" s="14">
        <f t="shared" si="222"/>
        <v>42241.732430555552</v>
      </c>
      <c r="K2413">
        <v>1437932082</v>
      </c>
      <c r="L2413" s="14">
        <f t="shared" si="223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224"/>
        <v>0.60399999999999998</v>
      </c>
      <c r="R2413" s="7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60" x14ac:dyDescent="0.2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s="4" t="s">
        <v>8221</v>
      </c>
      <c r="G2414" t="s">
        <v>8230</v>
      </c>
      <c r="H2414" t="s">
        <v>8249</v>
      </c>
      <c r="I2414">
        <v>1480185673</v>
      </c>
      <c r="J2414" s="14">
        <f t="shared" si="222"/>
        <v>42700.778622685189</v>
      </c>
      <c r="K2414">
        <v>1476294073</v>
      </c>
      <c r="L2414" s="14">
        <f t="shared" si="223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224"/>
        <v>0</v>
      </c>
      <c r="R2414" s="7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5" x14ac:dyDescent="0.2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s="4" t="s">
        <v>8221</v>
      </c>
      <c r="G2415" t="s">
        <v>8224</v>
      </c>
      <c r="H2415" t="s">
        <v>8246</v>
      </c>
      <c r="I2415">
        <v>1401579000</v>
      </c>
      <c r="J2415" s="14">
        <f t="shared" si="222"/>
        <v>41790.979166666664</v>
      </c>
      <c r="K2415">
        <v>1398911882</v>
      </c>
      <c r="L2415" s="14">
        <f t="shared" si="223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224"/>
        <v>0.83333333333333337</v>
      </c>
      <c r="R2415" s="7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60" x14ac:dyDescent="0.2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s="4" t="s">
        <v>8221</v>
      </c>
      <c r="G2416" t="s">
        <v>8224</v>
      </c>
      <c r="H2416" t="s">
        <v>8246</v>
      </c>
      <c r="I2416">
        <v>1440215940</v>
      </c>
      <c r="J2416" s="14">
        <f t="shared" si="222"/>
        <v>42238.165972222225</v>
      </c>
      <c r="K2416">
        <v>1436805660</v>
      </c>
      <c r="L2416" s="14">
        <f t="shared" si="223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224"/>
        <v>3.0666666666666664</v>
      </c>
      <c r="R2416" s="7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5" x14ac:dyDescent="0.2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s="4" t="s">
        <v>8221</v>
      </c>
      <c r="G2417" t="s">
        <v>8224</v>
      </c>
      <c r="H2417" t="s">
        <v>8246</v>
      </c>
      <c r="I2417">
        <v>1468615346</v>
      </c>
      <c r="J2417" s="14">
        <f t="shared" si="222"/>
        <v>42566.862800925926</v>
      </c>
      <c r="K2417">
        <v>1466023346</v>
      </c>
      <c r="L2417" s="14">
        <f t="shared" si="223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224"/>
        <v>0.55833333333333335</v>
      </c>
      <c r="R2417" s="7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60" x14ac:dyDescent="0.2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s="4" t="s">
        <v>8221</v>
      </c>
      <c r="G2418" t="s">
        <v>8224</v>
      </c>
      <c r="H2418" t="s">
        <v>8246</v>
      </c>
      <c r="I2418">
        <v>1426345200</v>
      </c>
      <c r="J2418" s="14">
        <f t="shared" si="222"/>
        <v>42077.625</v>
      </c>
      <c r="K2418">
        <v>1421343743</v>
      </c>
      <c r="L2418" s="14">
        <f t="shared" si="223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224"/>
        <v>2.5000000000000001E-2</v>
      </c>
      <c r="R2418" s="7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60" x14ac:dyDescent="0.2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s="4" t="s">
        <v>8221</v>
      </c>
      <c r="G2419" t="s">
        <v>8224</v>
      </c>
      <c r="H2419" t="s">
        <v>8246</v>
      </c>
      <c r="I2419">
        <v>1407705187</v>
      </c>
      <c r="J2419" s="14">
        <f t="shared" si="222"/>
        <v>41861.884108796294</v>
      </c>
      <c r="K2419">
        <v>1405113187</v>
      </c>
      <c r="L2419" s="14">
        <f t="shared" si="223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224"/>
        <v>0</v>
      </c>
      <c r="R2419" s="7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x14ac:dyDescent="0.2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s="4" t="s">
        <v>8221</v>
      </c>
      <c r="G2420" t="s">
        <v>8224</v>
      </c>
      <c r="H2420" t="s">
        <v>8246</v>
      </c>
      <c r="I2420">
        <v>1427225644</v>
      </c>
      <c r="J2420" s="14">
        <f t="shared" si="222"/>
        <v>42087.815324074079</v>
      </c>
      <c r="K2420">
        <v>1422045244</v>
      </c>
      <c r="L2420" s="14">
        <f t="shared" si="223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224"/>
        <v>0.02</v>
      </c>
      <c r="R2420" s="7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60" x14ac:dyDescent="0.2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s="4" t="s">
        <v>8221</v>
      </c>
      <c r="G2421" t="s">
        <v>8224</v>
      </c>
      <c r="H2421" t="s">
        <v>8246</v>
      </c>
      <c r="I2421">
        <v>1424281389</v>
      </c>
      <c r="J2421" s="14">
        <f t="shared" si="222"/>
        <v>42053.738298611104</v>
      </c>
      <c r="K2421">
        <v>1419097389</v>
      </c>
      <c r="L2421" s="14">
        <f t="shared" si="223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224"/>
        <v>0</v>
      </c>
      <c r="R2421" s="7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5" x14ac:dyDescent="0.2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s="4" t="s">
        <v>8221</v>
      </c>
      <c r="G2422" t="s">
        <v>8224</v>
      </c>
      <c r="H2422" t="s">
        <v>8246</v>
      </c>
      <c r="I2422">
        <v>1415583695</v>
      </c>
      <c r="J2422" s="14">
        <f t="shared" si="222"/>
        <v>41953.070543981477</v>
      </c>
      <c r="K2422">
        <v>1410396095</v>
      </c>
      <c r="L2422" s="14">
        <f t="shared" si="223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224"/>
        <v>14.825133372851216</v>
      </c>
      <c r="R2422" s="7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0" x14ac:dyDescent="0.2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s="4" t="s">
        <v>8221</v>
      </c>
      <c r="G2423" t="s">
        <v>8224</v>
      </c>
      <c r="H2423" t="s">
        <v>8246</v>
      </c>
      <c r="I2423">
        <v>1424536196</v>
      </c>
      <c r="J2423" s="14">
        <f t="shared" si="222"/>
        <v>42056.687453703707</v>
      </c>
      <c r="K2423">
        <v>1421944196</v>
      </c>
      <c r="L2423" s="14">
        <f t="shared" si="223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224"/>
        <v>1.6666666666666666E-2</v>
      </c>
      <c r="R2423" s="7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30" x14ac:dyDescent="0.2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s="4" t="s">
        <v>8221</v>
      </c>
      <c r="G2424" t="s">
        <v>8224</v>
      </c>
      <c r="H2424" t="s">
        <v>8246</v>
      </c>
      <c r="I2424">
        <v>1426091036</v>
      </c>
      <c r="J2424" s="14">
        <f t="shared" si="222"/>
        <v>42074.683287037042</v>
      </c>
      <c r="K2424">
        <v>1423502636</v>
      </c>
      <c r="L2424" s="14">
        <f t="shared" si="223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224"/>
        <v>0.2</v>
      </c>
      <c r="R2424" s="7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5" x14ac:dyDescent="0.2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s="4" t="s">
        <v>8221</v>
      </c>
      <c r="G2425" t="s">
        <v>8224</v>
      </c>
      <c r="H2425" t="s">
        <v>8246</v>
      </c>
      <c r="I2425">
        <v>1420044890</v>
      </c>
      <c r="J2425" s="14">
        <f t="shared" si="222"/>
        <v>42004.704745370371</v>
      </c>
      <c r="K2425">
        <v>1417452890</v>
      </c>
      <c r="L2425" s="14">
        <f t="shared" si="223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224"/>
        <v>1.3333333333333334E-2</v>
      </c>
      <c r="R2425" s="7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30" x14ac:dyDescent="0.2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s="4" t="s">
        <v>8221</v>
      </c>
      <c r="G2426" t="s">
        <v>8224</v>
      </c>
      <c r="H2426" t="s">
        <v>8246</v>
      </c>
      <c r="I2426">
        <v>1414445108</v>
      </c>
      <c r="J2426" s="14">
        <f t="shared" si="222"/>
        <v>41939.892453703702</v>
      </c>
      <c r="K2426">
        <v>1411853108</v>
      </c>
      <c r="L2426" s="14">
        <f t="shared" si="223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224"/>
        <v>1.24</v>
      </c>
      <c r="R2426" s="7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60" x14ac:dyDescent="0.2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s="4" t="s">
        <v>8221</v>
      </c>
      <c r="G2427" t="s">
        <v>8224</v>
      </c>
      <c r="H2427" t="s">
        <v>8246</v>
      </c>
      <c r="I2427">
        <v>1464386640</v>
      </c>
      <c r="J2427" s="14">
        <f t="shared" si="222"/>
        <v>42517.919444444444</v>
      </c>
      <c r="K2427">
        <v>1463090149</v>
      </c>
      <c r="L2427" s="14">
        <f t="shared" si="223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224"/>
        <v>2.8571428571428574E-2</v>
      </c>
      <c r="R2427" s="7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5" x14ac:dyDescent="0.2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s="4" t="s">
        <v>8221</v>
      </c>
      <c r="G2428" t="s">
        <v>8224</v>
      </c>
      <c r="H2428" t="s">
        <v>8246</v>
      </c>
      <c r="I2428">
        <v>1439006692</v>
      </c>
      <c r="J2428" s="14">
        <f t="shared" si="222"/>
        <v>42224.170046296291</v>
      </c>
      <c r="K2428">
        <v>1433822692</v>
      </c>
      <c r="L2428" s="14">
        <f t="shared" si="223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224"/>
        <v>0</v>
      </c>
      <c r="R2428" s="7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30" x14ac:dyDescent="0.2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s="4" t="s">
        <v>8221</v>
      </c>
      <c r="G2429" t="s">
        <v>8224</v>
      </c>
      <c r="H2429" t="s">
        <v>8246</v>
      </c>
      <c r="I2429">
        <v>1458715133</v>
      </c>
      <c r="J2429" s="14">
        <f t="shared" si="222"/>
        <v>42452.277002314819</v>
      </c>
      <c r="K2429">
        <v>1455262733</v>
      </c>
      <c r="L2429" s="14">
        <f t="shared" si="223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224"/>
        <v>2E-3</v>
      </c>
      <c r="R2429" s="7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45" x14ac:dyDescent="0.2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s="4" t="s">
        <v>8221</v>
      </c>
      <c r="G2430" t="s">
        <v>8224</v>
      </c>
      <c r="H2430" t="s">
        <v>8246</v>
      </c>
      <c r="I2430">
        <v>1426182551</v>
      </c>
      <c r="J2430" s="14">
        <f t="shared" si="222"/>
        <v>42075.742488425924</v>
      </c>
      <c r="K2430">
        <v>1423594151</v>
      </c>
      <c r="L2430" s="14">
        <f t="shared" si="223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224"/>
        <v>2.8571428571428571E-3</v>
      </c>
      <c r="R2430" s="7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5" x14ac:dyDescent="0.2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s="4" t="s">
        <v>8221</v>
      </c>
      <c r="G2431" t="s">
        <v>8234</v>
      </c>
      <c r="H2431" t="s">
        <v>8254</v>
      </c>
      <c r="I2431">
        <v>1486313040</v>
      </c>
      <c r="J2431" s="14">
        <f t="shared" si="222"/>
        <v>42771.697222222225</v>
      </c>
      <c r="K2431">
        <v>1483131966</v>
      </c>
      <c r="L2431" s="14">
        <f t="shared" si="223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224"/>
        <v>1.4321428571428572</v>
      </c>
      <c r="R2431" s="7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60" x14ac:dyDescent="0.2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s="4" t="s">
        <v>8221</v>
      </c>
      <c r="G2432" t="s">
        <v>8224</v>
      </c>
      <c r="H2432" t="s">
        <v>8246</v>
      </c>
      <c r="I2432">
        <v>1455246504</v>
      </c>
      <c r="J2432" s="14">
        <f t="shared" si="222"/>
        <v>42412.130833333329</v>
      </c>
      <c r="K2432">
        <v>1452654504</v>
      </c>
      <c r="L2432" s="14">
        <f t="shared" si="223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224"/>
        <v>0.70000000000000007</v>
      </c>
      <c r="R2432" s="7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30" x14ac:dyDescent="0.2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s="4" t="s">
        <v>8221</v>
      </c>
      <c r="G2433" t="s">
        <v>8224</v>
      </c>
      <c r="H2433" t="s">
        <v>8246</v>
      </c>
      <c r="I2433">
        <v>1467080613</v>
      </c>
      <c r="J2433" s="14">
        <f t="shared" si="222"/>
        <v>42549.099687499998</v>
      </c>
      <c r="K2433">
        <v>1461896613</v>
      </c>
      <c r="L2433" s="14">
        <f t="shared" si="223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224"/>
        <v>2E-3</v>
      </c>
      <c r="R2433" s="7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5" x14ac:dyDescent="0.2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s="4" t="s">
        <v>8221</v>
      </c>
      <c r="G2434" t="s">
        <v>8224</v>
      </c>
      <c r="H2434" t="s">
        <v>8246</v>
      </c>
      <c r="I2434">
        <v>1425791697</v>
      </c>
      <c r="J2434" s="14">
        <f t="shared" si="222"/>
        <v>42071.218715277777</v>
      </c>
      <c r="K2434">
        <v>1423199697</v>
      </c>
      <c r="L2434" s="14">
        <f t="shared" si="223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si="224"/>
        <v>1.4285714285714287E-2</v>
      </c>
      <c r="R2434" s="7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60" x14ac:dyDescent="0.2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s="4" t="s">
        <v>8221</v>
      </c>
      <c r="G2435" t="s">
        <v>8224</v>
      </c>
      <c r="H2435" t="s">
        <v>8246</v>
      </c>
      <c r="I2435">
        <v>1456608943</v>
      </c>
      <c r="J2435" s="14">
        <f t="shared" ref="J2435:J2498" si="228">(((I2435/60)/60)/24)+DATE(1970,1,1)</f>
        <v>42427.89980324074</v>
      </c>
      <c r="K2435">
        <v>1454016943</v>
      </c>
      <c r="L2435" s="14">
        <f t="shared" ref="L2435:L2498" si="229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ref="Q2435:Q2498" si="230">(E2435/D2435)*100</f>
        <v>0</v>
      </c>
      <c r="R2435" s="7" t="e">
        <f t="shared" ref="R2435:R2498" si="231">AVERAGE(E2435/N2435)</f>
        <v>#DIV/0!</v>
      </c>
      <c r="S2435" t="str">
        <f t="shared" ref="S2435:S2498" si="232">LEFT(P2435,FIND("/",P2435)-1)</f>
        <v>food</v>
      </c>
      <c r="T2435" t="str">
        <f t="shared" ref="T2435:T2498" si="233">RIGHT(P2435,LEN(P2435)-FIND("/",P2435))</f>
        <v>food trucks</v>
      </c>
    </row>
    <row r="2436" spans="1:20" ht="60" x14ac:dyDescent="0.2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s="4" t="s">
        <v>8221</v>
      </c>
      <c r="G2436" t="s">
        <v>8224</v>
      </c>
      <c r="H2436" t="s">
        <v>8246</v>
      </c>
      <c r="I2436">
        <v>1438662474</v>
      </c>
      <c r="J2436" s="14">
        <f t="shared" si="228"/>
        <v>42220.18604166666</v>
      </c>
      <c r="K2436">
        <v>1435206474</v>
      </c>
      <c r="L2436" s="14">
        <f t="shared" si="229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230"/>
        <v>0.13</v>
      </c>
      <c r="R2436" s="7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5" x14ac:dyDescent="0.2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s="4" t="s">
        <v>8221</v>
      </c>
      <c r="G2437" t="s">
        <v>8235</v>
      </c>
      <c r="H2437" t="s">
        <v>8255</v>
      </c>
      <c r="I2437">
        <v>1444027186</v>
      </c>
      <c r="J2437" s="14">
        <f t="shared" si="228"/>
        <v>42282.277615740735</v>
      </c>
      <c r="K2437">
        <v>1441435186</v>
      </c>
      <c r="L2437" s="14">
        <f t="shared" si="229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230"/>
        <v>0.48960000000000004</v>
      </c>
      <c r="R2437" s="7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60" x14ac:dyDescent="0.2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s="4" t="s">
        <v>8221</v>
      </c>
      <c r="G2438" t="s">
        <v>8229</v>
      </c>
      <c r="H2438" t="s">
        <v>8251</v>
      </c>
      <c r="I2438">
        <v>1454078770</v>
      </c>
      <c r="J2438" s="14">
        <f t="shared" si="228"/>
        <v>42398.615393518514</v>
      </c>
      <c r="K2438">
        <v>1448894770</v>
      </c>
      <c r="L2438" s="14">
        <f t="shared" si="229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230"/>
        <v>3.8461538461538464E-2</v>
      </c>
      <c r="R2438" s="7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5" x14ac:dyDescent="0.2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s="4" t="s">
        <v>8221</v>
      </c>
      <c r="G2439" t="s">
        <v>8224</v>
      </c>
      <c r="H2439" t="s">
        <v>8246</v>
      </c>
      <c r="I2439">
        <v>1426615200</v>
      </c>
      <c r="J2439" s="14">
        <f t="shared" si="228"/>
        <v>42080.75</v>
      </c>
      <c r="K2439">
        <v>1422400188</v>
      </c>
      <c r="L2439" s="14">
        <f t="shared" si="229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230"/>
        <v>0</v>
      </c>
      <c r="R2439" s="7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60" x14ac:dyDescent="0.2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s="4" t="s">
        <v>8221</v>
      </c>
      <c r="G2440" t="s">
        <v>8224</v>
      </c>
      <c r="H2440" t="s">
        <v>8246</v>
      </c>
      <c r="I2440">
        <v>1449529062</v>
      </c>
      <c r="J2440" s="14">
        <f t="shared" si="228"/>
        <v>42345.956736111111</v>
      </c>
      <c r="K2440">
        <v>1444341462</v>
      </c>
      <c r="L2440" s="14">
        <f t="shared" si="229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230"/>
        <v>0.33333333333333337</v>
      </c>
      <c r="R2440" s="7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60" x14ac:dyDescent="0.2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s="4" t="s">
        <v>8221</v>
      </c>
      <c r="G2441" t="s">
        <v>8224</v>
      </c>
      <c r="H2441" t="s">
        <v>8246</v>
      </c>
      <c r="I2441">
        <v>1445197129</v>
      </c>
      <c r="J2441" s="14">
        <f t="shared" si="228"/>
        <v>42295.818622685183</v>
      </c>
      <c r="K2441">
        <v>1442605129</v>
      </c>
      <c r="L2441" s="14">
        <f t="shared" si="229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230"/>
        <v>0</v>
      </c>
      <c r="R2441" s="7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30" x14ac:dyDescent="0.2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s="4" t="s">
        <v>8221</v>
      </c>
      <c r="G2442" t="s">
        <v>8242</v>
      </c>
      <c r="H2442" t="s">
        <v>8249</v>
      </c>
      <c r="I2442">
        <v>1455399313</v>
      </c>
      <c r="J2442" s="14">
        <f t="shared" si="228"/>
        <v>42413.899456018517</v>
      </c>
      <c r="K2442">
        <v>1452807313</v>
      </c>
      <c r="L2442" s="14">
        <f t="shared" si="229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230"/>
        <v>0.2</v>
      </c>
      <c r="R2442" s="7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30" x14ac:dyDescent="0.2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s="4" t="s">
        <v>8219</v>
      </c>
      <c r="G2443" t="s">
        <v>8224</v>
      </c>
      <c r="H2443" t="s">
        <v>8246</v>
      </c>
      <c r="I2443">
        <v>1437627540</v>
      </c>
      <c r="J2443" s="14">
        <f t="shared" si="228"/>
        <v>42208.207638888889</v>
      </c>
      <c r="K2443">
        <v>1435806054</v>
      </c>
      <c r="L2443" s="14">
        <f t="shared" si="229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230"/>
        <v>107.88</v>
      </c>
      <c r="R2443" s="7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0" x14ac:dyDescent="0.2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s="4" t="s">
        <v>8219</v>
      </c>
      <c r="G2444" t="s">
        <v>8224</v>
      </c>
      <c r="H2444" t="s">
        <v>8246</v>
      </c>
      <c r="I2444">
        <v>1426777228</v>
      </c>
      <c r="J2444" s="14">
        <f t="shared" si="228"/>
        <v>42082.625324074077</v>
      </c>
      <c r="K2444">
        <v>1424188828</v>
      </c>
      <c r="L2444" s="14">
        <f t="shared" si="229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230"/>
        <v>125.94166666666666</v>
      </c>
      <c r="R2444" s="7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60" x14ac:dyDescent="0.2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s="4" t="s">
        <v>8219</v>
      </c>
      <c r="G2445" t="s">
        <v>8224</v>
      </c>
      <c r="H2445" t="s">
        <v>8246</v>
      </c>
      <c r="I2445">
        <v>1408114822</v>
      </c>
      <c r="J2445" s="14">
        <f t="shared" si="228"/>
        <v>41866.625254629631</v>
      </c>
      <c r="K2445">
        <v>1405522822</v>
      </c>
      <c r="L2445" s="14">
        <f t="shared" si="229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230"/>
        <v>202.51495</v>
      </c>
      <c r="R2445" s="7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60" x14ac:dyDescent="0.2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s="4" t="s">
        <v>8219</v>
      </c>
      <c r="G2446" t="s">
        <v>8224</v>
      </c>
      <c r="H2446" t="s">
        <v>8246</v>
      </c>
      <c r="I2446">
        <v>1464199591</v>
      </c>
      <c r="J2446" s="14">
        <f t="shared" si="228"/>
        <v>42515.754525462966</v>
      </c>
      <c r="K2446">
        <v>1461607591</v>
      </c>
      <c r="L2446" s="14">
        <f t="shared" si="229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230"/>
        <v>108.60000000000001</v>
      </c>
      <c r="R2446" s="7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0" x14ac:dyDescent="0.2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s="4" t="s">
        <v>8219</v>
      </c>
      <c r="G2447" t="s">
        <v>8224</v>
      </c>
      <c r="H2447" t="s">
        <v>8246</v>
      </c>
      <c r="I2447">
        <v>1443242021</v>
      </c>
      <c r="J2447" s="14">
        <f t="shared" si="228"/>
        <v>42273.190057870372</v>
      </c>
      <c r="K2447">
        <v>1440650021</v>
      </c>
      <c r="L2447" s="14">
        <f t="shared" si="229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230"/>
        <v>172.8</v>
      </c>
      <c r="R2447" s="7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60" x14ac:dyDescent="0.2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s="4" t="s">
        <v>8219</v>
      </c>
      <c r="G2448" t="s">
        <v>8224</v>
      </c>
      <c r="H2448" t="s">
        <v>8246</v>
      </c>
      <c r="I2448">
        <v>1480174071</v>
      </c>
      <c r="J2448" s="14">
        <f t="shared" si="228"/>
        <v>42700.64434027778</v>
      </c>
      <c r="K2448">
        <v>1477578471</v>
      </c>
      <c r="L2448" s="14">
        <f t="shared" si="229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230"/>
        <v>167.98</v>
      </c>
      <c r="R2448" s="7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60" x14ac:dyDescent="0.2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s="4" t="s">
        <v>8219</v>
      </c>
      <c r="G2449" t="s">
        <v>8224</v>
      </c>
      <c r="H2449" t="s">
        <v>8246</v>
      </c>
      <c r="I2449">
        <v>1478923200</v>
      </c>
      <c r="J2449" s="14">
        <f t="shared" si="228"/>
        <v>42686.166666666672</v>
      </c>
      <c r="K2449">
        <v>1476184593</v>
      </c>
      <c r="L2449" s="14">
        <f t="shared" si="229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230"/>
        <v>427.20000000000005</v>
      </c>
      <c r="R2449" s="7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60" x14ac:dyDescent="0.2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s="4" t="s">
        <v>8219</v>
      </c>
      <c r="G2450" t="s">
        <v>8224</v>
      </c>
      <c r="H2450" t="s">
        <v>8246</v>
      </c>
      <c r="I2450">
        <v>1472621760</v>
      </c>
      <c r="J2450" s="14">
        <f t="shared" si="228"/>
        <v>42613.233333333337</v>
      </c>
      <c r="K2450">
        <v>1472110513</v>
      </c>
      <c r="L2450" s="14">
        <f t="shared" si="229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230"/>
        <v>107.5</v>
      </c>
      <c r="R2450" s="7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5" x14ac:dyDescent="0.2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s="4" t="s">
        <v>8219</v>
      </c>
      <c r="G2451" t="s">
        <v>8224</v>
      </c>
      <c r="H2451" t="s">
        <v>8246</v>
      </c>
      <c r="I2451">
        <v>1417321515</v>
      </c>
      <c r="J2451" s="14">
        <f t="shared" si="228"/>
        <v>41973.184201388889</v>
      </c>
      <c r="K2451">
        <v>1414725915</v>
      </c>
      <c r="L2451" s="14">
        <f t="shared" si="229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230"/>
        <v>108</v>
      </c>
      <c r="R2451" s="7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60" x14ac:dyDescent="0.2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s="4" t="s">
        <v>8219</v>
      </c>
      <c r="G2452" t="s">
        <v>8224</v>
      </c>
      <c r="H2452" t="s">
        <v>8246</v>
      </c>
      <c r="I2452">
        <v>1414465860</v>
      </c>
      <c r="J2452" s="14">
        <f t="shared" si="228"/>
        <v>41940.132638888892</v>
      </c>
      <c r="K2452">
        <v>1411177456</v>
      </c>
      <c r="L2452" s="14">
        <f t="shared" si="229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230"/>
        <v>101.53353333333335</v>
      </c>
      <c r="R2452" s="7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60" x14ac:dyDescent="0.2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s="4" t="s">
        <v>8219</v>
      </c>
      <c r="G2453" t="s">
        <v>8224</v>
      </c>
      <c r="H2453" t="s">
        <v>8246</v>
      </c>
      <c r="I2453">
        <v>1488750490</v>
      </c>
      <c r="J2453" s="14">
        <f t="shared" si="228"/>
        <v>42799.908449074079</v>
      </c>
      <c r="K2453">
        <v>1487022490</v>
      </c>
      <c r="L2453" s="14">
        <f t="shared" si="229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230"/>
        <v>115.45</v>
      </c>
      <c r="R2453" s="7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60" x14ac:dyDescent="0.2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s="4" t="s">
        <v>8219</v>
      </c>
      <c r="G2454" t="s">
        <v>8224</v>
      </c>
      <c r="H2454" t="s">
        <v>8246</v>
      </c>
      <c r="I2454">
        <v>1451430000</v>
      </c>
      <c r="J2454" s="14">
        <f t="shared" si="228"/>
        <v>42367.958333333328</v>
      </c>
      <c r="K2454">
        <v>1448914500</v>
      </c>
      <c r="L2454" s="14">
        <f t="shared" si="229"/>
        <v>42338.84375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230"/>
        <v>133.5</v>
      </c>
      <c r="R2454" s="7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60" x14ac:dyDescent="0.2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s="4" t="s">
        <v>8219</v>
      </c>
      <c r="G2455" t="s">
        <v>8224</v>
      </c>
      <c r="H2455" t="s">
        <v>8246</v>
      </c>
      <c r="I2455">
        <v>1486053409</v>
      </c>
      <c r="J2455" s="14">
        <f t="shared" si="228"/>
        <v>42768.692233796297</v>
      </c>
      <c r="K2455">
        <v>1483461409</v>
      </c>
      <c r="L2455" s="14">
        <f t="shared" si="229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230"/>
        <v>154.69999999999999</v>
      </c>
      <c r="R2455" s="7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5" x14ac:dyDescent="0.2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s="4" t="s">
        <v>8219</v>
      </c>
      <c r="G2456" t="s">
        <v>8224</v>
      </c>
      <c r="H2456" t="s">
        <v>8246</v>
      </c>
      <c r="I2456">
        <v>1489207808</v>
      </c>
      <c r="J2456" s="14">
        <f t="shared" si="228"/>
        <v>42805.201481481476</v>
      </c>
      <c r="K2456">
        <v>1486183808</v>
      </c>
      <c r="L2456" s="14">
        <f t="shared" si="229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230"/>
        <v>100.84571428571429</v>
      </c>
      <c r="R2456" s="7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5" x14ac:dyDescent="0.2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s="4" t="s">
        <v>8219</v>
      </c>
      <c r="G2457" t="s">
        <v>8224</v>
      </c>
      <c r="H2457" t="s">
        <v>8246</v>
      </c>
      <c r="I2457">
        <v>1461177950</v>
      </c>
      <c r="J2457" s="14">
        <f t="shared" si="228"/>
        <v>42480.781828703708</v>
      </c>
      <c r="K2457">
        <v>1458758750</v>
      </c>
      <c r="L2457" s="14">
        <f t="shared" si="229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230"/>
        <v>182</v>
      </c>
      <c r="R2457" s="7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5" x14ac:dyDescent="0.2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s="4" t="s">
        <v>8219</v>
      </c>
      <c r="G2458" t="s">
        <v>8224</v>
      </c>
      <c r="H2458" t="s">
        <v>8246</v>
      </c>
      <c r="I2458">
        <v>1488063839</v>
      </c>
      <c r="J2458" s="14">
        <f t="shared" si="228"/>
        <v>42791.961099537039</v>
      </c>
      <c r="K2458">
        <v>1485471839</v>
      </c>
      <c r="L2458" s="14">
        <f t="shared" si="229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230"/>
        <v>180.86666666666667</v>
      </c>
      <c r="R2458" s="7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5" x14ac:dyDescent="0.2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s="4" t="s">
        <v>8219</v>
      </c>
      <c r="G2459" t="s">
        <v>8224</v>
      </c>
      <c r="H2459" t="s">
        <v>8246</v>
      </c>
      <c r="I2459">
        <v>1458826056</v>
      </c>
      <c r="J2459" s="14">
        <f t="shared" si="228"/>
        <v>42453.560833333337</v>
      </c>
      <c r="K2459">
        <v>1456237656</v>
      </c>
      <c r="L2459" s="14">
        <f t="shared" si="229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230"/>
        <v>102.30434782608695</v>
      </c>
      <c r="R2459" s="7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60" x14ac:dyDescent="0.2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s="4" t="s">
        <v>8219</v>
      </c>
      <c r="G2460" t="s">
        <v>8224</v>
      </c>
      <c r="H2460" t="s">
        <v>8246</v>
      </c>
      <c r="I2460">
        <v>1465498800</v>
      </c>
      <c r="J2460" s="14">
        <f t="shared" si="228"/>
        <v>42530.791666666672</v>
      </c>
      <c r="K2460">
        <v>1462481718</v>
      </c>
      <c r="L2460" s="14">
        <f t="shared" si="229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230"/>
        <v>110.17999999999999</v>
      </c>
      <c r="R2460" s="7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60" x14ac:dyDescent="0.2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s="4" t="s">
        <v>8219</v>
      </c>
      <c r="G2461" t="s">
        <v>8224</v>
      </c>
      <c r="H2461" t="s">
        <v>8246</v>
      </c>
      <c r="I2461">
        <v>1458742685</v>
      </c>
      <c r="J2461" s="14">
        <f t="shared" si="228"/>
        <v>42452.595891203702</v>
      </c>
      <c r="K2461">
        <v>1454858285</v>
      </c>
      <c r="L2461" s="14">
        <f t="shared" si="229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230"/>
        <v>102.25</v>
      </c>
      <c r="R2461" s="7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60" x14ac:dyDescent="0.2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s="4" t="s">
        <v>8219</v>
      </c>
      <c r="G2462" t="s">
        <v>8224</v>
      </c>
      <c r="H2462" t="s">
        <v>8246</v>
      </c>
      <c r="I2462">
        <v>1483417020</v>
      </c>
      <c r="J2462" s="14">
        <f t="shared" si="228"/>
        <v>42738.178472222222</v>
      </c>
      <c r="K2462">
        <v>1480480167</v>
      </c>
      <c r="L2462" s="14">
        <f t="shared" si="229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230"/>
        <v>100.78823529411764</v>
      </c>
      <c r="R2462" s="7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60" x14ac:dyDescent="0.2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s="4" t="s">
        <v>8219</v>
      </c>
      <c r="G2463" t="s">
        <v>8224</v>
      </c>
      <c r="H2463" t="s">
        <v>8246</v>
      </c>
      <c r="I2463">
        <v>1317438000</v>
      </c>
      <c r="J2463" s="14">
        <f t="shared" si="228"/>
        <v>40817.125</v>
      </c>
      <c r="K2463">
        <v>1314577097</v>
      </c>
      <c r="L2463" s="14">
        <f t="shared" si="229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230"/>
        <v>103.8</v>
      </c>
      <c r="R2463" s="7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60" x14ac:dyDescent="0.2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s="4" t="s">
        <v>8219</v>
      </c>
      <c r="G2464" t="s">
        <v>8224</v>
      </c>
      <c r="H2464" t="s">
        <v>8246</v>
      </c>
      <c r="I2464">
        <v>1342672096</v>
      </c>
      <c r="J2464" s="14">
        <f t="shared" si="228"/>
        <v>41109.186296296299</v>
      </c>
      <c r="K2464">
        <v>1340944096</v>
      </c>
      <c r="L2464" s="14">
        <f t="shared" si="229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230"/>
        <v>110.70833333333334</v>
      </c>
      <c r="R2464" s="7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30" x14ac:dyDescent="0.2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s="4" t="s">
        <v>8219</v>
      </c>
      <c r="G2465" t="s">
        <v>8224</v>
      </c>
      <c r="H2465" t="s">
        <v>8246</v>
      </c>
      <c r="I2465">
        <v>1366138800</v>
      </c>
      <c r="J2465" s="14">
        <f t="shared" si="228"/>
        <v>41380.791666666664</v>
      </c>
      <c r="K2465">
        <v>1362710425</v>
      </c>
      <c r="L2465" s="14">
        <f t="shared" si="229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230"/>
        <v>116.25000000000001</v>
      </c>
      <c r="R2465" s="7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5" x14ac:dyDescent="0.2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s="4" t="s">
        <v>8219</v>
      </c>
      <c r="G2466" t="s">
        <v>8229</v>
      </c>
      <c r="H2466" t="s">
        <v>8251</v>
      </c>
      <c r="I2466">
        <v>1443641340</v>
      </c>
      <c r="J2466" s="14">
        <f t="shared" si="228"/>
        <v>42277.811805555553</v>
      </c>
      <c r="K2466">
        <v>1441143397</v>
      </c>
      <c r="L2466" s="14">
        <f t="shared" si="229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230"/>
        <v>111.1</v>
      </c>
      <c r="R2466" s="7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45" x14ac:dyDescent="0.2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s="4" t="s">
        <v>8219</v>
      </c>
      <c r="G2467" t="s">
        <v>8224</v>
      </c>
      <c r="H2467" t="s">
        <v>8246</v>
      </c>
      <c r="I2467">
        <v>1348420548</v>
      </c>
      <c r="J2467" s="14">
        <f t="shared" si="228"/>
        <v>41175.719305555554</v>
      </c>
      <c r="K2467">
        <v>1345828548</v>
      </c>
      <c r="L2467" s="14">
        <f t="shared" si="229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230"/>
        <v>180.14285714285714</v>
      </c>
      <c r="R2467" s="7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5" x14ac:dyDescent="0.2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s="4" t="s">
        <v>8219</v>
      </c>
      <c r="G2468" t="s">
        <v>8224</v>
      </c>
      <c r="H2468" t="s">
        <v>8246</v>
      </c>
      <c r="I2468">
        <v>1368066453</v>
      </c>
      <c r="J2468" s="14">
        <f t="shared" si="228"/>
        <v>41403.102465277778</v>
      </c>
      <c r="K2468">
        <v>1365474453</v>
      </c>
      <c r="L2468" s="14">
        <f t="shared" si="229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230"/>
        <v>100</v>
      </c>
      <c r="R2468" s="7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5" x14ac:dyDescent="0.2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s="4" t="s">
        <v>8219</v>
      </c>
      <c r="G2469" t="s">
        <v>8224</v>
      </c>
      <c r="H2469" t="s">
        <v>8246</v>
      </c>
      <c r="I2469">
        <v>1336669200</v>
      </c>
      <c r="J2469" s="14">
        <f t="shared" si="228"/>
        <v>41039.708333333336</v>
      </c>
      <c r="K2469">
        <v>1335473931</v>
      </c>
      <c r="L2469" s="14">
        <f t="shared" si="229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230"/>
        <v>118.5</v>
      </c>
      <c r="R2469" s="7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5" x14ac:dyDescent="0.2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s="4" t="s">
        <v>8219</v>
      </c>
      <c r="G2470" t="s">
        <v>8224</v>
      </c>
      <c r="H2470" t="s">
        <v>8246</v>
      </c>
      <c r="I2470">
        <v>1351400400</v>
      </c>
      <c r="J2470" s="14">
        <f t="shared" si="228"/>
        <v>41210.208333333336</v>
      </c>
      <c r="K2470">
        <v>1348285321</v>
      </c>
      <c r="L2470" s="14">
        <f t="shared" si="229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230"/>
        <v>107.21700000000001</v>
      </c>
      <c r="R2470" s="7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60" x14ac:dyDescent="0.2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s="4" t="s">
        <v>8219</v>
      </c>
      <c r="G2471" t="s">
        <v>8224</v>
      </c>
      <c r="H2471" t="s">
        <v>8246</v>
      </c>
      <c r="I2471">
        <v>1297160329</v>
      </c>
      <c r="J2471" s="14">
        <f t="shared" si="228"/>
        <v>40582.429733796293</v>
      </c>
      <c r="K2471">
        <v>1295000329</v>
      </c>
      <c r="L2471" s="14">
        <f t="shared" si="229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230"/>
        <v>113.66666666666667</v>
      </c>
      <c r="R2471" s="7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5" x14ac:dyDescent="0.2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s="4" t="s">
        <v>8219</v>
      </c>
      <c r="G2472" t="s">
        <v>8224</v>
      </c>
      <c r="H2472" t="s">
        <v>8246</v>
      </c>
      <c r="I2472">
        <v>1337824055</v>
      </c>
      <c r="J2472" s="14">
        <f t="shared" si="228"/>
        <v>41053.07471064815</v>
      </c>
      <c r="K2472">
        <v>1335232055</v>
      </c>
      <c r="L2472" s="14">
        <f t="shared" si="229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230"/>
        <v>103.16400000000002</v>
      </c>
      <c r="R2472" s="7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60" x14ac:dyDescent="0.2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s="4" t="s">
        <v>8219</v>
      </c>
      <c r="G2473" t="s">
        <v>8224</v>
      </c>
      <c r="H2473" t="s">
        <v>8246</v>
      </c>
      <c r="I2473">
        <v>1327535392</v>
      </c>
      <c r="J2473" s="14">
        <f t="shared" si="228"/>
        <v>40933.992962962962</v>
      </c>
      <c r="K2473">
        <v>1324079392</v>
      </c>
      <c r="L2473" s="14">
        <f t="shared" si="229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230"/>
        <v>128</v>
      </c>
      <c r="R2473" s="7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60" x14ac:dyDescent="0.2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s="4" t="s">
        <v>8219</v>
      </c>
      <c r="G2474" t="s">
        <v>8224</v>
      </c>
      <c r="H2474" t="s">
        <v>8246</v>
      </c>
      <c r="I2474">
        <v>1283562180</v>
      </c>
      <c r="J2474" s="14">
        <f t="shared" si="228"/>
        <v>40425.043749999997</v>
      </c>
      <c r="K2474">
        <v>1277433980</v>
      </c>
      <c r="L2474" s="14">
        <f t="shared" si="229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230"/>
        <v>135.76026666666667</v>
      </c>
      <c r="R2474" s="7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5" x14ac:dyDescent="0.2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s="4" t="s">
        <v>8219</v>
      </c>
      <c r="G2475" t="s">
        <v>8224</v>
      </c>
      <c r="H2475" t="s">
        <v>8246</v>
      </c>
      <c r="I2475">
        <v>1352573869</v>
      </c>
      <c r="J2475" s="14">
        <f t="shared" si="228"/>
        <v>41223.790150462963</v>
      </c>
      <c r="K2475">
        <v>1349978269</v>
      </c>
      <c r="L2475" s="14">
        <f t="shared" si="229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230"/>
        <v>100</v>
      </c>
      <c r="R2475" s="7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60" x14ac:dyDescent="0.2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s="4" t="s">
        <v>8219</v>
      </c>
      <c r="G2476" t="s">
        <v>8224</v>
      </c>
      <c r="H2476" t="s">
        <v>8246</v>
      </c>
      <c r="I2476">
        <v>1286756176</v>
      </c>
      <c r="J2476" s="14">
        <f t="shared" si="228"/>
        <v>40462.011296296296</v>
      </c>
      <c r="K2476">
        <v>1282868176</v>
      </c>
      <c r="L2476" s="14">
        <f t="shared" si="229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230"/>
        <v>100.00360000000002</v>
      </c>
      <c r="R2476" s="7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0" x14ac:dyDescent="0.2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s="4" t="s">
        <v>8219</v>
      </c>
      <c r="G2477" t="s">
        <v>8224</v>
      </c>
      <c r="H2477" t="s">
        <v>8246</v>
      </c>
      <c r="I2477">
        <v>1278799200</v>
      </c>
      <c r="J2477" s="14">
        <f t="shared" si="228"/>
        <v>40369.916666666664</v>
      </c>
      <c r="K2477">
        <v>1273647255</v>
      </c>
      <c r="L2477" s="14">
        <f t="shared" si="229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230"/>
        <v>104.71999999999998</v>
      </c>
      <c r="R2477" s="7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5" x14ac:dyDescent="0.2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s="4" t="s">
        <v>8219</v>
      </c>
      <c r="G2478" t="s">
        <v>8224</v>
      </c>
      <c r="H2478" t="s">
        <v>8246</v>
      </c>
      <c r="I2478">
        <v>1415004770</v>
      </c>
      <c r="J2478" s="14">
        <f t="shared" si="228"/>
        <v>41946.370023148149</v>
      </c>
      <c r="K2478">
        <v>1412149970</v>
      </c>
      <c r="L2478" s="14">
        <f t="shared" si="229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230"/>
        <v>105.02249999999999</v>
      </c>
      <c r="R2478" s="7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0" x14ac:dyDescent="0.2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s="4" t="s">
        <v>8219</v>
      </c>
      <c r="G2479" t="s">
        <v>8224</v>
      </c>
      <c r="H2479" t="s">
        <v>8246</v>
      </c>
      <c r="I2479">
        <v>1344789345</v>
      </c>
      <c r="J2479" s="14">
        <f t="shared" si="228"/>
        <v>41133.691493055558</v>
      </c>
      <c r="K2479">
        <v>1340901345</v>
      </c>
      <c r="L2479" s="14">
        <f t="shared" si="229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230"/>
        <v>171.33333333333334</v>
      </c>
      <c r="R2479" s="7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60" x14ac:dyDescent="0.2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s="4" t="s">
        <v>8219</v>
      </c>
      <c r="G2480" t="s">
        <v>8224</v>
      </c>
      <c r="H2480" t="s">
        <v>8246</v>
      </c>
      <c r="I2480">
        <v>1358117313</v>
      </c>
      <c r="J2480" s="14">
        <f t="shared" si="228"/>
        <v>41287.950381944444</v>
      </c>
      <c r="K2480">
        <v>1355525313</v>
      </c>
      <c r="L2480" s="14">
        <f t="shared" si="229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230"/>
        <v>127.49999999999999</v>
      </c>
      <c r="R2480" s="7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45" x14ac:dyDescent="0.2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s="4" t="s">
        <v>8219</v>
      </c>
      <c r="G2481" t="s">
        <v>8224</v>
      </c>
      <c r="H2481" t="s">
        <v>8246</v>
      </c>
      <c r="I2481">
        <v>1343440800</v>
      </c>
      <c r="J2481" s="14">
        <f t="shared" si="228"/>
        <v>41118.083333333336</v>
      </c>
      <c r="K2481">
        <v>1342545994</v>
      </c>
      <c r="L2481" s="14">
        <f t="shared" si="229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230"/>
        <v>133.44333333333333</v>
      </c>
      <c r="R2481" s="7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60" x14ac:dyDescent="0.2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s="4" t="s">
        <v>8219</v>
      </c>
      <c r="G2482" t="s">
        <v>8224</v>
      </c>
      <c r="H2482" t="s">
        <v>8246</v>
      </c>
      <c r="I2482">
        <v>1444516084</v>
      </c>
      <c r="J2482" s="14">
        <f t="shared" si="228"/>
        <v>42287.936157407406</v>
      </c>
      <c r="K2482">
        <v>1439332084</v>
      </c>
      <c r="L2482" s="14">
        <f t="shared" si="229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230"/>
        <v>100</v>
      </c>
      <c r="R2482" s="7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60" x14ac:dyDescent="0.2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s="4" t="s">
        <v>8219</v>
      </c>
      <c r="G2483" t="s">
        <v>8224</v>
      </c>
      <c r="H2483" t="s">
        <v>8246</v>
      </c>
      <c r="I2483">
        <v>1335799808</v>
      </c>
      <c r="J2483" s="14">
        <f t="shared" si="228"/>
        <v>41029.645925925928</v>
      </c>
      <c r="K2483">
        <v>1333207808</v>
      </c>
      <c r="L2483" s="14">
        <f t="shared" si="229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230"/>
        <v>112.91099999999999</v>
      </c>
      <c r="R2483" s="7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60" x14ac:dyDescent="0.2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s="4" t="s">
        <v>8219</v>
      </c>
      <c r="G2484" t="s">
        <v>8224</v>
      </c>
      <c r="H2484" t="s">
        <v>8246</v>
      </c>
      <c r="I2484">
        <v>1312224383</v>
      </c>
      <c r="J2484" s="14">
        <f t="shared" si="228"/>
        <v>40756.782210648147</v>
      </c>
      <c r="K2484">
        <v>1308336383</v>
      </c>
      <c r="L2484" s="14">
        <f t="shared" si="229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230"/>
        <v>100.1</v>
      </c>
      <c r="R2484" s="7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45" x14ac:dyDescent="0.2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s="4" t="s">
        <v>8219</v>
      </c>
      <c r="G2485" t="s">
        <v>8224</v>
      </c>
      <c r="H2485" t="s">
        <v>8246</v>
      </c>
      <c r="I2485">
        <v>1335891603</v>
      </c>
      <c r="J2485" s="14">
        <f t="shared" si="228"/>
        <v>41030.708368055559</v>
      </c>
      <c r="K2485">
        <v>1330711203</v>
      </c>
      <c r="L2485" s="14">
        <f t="shared" si="229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230"/>
        <v>113.72727272727272</v>
      </c>
      <c r="R2485" s="7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60" x14ac:dyDescent="0.2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s="4" t="s">
        <v>8219</v>
      </c>
      <c r="G2486" t="s">
        <v>8224</v>
      </c>
      <c r="H2486" t="s">
        <v>8246</v>
      </c>
      <c r="I2486">
        <v>1316124003</v>
      </c>
      <c r="J2486" s="14">
        <f t="shared" si="228"/>
        <v>40801.916701388887</v>
      </c>
      <c r="K2486">
        <v>1313532003</v>
      </c>
      <c r="L2486" s="14">
        <f t="shared" si="229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230"/>
        <v>119.31742857142855</v>
      </c>
      <c r="R2486" s="7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60" x14ac:dyDescent="0.2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s="4" t="s">
        <v>8219</v>
      </c>
      <c r="G2487" t="s">
        <v>8224</v>
      </c>
      <c r="H2487" t="s">
        <v>8246</v>
      </c>
      <c r="I2487">
        <v>1318463879</v>
      </c>
      <c r="J2487" s="14">
        <f t="shared" si="228"/>
        <v>40828.998599537037</v>
      </c>
      <c r="K2487">
        <v>1315439879</v>
      </c>
      <c r="L2487" s="14">
        <f t="shared" si="229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230"/>
        <v>103.25</v>
      </c>
      <c r="R2487" s="7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60" x14ac:dyDescent="0.2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s="4" t="s">
        <v>8219</v>
      </c>
      <c r="G2488" t="s">
        <v>8224</v>
      </c>
      <c r="H2488" t="s">
        <v>8246</v>
      </c>
      <c r="I2488">
        <v>1335113976</v>
      </c>
      <c r="J2488" s="14">
        <f t="shared" si="228"/>
        <v>41021.708055555559</v>
      </c>
      <c r="K2488">
        <v>1332521976</v>
      </c>
      <c r="L2488" s="14">
        <f t="shared" si="229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230"/>
        <v>265.66666666666669</v>
      </c>
      <c r="R2488" s="7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5" x14ac:dyDescent="0.2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s="4" t="s">
        <v>8219</v>
      </c>
      <c r="G2489" t="s">
        <v>8224</v>
      </c>
      <c r="H2489" t="s">
        <v>8246</v>
      </c>
      <c r="I2489">
        <v>1338083997</v>
      </c>
      <c r="J2489" s="14">
        <f t="shared" si="228"/>
        <v>41056.083298611113</v>
      </c>
      <c r="K2489">
        <v>1335491997</v>
      </c>
      <c r="L2489" s="14">
        <f t="shared" si="229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230"/>
        <v>100.05066666666667</v>
      </c>
      <c r="R2489" s="7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60" x14ac:dyDescent="0.2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s="4" t="s">
        <v>8219</v>
      </c>
      <c r="G2490" t="s">
        <v>8224</v>
      </c>
      <c r="H2490" t="s">
        <v>8246</v>
      </c>
      <c r="I2490">
        <v>1321459908</v>
      </c>
      <c r="J2490" s="14">
        <f t="shared" si="228"/>
        <v>40863.674861111111</v>
      </c>
      <c r="K2490">
        <v>1318864308</v>
      </c>
      <c r="L2490" s="14">
        <f t="shared" si="229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230"/>
        <v>106.69999999999999</v>
      </c>
      <c r="R2490" s="7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60" x14ac:dyDescent="0.2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s="4" t="s">
        <v>8219</v>
      </c>
      <c r="G2491" t="s">
        <v>8224</v>
      </c>
      <c r="H2491" t="s">
        <v>8246</v>
      </c>
      <c r="I2491">
        <v>1368117239</v>
      </c>
      <c r="J2491" s="14">
        <f t="shared" si="228"/>
        <v>41403.690266203703</v>
      </c>
      <c r="K2491">
        <v>1365525239</v>
      </c>
      <c r="L2491" s="14">
        <f t="shared" si="229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230"/>
        <v>133.67142857142858</v>
      </c>
      <c r="R2491" s="7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5" x14ac:dyDescent="0.2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s="4" t="s">
        <v>8219</v>
      </c>
      <c r="G2492" t="s">
        <v>8224</v>
      </c>
      <c r="H2492" t="s">
        <v>8246</v>
      </c>
      <c r="I2492">
        <v>1340429276</v>
      </c>
      <c r="J2492" s="14">
        <f t="shared" si="228"/>
        <v>41083.227731481478</v>
      </c>
      <c r="K2492">
        <v>1335245276</v>
      </c>
      <c r="L2492" s="14">
        <f t="shared" si="229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230"/>
        <v>121.39999999999999</v>
      </c>
      <c r="R2492" s="7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60" x14ac:dyDescent="0.2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s="4" t="s">
        <v>8219</v>
      </c>
      <c r="G2493" t="s">
        <v>8224</v>
      </c>
      <c r="H2493" t="s">
        <v>8246</v>
      </c>
      <c r="I2493">
        <v>1295142660</v>
      </c>
      <c r="J2493" s="14">
        <f t="shared" si="228"/>
        <v>40559.07708333333</v>
      </c>
      <c r="K2493">
        <v>1293739714</v>
      </c>
      <c r="L2493" s="14">
        <f t="shared" si="229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230"/>
        <v>103.2</v>
      </c>
      <c r="R2493" s="7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30" x14ac:dyDescent="0.2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s="4" t="s">
        <v>8219</v>
      </c>
      <c r="G2494" t="s">
        <v>8224</v>
      </c>
      <c r="H2494" t="s">
        <v>8246</v>
      </c>
      <c r="I2494">
        <v>1339840740</v>
      </c>
      <c r="J2494" s="14">
        <f t="shared" si="228"/>
        <v>41076.415972222225</v>
      </c>
      <c r="K2494">
        <v>1335397188</v>
      </c>
      <c r="L2494" s="14">
        <f t="shared" si="229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230"/>
        <v>125</v>
      </c>
      <c r="R2494" s="7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60" x14ac:dyDescent="0.2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s="4" t="s">
        <v>8219</v>
      </c>
      <c r="G2495" t="s">
        <v>8224</v>
      </c>
      <c r="H2495" t="s">
        <v>8246</v>
      </c>
      <c r="I2495">
        <v>1367208140</v>
      </c>
      <c r="J2495" s="14">
        <f t="shared" si="228"/>
        <v>41393.168287037035</v>
      </c>
      <c r="K2495">
        <v>1363320140</v>
      </c>
      <c r="L2495" s="14">
        <f t="shared" si="229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230"/>
        <v>128.69999999999999</v>
      </c>
      <c r="R2495" s="7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5" x14ac:dyDescent="0.2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s="4" t="s">
        <v>8219</v>
      </c>
      <c r="G2496" t="s">
        <v>8224</v>
      </c>
      <c r="H2496" t="s">
        <v>8246</v>
      </c>
      <c r="I2496">
        <v>1337786944</v>
      </c>
      <c r="J2496" s="14">
        <f t="shared" si="228"/>
        <v>41052.645185185182</v>
      </c>
      <c r="K2496">
        <v>1335194944</v>
      </c>
      <c r="L2496" s="14">
        <f t="shared" si="229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230"/>
        <v>101.00533333333333</v>
      </c>
      <c r="R2496" s="7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5" x14ac:dyDescent="0.2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s="4" t="s">
        <v>8219</v>
      </c>
      <c r="G2497" t="s">
        <v>8224</v>
      </c>
      <c r="H2497" t="s">
        <v>8246</v>
      </c>
      <c r="I2497">
        <v>1339022575</v>
      </c>
      <c r="J2497" s="14">
        <f t="shared" si="228"/>
        <v>41066.946469907409</v>
      </c>
      <c r="K2497">
        <v>1336430575</v>
      </c>
      <c r="L2497" s="14">
        <f t="shared" si="229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230"/>
        <v>127.53666666666665</v>
      </c>
      <c r="R2497" s="7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0" x14ac:dyDescent="0.2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s="4" t="s">
        <v>8219</v>
      </c>
      <c r="G2498" t="s">
        <v>8224</v>
      </c>
      <c r="H2498" t="s">
        <v>8246</v>
      </c>
      <c r="I2498">
        <v>1364597692</v>
      </c>
      <c r="J2498" s="14">
        <f t="shared" si="228"/>
        <v>41362.954768518517</v>
      </c>
      <c r="K2498">
        <v>1361577292</v>
      </c>
      <c r="L2498" s="14">
        <f t="shared" si="229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6">
        <f t="shared" si="230"/>
        <v>100</v>
      </c>
      <c r="R2498" s="7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5" x14ac:dyDescent="0.2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s="4" t="s">
        <v>8219</v>
      </c>
      <c r="G2499" t="s">
        <v>8224</v>
      </c>
      <c r="H2499" t="s">
        <v>8246</v>
      </c>
      <c r="I2499">
        <v>1312578338</v>
      </c>
      <c r="J2499" s="14">
        <f t="shared" ref="J2499:J2562" si="234">(((I2499/60)/60)/24)+DATE(1970,1,1)</f>
        <v>40760.878912037035</v>
      </c>
      <c r="K2499">
        <v>1309986338</v>
      </c>
      <c r="L2499" s="14">
        <f t="shared" ref="L2499:L2562" si="235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ref="Q2499:Q2562" si="236">(E2499/D2499)*100</f>
        <v>112.7715</v>
      </c>
      <c r="R2499" s="7">
        <f t="shared" ref="R2499:R2562" si="237">AVERAGE(E2499/N2499)</f>
        <v>80.551071428571419</v>
      </c>
      <c r="S2499" t="str">
        <f t="shared" ref="S2499:S2562" si="238">LEFT(P2499,FIND("/",P2499)-1)</f>
        <v>music</v>
      </c>
      <c r="T2499" t="str">
        <f t="shared" ref="T2499:T2562" si="239">RIGHT(P2499,LEN(P2499)-FIND("/",P2499))</f>
        <v>indie rock</v>
      </c>
    </row>
    <row r="2500" spans="1:20" ht="45" x14ac:dyDescent="0.2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s="4" t="s">
        <v>8219</v>
      </c>
      <c r="G2500" t="s">
        <v>8224</v>
      </c>
      <c r="H2500" t="s">
        <v>8246</v>
      </c>
      <c r="I2500">
        <v>1422400387</v>
      </c>
      <c r="J2500" s="14">
        <f t="shared" si="234"/>
        <v>42031.967442129629</v>
      </c>
      <c r="K2500">
        <v>1421190787</v>
      </c>
      <c r="L2500" s="14">
        <f t="shared" si="235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236"/>
        <v>105.60000000000001</v>
      </c>
      <c r="R2500" s="7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60" x14ac:dyDescent="0.2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s="4" t="s">
        <v>8219</v>
      </c>
      <c r="G2501" t="s">
        <v>8224</v>
      </c>
      <c r="H2501" t="s">
        <v>8246</v>
      </c>
      <c r="I2501">
        <v>1356976800</v>
      </c>
      <c r="J2501" s="14">
        <f t="shared" si="234"/>
        <v>41274.75</v>
      </c>
      <c r="K2501">
        <v>1352820837</v>
      </c>
      <c r="L2501" s="14">
        <f t="shared" si="235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236"/>
        <v>202.625</v>
      </c>
      <c r="R2501" s="7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5" x14ac:dyDescent="0.2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s="4" t="s">
        <v>8219</v>
      </c>
      <c r="G2502" t="s">
        <v>8224</v>
      </c>
      <c r="H2502" t="s">
        <v>8246</v>
      </c>
      <c r="I2502">
        <v>1340476375</v>
      </c>
      <c r="J2502" s="14">
        <f t="shared" si="234"/>
        <v>41083.772858796299</v>
      </c>
      <c r="K2502">
        <v>1337884375</v>
      </c>
      <c r="L2502" s="14">
        <f t="shared" si="235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236"/>
        <v>113.33333333333333</v>
      </c>
      <c r="R2502" s="7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60" x14ac:dyDescent="0.2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s="4" t="s">
        <v>8221</v>
      </c>
      <c r="G2503" t="s">
        <v>8229</v>
      </c>
      <c r="H2503" t="s">
        <v>8251</v>
      </c>
      <c r="I2503">
        <v>1443379104</v>
      </c>
      <c r="J2503" s="14">
        <f t="shared" si="234"/>
        <v>42274.776666666665</v>
      </c>
      <c r="K2503">
        <v>1440787104</v>
      </c>
      <c r="L2503" s="14">
        <f t="shared" si="235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236"/>
        <v>2.5545454545454547</v>
      </c>
      <c r="R2503" s="7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60" x14ac:dyDescent="0.2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s="4" t="s">
        <v>8221</v>
      </c>
      <c r="G2504" t="s">
        <v>8224</v>
      </c>
      <c r="H2504" t="s">
        <v>8246</v>
      </c>
      <c r="I2504">
        <v>1411328918</v>
      </c>
      <c r="J2504" s="14">
        <f t="shared" si="234"/>
        <v>41903.825439814813</v>
      </c>
      <c r="K2504">
        <v>1407440918</v>
      </c>
      <c r="L2504" s="14">
        <f t="shared" si="235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236"/>
        <v>7.8181818181818186E-2</v>
      </c>
      <c r="R2504" s="7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60" x14ac:dyDescent="0.2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s="4" t="s">
        <v>8221</v>
      </c>
      <c r="G2505" t="s">
        <v>8224</v>
      </c>
      <c r="H2505" t="s">
        <v>8246</v>
      </c>
      <c r="I2505">
        <v>1465333560</v>
      </c>
      <c r="J2505" s="14">
        <f t="shared" si="234"/>
        <v>42528.879166666666</v>
      </c>
      <c r="K2505">
        <v>1462743308</v>
      </c>
      <c r="L2505" s="14">
        <f t="shared" si="235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236"/>
        <v>0</v>
      </c>
      <c r="R2505" s="7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45" x14ac:dyDescent="0.2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s="4" t="s">
        <v>8221</v>
      </c>
      <c r="G2506" t="s">
        <v>8224</v>
      </c>
      <c r="H2506" t="s">
        <v>8246</v>
      </c>
      <c r="I2506">
        <v>1416014534</v>
      </c>
      <c r="J2506" s="14">
        <f t="shared" si="234"/>
        <v>41958.057106481487</v>
      </c>
      <c r="K2506">
        <v>1413418934</v>
      </c>
      <c r="L2506" s="14">
        <f t="shared" si="235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236"/>
        <v>0</v>
      </c>
      <c r="R2506" s="7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60" x14ac:dyDescent="0.2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s="4" t="s">
        <v>8221</v>
      </c>
      <c r="G2507" t="s">
        <v>8224</v>
      </c>
      <c r="H2507" t="s">
        <v>8246</v>
      </c>
      <c r="I2507">
        <v>1426292416</v>
      </c>
      <c r="J2507" s="14">
        <f t="shared" si="234"/>
        <v>42077.014074074075</v>
      </c>
      <c r="K2507">
        <v>1423704016</v>
      </c>
      <c r="L2507" s="14">
        <f t="shared" si="235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236"/>
        <v>0</v>
      </c>
      <c r="R2507" s="7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60" x14ac:dyDescent="0.2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s="4" t="s">
        <v>8221</v>
      </c>
      <c r="G2508" t="s">
        <v>8225</v>
      </c>
      <c r="H2508" t="s">
        <v>8247</v>
      </c>
      <c r="I2508">
        <v>1443906000</v>
      </c>
      <c r="J2508" s="14">
        <f t="shared" si="234"/>
        <v>42280.875</v>
      </c>
      <c r="K2508">
        <v>1441955269</v>
      </c>
      <c r="L2508" s="14">
        <f t="shared" si="235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236"/>
        <v>0.6</v>
      </c>
      <c r="R2508" s="7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2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s="4" t="s">
        <v>8221</v>
      </c>
      <c r="G2509" t="s">
        <v>8224</v>
      </c>
      <c r="H2509" t="s">
        <v>8246</v>
      </c>
      <c r="I2509">
        <v>1431308704</v>
      </c>
      <c r="J2509" s="14">
        <f t="shared" si="234"/>
        <v>42135.072962962964</v>
      </c>
      <c r="K2509">
        <v>1428716704</v>
      </c>
      <c r="L2509" s="14">
        <f t="shared" si="235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236"/>
        <v>0</v>
      </c>
      <c r="R2509" s="7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60" x14ac:dyDescent="0.2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s="4" t="s">
        <v>8221</v>
      </c>
      <c r="G2510" t="s">
        <v>8224</v>
      </c>
      <c r="H2510" t="s">
        <v>8246</v>
      </c>
      <c r="I2510">
        <v>1408056634</v>
      </c>
      <c r="J2510" s="14">
        <f t="shared" si="234"/>
        <v>41865.951782407406</v>
      </c>
      <c r="K2510">
        <v>1405464634</v>
      </c>
      <c r="L2510" s="14">
        <f t="shared" si="235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236"/>
        <v>0</v>
      </c>
      <c r="R2510" s="7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60" x14ac:dyDescent="0.2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s="4" t="s">
        <v>8221</v>
      </c>
      <c r="G2511" t="s">
        <v>8225</v>
      </c>
      <c r="H2511" t="s">
        <v>8247</v>
      </c>
      <c r="I2511">
        <v>1429554349</v>
      </c>
      <c r="J2511" s="14">
        <f t="shared" si="234"/>
        <v>42114.767928240741</v>
      </c>
      <c r="K2511">
        <v>1424719549</v>
      </c>
      <c r="L2511" s="14">
        <f t="shared" si="235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236"/>
        <v>1.0526315789473684</v>
      </c>
      <c r="R2511" s="7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60" x14ac:dyDescent="0.2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s="4" t="s">
        <v>8221</v>
      </c>
      <c r="G2512" t="s">
        <v>8224</v>
      </c>
      <c r="H2512" t="s">
        <v>8246</v>
      </c>
      <c r="I2512">
        <v>1431647772</v>
      </c>
      <c r="J2512" s="14">
        <f t="shared" si="234"/>
        <v>42138.997361111105</v>
      </c>
      <c r="K2512">
        <v>1426463772</v>
      </c>
      <c r="L2512" s="14">
        <f t="shared" si="235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236"/>
        <v>0.15</v>
      </c>
      <c r="R2512" s="7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5" x14ac:dyDescent="0.2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s="4" t="s">
        <v>8221</v>
      </c>
      <c r="G2513" t="s">
        <v>8225</v>
      </c>
      <c r="H2513" t="s">
        <v>8247</v>
      </c>
      <c r="I2513">
        <v>1454323413</v>
      </c>
      <c r="J2513" s="14">
        <f t="shared" si="234"/>
        <v>42401.446909722217</v>
      </c>
      <c r="K2513">
        <v>1451731413</v>
      </c>
      <c r="L2513" s="14">
        <f t="shared" si="235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236"/>
        <v>0</v>
      </c>
      <c r="R2513" s="7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5" x14ac:dyDescent="0.2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s="4" t="s">
        <v>8221</v>
      </c>
      <c r="G2514" t="s">
        <v>8224</v>
      </c>
      <c r="H2514" t="s">
        <v>8246</v>
      </c>
      <c r="I2514">
        <v>1418504561</v>
      </c>
      <c r="J2514" s="14">
        <f t="shared" si="234"/>
        <v>41986.876863425925</v>
      </c>
      <c r="K2514">
        <v>1417208561</v>
      </c>
      <c r="L2514" s="14">
        <f t="shared" si="235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236"/>
        <v>0</v>
      </c>
      <c r="R2514" s="7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60" x14ac:dyDescent="0.2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s="4" t="s">
        <v>8221</v>
      </c>
      <c r="G2515" t="s">
        <v>8236</v>
      </c>
      <c r="H2515" t="s">
        <v>8249</v>
      </c>
      <c r="I2515">
        <v>1488067789</v>
      </c>
      <c r="J2515" s="14">
        <f t="shared" si="234"/>
        <v>42792.00681712963</v>
      </c>
      <c r="K2515">
        <v>1482883789</v>
      </c>
      <c r="L2515" s="14">
        <f t="shared" si="235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236"/>
        <v>0</v>
      </c>
      <c r="R2515" s="7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60" x14ac:dyDescent="0.2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s="4" t="s">
        <v>8221</v>
      </c>
      <c r="G2516" t="s">
        <v>8224</v>
      </c>
      <c r="H2516" t="s">
        <v>8246</v>
      </c>
      <c r="I2516">
        <v>1408526477</v>
      </c>
      <c r="J2516" s="14">
        <f t="shared" si="234"/>
        <v>41871.389780092592</v>
      </c>
      <c r="K2516">
        <v>1407057677</v>
      </c>
      <c r="L2516" s="14">
        <f t="shared" si="235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236"/>
        <v>1.7500000000000002</v>
      </c>
      <c r="R2516" s="7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60" x14ac:dyDescent="0.2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s="4" t="s">
        <v>8221</v>
      </c>
      <c r="G2517" t="s">
        <v>8224</v>
      </c>
      <c r="H2517" t="s">
        <v>8246</v>
      </c>
      <c r="I2517">
        <v>1424635753</v>
      </c>
      <c r="J2517" s="14">
        <f t="shared" si="234"/>
        <v>42057.839733796296</v>
      </c>
      <c r="K2517">
        <v>1422043753</v>
      </c>
      <c r="L2517" s="14">
        <f t="shared" si="235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236"/>
        <v>18.600000000000001</v>
      </c>
      <c r="R2517" s="7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60" x14ac:dyDescent="0.2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s="4" t="s">
        <v>8221</v>
      </c>
      <c r="G2518" t="s">
        <v>8224</v>
      </c>
      <c r="H2518" t="s">
        <v>8246</v>
      </c>
      <c r="I2518">
        <v>1417279252</v>
      </c>
      <c r="J2518" s="14">
        <f t="shared" si="234"/>
        <v>41972.6950462963</v>
      </c>
      <c r="K2518">
        <v>1414683652</v>
      </c>
      <c r="L2518" s="14">
        <f t="shared" si="235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236"/>
        <v>0</v>
      </c>
      <c r="R2518" s="7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60" x14ac:dyDescent="0.2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s="4" t="s">
        <v>8221</v>
      </c>
      <c r="G2519" t="s">
        <v>8229</v>
      </c>
      <c r="H2519" t="s">
        <v>8251</v>
      </c>
      <c r="I2519">
        <v>1426788930</v>
      </c>
      <c r="J2519" s="14">
        <f t="shared" si="234"/>
        <v>42082.760763888888</v>
      </c>
      <c r="K2519">
        <v>1424200530</v>
      </c>
      <c r="L2519" s="14">
        <f t="shared" si="235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236"/>
        <v>9.8166666666666664</v>
      </c>
      <c r="R2519" s="7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5" x14ac:dyDescent="0.2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s="4" t="s">
        <v>8221</v>
      </c>
      <c r="G2520" t="s">
        <v>8224</v>
      </c>
      <c r="H2520" t="s">
        <v>8246</v>
      </c>
      <c r="I2520">
        <v>1415899228</v>
      </c>
      <c r="J2520" s="14">
        <f t="shared" si="234"/>
        <v>41956.722546296296</v>
      </c>
      <c r="K2520">
        <v>1413303628</v>
      </c>
      <c r="L2520" s="14">
        <f t="shared" si="235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236"/>
        <v>0</v>
      </c>
      <c r="R2520" s="7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45" x14ac:dyDescent="0.2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s="4" t="s">
        <v>8221</v>
      </c>
      <c r="G2521" t="s">
        <v>8224</v>
      </c>
      <c r="H2521" t="s">
        <v>8246</v>
      </c>
      <c r="I2521">
        <v>1405741404</v>
      </c>
      <c r="J2521" s="14">
        <f t="shared" si="234"/>
        <v>41839.155138888891</v>
      </c>
      <c r="K2521">
        <v>1403149404</v>
      </c>
      <c r="L2521" s="14">
        <f t="shared" si="235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236"/>
        <v>4.3333333333333335E-2</v>
      </c>
      <c r="R2521" s="7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60" x14ac:dyDescent="0.2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s="4" t="s">
        <v>8221</v>
      </c>
      <c r="G2522" t="s">
        <v>8224</v>
      </c>
      <c r="H2522" t="s">
        <v>8246</v>
      </c>
      <c r="I2522">
        <v>1476559260</v>
      </c>
      <c r="J2522" s="14">
        <f t="shared" si="234"/>
        <v>42658.806249999994</v>
      </c>
      <c r="K2522">
        <v>1472567085</v>
      </c>
      <c r="L2522" s="14">
        <f t="shared" si="235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236"/>
        <v>0</v>
      </c>
      <c r="R2522" s="7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60" x14ac:dyDescent="0.2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s="4" t="s">
        <v>8219</v>
      </c>
      <c r="G2523" t="s">
        <v>8224</v>
      </c>
      <c r="H2523" t="s">
        <v>8246</v>
      </c>
      <c r="I2523">
        <v>1444778021</v>
      </c>
      <c r="J2523" s="14">
        <f t="shared" si="234"/>
        <v>42290.967835648145</v>
      </c>
      <c r="K2523">
        <v>1442963621</v>
      </c>
      <c r="L2523" s="14">
        <f t="shared" si="235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236"/>
        <v>109.48792</v>
      </c>
      <c r="R2523" s="7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60" x14ac:dyDescent="0.2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s="4" t="s">
        <v>8219</v>
      </c>
      <c r="G2524" t="s">
        <v>8224</v>
      </c>
      <c r="H2524" t="s">
        <v>8246</v>
      </c>
      <c r="I2524">
        <v>1461336720</v>
      </c>
      <c r="J2524" s="14">
        <f t="shared" si="234"/>
        <v>42482.619444444441</v>
      </c>
      <c r="K2524">
        <v>1459431960</v>
      </c>
      <c r="L2524" s="14">
        <f t="shared" si="235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236"/>
        <v>100</v>
      </c>
      <c r="R2524" s="7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5" x14ac:dyDescent="0.2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s="4" t="s">
        <v>8219</v>
      </c>
      <c r="G2525" t="s">
        <v>8224</v>
      </c>
      <c r="H2525" t="s">
        <v>8246</v>
      </c>
      <c r="I2525">
        <v>1416270292</v>
      </c>
      <c r="J2525" s="14">
        <f t="shared" si="234"/>
        <v>41961.017268518524</v>
      </c>
      <c r="K2525">
        <v>1413674692</v>
      </c>
      <c r="L2525" s="14">
        <f t="shared" si="235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236"/>
        <v>156.44444444444446</v>
      </c>
      <c r="R2525" s="7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45" x14ac:dyDescent="0.2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s="4" t="s">
        <v>8219</v>
      </c>
      <c r="G2526" t="s">
        <v>8224</v>
      </c>
      <c r="H2526" t="s">
        <v>8246</v>
      </c>
      <c r="I2526">
        <v>1419136200</v>
      </c>
      <c r="J2526" s="14">
        <f t="shared" si="234"/>
        <v>41994.1875</v>
      </c>
      <c r="K2526">
        <v>1416338557</v>
      </c>
      <c r="L2526" s="14">
        <f t="shared" si="235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236"/>
        <v>101.6</v>
      </c>
      <c r="R2526" s="7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5" x14ac:dyDescent="0.2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s="4" t="s">
        <v>8219</v>
      </c>
      <c r="G2527" t="s">
        <v>8224</v>
      </c>
      <c r="H2527" t="s">
        <v>8246</v>
      </c>
      <c r="I2527">
        <v>1340914571</v>
      </c>
      <c r="J2527" s="14">
        <f t="shared" si="234"/>
        <v>41088.844571759262</v>
      </c>
      <c r="K2527">
        <v>1338322571</v>
      </c>
      <c r="L2527" s="14">
        <f t="shared" si="235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236"/>
        <v>100.325</v>
      </c>
      <c r="R2527" s="7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5" x14ac:dyDescent="0.2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s="4" t="s">
        <v>8219</v>
      </c>
      <c r="G2528" t="s">
        <v>8224</v>
      </c>
      <c r="H2528" t="s">
        <v>8246</v>
      </c>
      <c r="I2528">
        <v>1418014740</v>
      </c>
      <c r="J2528" s="14">
        <f t="shared" si="234"/>
        <v>41981.207638888889</v>
      </c>
      <c r="K2528">
        <v>1415585474</v>
      </c>
      <c r="L2528" s="14">
        <f t="shared" si="235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236"/>
        <v>112.94999999999999</v>
      </c>
      <c r="R2528" s="7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5" x14ac:dyDescent="0.2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s="4" t="s">
        <v>8219</v>
      </c>
      <c r="G2529" t="s">
        <v>8224</v>
      </c>
      <c r="H2529" t="s">
        <v>8246</v>
      </c>
      <c r="I2529">
        <v>1382068740</v>
      </c>
      <c r="J2529" s="14">
        <f t="shared" si="234"/>
        <v>41565.165972222225</v>
      </c>
      <c r="K2529">
        <v>1380477691</v>
      </c>
      <c r="L2529" s="14">
        <f t="shared" si="235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236"/>
        <v>102.125</v>
      </c>
      <c r="R2529" s="7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60" x14ac:dyDescent="0.2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s="4" t="s">
        <v>8219</v>
      </c>
      <c r="G2530" t="s">
        <v>8225</v>
      </c>
      <c r="H2530" t="s">
        <v>8247</v>
      </c>
      <c r="I2530">
        <v>1440068400</v>
      </c>
      <c r="J2530" s="14">
        <f t="shared" si="234"/>
        <v>42236.458333333328</v>
      </c>
      <c r="K2530">
        <v>1438459303</v>
      </c>
      <c r="L2530" s="14">
        <f t="shared" si="235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236"/>
        <v>107.24974999999999</v>
      </c>
      <c r="R2530" s="7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0" x14ac:dyDescent="0.2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s="4" t="s">
        <v>8219</v>
      </c>
      <c r="G2531" t="s">
        <v>8224</v>
      </c>
      <c r="H2531" t="s">
        <v>8246</v>
      </c>
      <c r="I2531">
        <v>1332636975</v>
      </c>
      <c r="J2531" s="14">
        <f t="shared" si="234"/>
        <v>40993.0390625</v>
      </c>
      <c r="K2531">
        <v>1328752575</v>
      </c>
      <c r="L2531" s="14">
        <f t="shared" si="235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236"/>
        <v>104.28333333333333</v>
      </c>
      <c r="R2531" s="7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5" x14ac:dyDescent="0.2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s="4" t="s">
        <v>8219</v>
      </c>
      <c r="G2532" t="s">
        <v>8224</v>
      </c>
      <c r="H2532" t="s">
        <v>8246</v>
      </c>
      <c r="I2532">
        <v>1429505400</v>
      </c>
      <c r="J2532" s="14">
        <f t="shared" si="234"/>
        <v>42114.201388888891</v>
      </c>
      <c r="K2532">
        <v>1426711505</v>
      </c>
      <c r="L2532" s="14">
        <f t="shared" si="235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236"/>
        <v>100</v>
      </c>
      <c r="R2532" s="7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60" x14ac:dyDescent="0.2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s="4" t="s">
        <v>8219</v>
      </c>
      <c r="G2533" t="s">
        <v>8224</v>
      </c>
      <c r="H2533" t="s">
        <v>8246</v>
      </c>
      <c r="I2533">
        <v>1439611140</v>
      </c>
      <c r="J2533" s="14">
        <f t="shared" si="234"/>
        <v>42231.165972222225</v>
      </c>
      <c r="K2533">
        <v>1437668354</v>
      </c>
      <c r="L2533" s="14">
        <f t="shared" si="235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236"/>
        <v>100.4</v>
      </c>
      <c r="R2533" s="7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60" x14ac:dyDescent="0.2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s="4" t="s">
        <v>8219</v>
      </c>
      <c r="G2534" t="s">
        <v>8224</v>
      </c>
      <c r="H2534" t="s">
        <v>8246</v>
      </c>
      <c r="I2534">
        <v>1345148566</v>
      </c>
      <c r="J2534" s="14">
        <f t="shared" si="234"/>
        <v>41137.849143518521</v>
      </c>
      <c r="K2534">
        <v>1342556566</v>
      </c>
      <c r="L2534" s="14">
        <f t="shared" si="235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236"/>
        <v>126.125</v>
      </c>
      <c r="R2534" s="7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60" x14ac:dyDescent="0.2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s="4" t="s">
        <v>8219</v>
      </c>
      <c r="G2535" t="s">
        <v>8224</v>
      </c>
      <c r="H2535" t="s">
        <v>8246</v>
      </c>
      <c r="I2535">
        <v>1362160868</v>
      </c>
      <c r="J2535" s="14">
        <f t="shared" si="234"/>
        <v>41334.750787037039</v>
      </c>
      <c r="K2535">
        <v>1359568911</v>
      </c>
      <c r="L2535" s="14">
        <f t="shared" si="235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236"/>
        <v>110.66666666666667</v>
      </c>
      <c r="R2535" s="7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75" x14ac:dyDescent="0.2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s="4" t="s">
        <v>8219</v>
      </c>
      <c r="G2536" t="s">
        <v>8224</v>
      </c>
      <c r="H2536" t="s">
        <v>8246</v>
      </c>
      <c r="I2536">
        <v>1262325600</v>
      </c>
      <c r="J2536" s="14">
        <f t="shared" si="234"/>
        <v>40179.25</v>
      </c>
      <c r="K2536">
        <v>1257871712</v>
      </c>
      <c r="L2536" s="14">
        <f t="shared" si="235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236"/>
        <v>105</v>
      </c>
      <c r="R2536" s="7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2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s="4" t="s">
        <v>8219</v>
      </c>
      <c r="G2537" t="s">
        <v>8224</v>
      </c>
      <c r="H2537" t="s">
        <v>8246</v>
      </c>
      <c r="I2537">
        <v>1417463945</v>
      </c>
      <c r="J2537" s="14">
        <f t="shared" si="234"/>
        <v>41974.832696759258</v>
      </c>
      <c r="K2537">
        <v>1414781945</v>
      </c>
      <c r="L2537" s="14">
        <f t="shared" si="235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236"/>
        <v>103.77499999999999</v>
      </c>
      <c r="R2537" s="7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60" x14ac:dyDescent="0.2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s="4" t="s">
        <v>8219</v>
      </c>
      <c r="G2538" t="s">
        <v>8224</v>
      </c>
      <c r="H2538" t="s">
        <v>8246</v>
      </c>
      <c r="I2538">
        <v>1375151566</v>
      </c>
      <c r="J2538" s="14">
        <f t="shared" si="234"/>
        <v>41485.106087962966</v>
      </c>
      <c r="K2538">
        <v>1373337166</v>
      </c>
      <c r="L2538" s="14">
        <f t="shared" si="235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236"/>
        <v>115.99999999999999</v>
      </c>
      <c r="R2538" s="7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5" x14ac:dyDescent="0.2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s="4" t="s">
        <v>8219</v>
      </c>
      <c r="G2539" t="s">
        <v>8224</v>
      </c>
      <c r="H2539" t="s">
        <v>8246</v>
      </c>
      <c r="I2539">
        <v>1312212855</v>
      </c>
      <c r="J2539" s="14">
        <f t="shared" si="234"/>
        <v>40756.648784722223</v>
      </c>
      <c r="K2539">
        <v>1307028855</v>
      </c>
      <c r="L2539" s="14">
        <f t="shared" si="235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236"/>
        <v>110.00000000000001</v>
      </c>
      <c r="R2539" s="7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45" x14ac:dyDescent="0.2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s="4" t="s">
        <v>8219</v>
      </c>
      <c r="G2540" t="s">
        <v>8224</v>
      </c>
      <c r="H2540" t="s">
        <v>8246</v>
      </c>
      <c r="I2540">
        <v>1361681940</v>
      </c>
      <c r="J2540" s="14">
        <f t="shared" si="234"/>
        <v>41329.207638888889</v>
      </c>
      <c r="K2540">
        <v>1359029661</v>
      </c>
      <c r="L2540" s="14">
        <f t="shared" si="235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236"/>
        <v>113.01761111111111</v>
      </c>
      <c r="R2540" s="7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60" x14ac:dyDescent="0.2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s="4" t="s">
        <v>8219</v>
      </c>
      <c r="G2541" t="s">
        <v>8224</v>
      </c>
      <c r="H2541" t="s">
        <v>8246</v>
      </c>
      <c r="I2541">
        <v>1422913152</v>
      </c>
      <c r="J2541" s="14">
        <f t="shared" si="234"/>
        <v>42037.902222222227</v>
      </c>
      <c r="K2541">
        <v>1417729152</v>
      </c>
      <c r="L2541" s="14">
        <f t="shared" si="235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236"/>
        <v>100.25</v>
      </c>
      <c r="R2541" s="7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60" x14ac:dyDescent="0.2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s="4" t="s">
        <v>8219</v>
      </c>
      <c r="G2542" t="s">
        <v>8224</v>
      </c>
      <c r="H2542" t="s">
        <v>8246</v>
      </c>
      <c r="I2542">
        <v>1319904721</v>
      </c>
      <c r="J2542" s="14">
        <f t="shared" si="234"/>
        <v>40845.675011574072</v>
      </c>
      <c r="K2542">
        <v>1314720721</v>
      </c>
      <c r="L2542" s="14">
        <f t="shared" si="235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236"/>
        <v>103.4</v>
      </c>
      <c r="R2542" s="7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60" x14ac:dyDescent="0.2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s="4" t="s">
        <v>8219</v>
      </c>
      <c r="G2543" t="s">
        <v>8225</v>
      </c>
      <c r="H2543" t="s">
        <v>8247</v>
      </c>
      <c r="I2543">
        <v>1380192418</v>
      </c>
      <c r="J2543" s="14">
        <f t="shared" si="234"/>
        <v>41543.449282407404</v>
      </c>
      <c r="K2543">
        <v>1375008418</v>
      </c>
      <c r="L2543" s="14">
        <f t="shared" si="235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236"/>
        <v>107.02857142857142</v>
      </c>
      <c r="R2543" s="7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5" x14ac:dyDescent="0.2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s="4" t="s">
        <v>8219</v>
      </c>
      <c r="G2544" t="s">
        <v>8224</v>
      </c>
      <c r="H2544" t="s">
        <v>8246</v>
      </c>
      <c r="I2544">
        <v>1380599940</v>
      </c>
      <c r="J2544" s="14">
        <f t="shared" si="234"/>
        <v>41548.165972222225</v>
      </c>
      <c r="K2544">
        <v>1377252857</v>
      </c>
      <c r="L2544" s="14">
        <f t="shared" si="235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236"/>
        <v>103.57142857142858</v>
      </c>
      <c r="R2544" s="7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60" x14ac:dyDescent="0.2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s="4" t="s">
        <v>8219</v>
      </c>
      <c r="G2545" t="s">
        <v>8224</v>
      </c>
      <c r="H2545" t="s">
        <v>8246</v>
      </c>
      <c r="I2545">
        <v>1293937200</v>
      </c>
      <c r="J2545" s="14">
        <f t="shared" si="234"/>
        <v>40545.125</v>
      </c>
      <c r="K2545">
        <v>1291257298</v>
      </c>
      <c r="L2545" s="14">
        <f t="shared" si="235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236"/>
        <v>156.4</v>
      </c>
      <c r="R2545" s="7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5" x14ac:dyDescent="0.2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s="4" t="s">
        <v>8219</v>
      </c>
      <c r="G2546" t="s">
        <v>8224</v>
      </c>
      <c r="H2546" t="s">
        <v>8246</v>
      </c>
      <c r="I2546">
        <v>1341750569</v>
      </c>
      <c r="J2546" s="14">
        <f t="shared" si="234"/>
        <v>41098.520474537036</v>
      </c>
      <c r="K2546">
        <v>1339158569</v>
      </c>
      <c r="L2546" s="14">
        <f t="shared" si="235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236"/>
        <v>100.82</v>
      </c>
      <c r="R2546" s="7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5" x14ac:dyDescent="0.2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s="4" t="s">
        <v>8219</v>
      </c>
      <c r="G2547" t="s">
        <v>8224</v>
      </c>
      <c r="H2547" t="s">
        <v>8246</v>
      </c>
      <c r="I2547">
        <v>1424997000</v>
      </c>
      <c r="J2547" s="14">
        <f t="shared" si="234"/>
        <v>42062.020833333328</v>
      </c>
      <c r="K2547">
        <v>1421983138</v>
      </c>
      <c r="L2547" s="14">
        <f t="shared" si="235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236"/>
        <v>195.3</v>
      </c>
      <c r="R2547" s="7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5" x14ac:dyDescent="0.2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s="4" t="s">
        <v>8219</v>
      </c>
      <c r="G2548" t="s">
        <v>8224</v>
      </c>
      <c r="H2548" t="s">
        <v>8246</v>
      </c>
      <c r="I2548">
        <v>1380949200</v>
      </c>
      <c r="J2548" s="14">
        <f t="shared" si="234"/>
        <v>41552.208333333336</v>
      </c>
      <c r="K2548">
        <v>1378586179</v>
      </c>
      <c r="L2548" s="14">
        <f t="shared" si="235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236"/>
        <v>111.71428571428572</v>
      </c>
      <c r="R2548" s="7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60" x14ac:dyDescent="0.2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s="4" t="s">
        <v>8219</v>
      </c>
      <c r="G2549" t="s">
        <v>8224</v>
      </c>
      <c r="H2549" t="s">
        <v>8246</v>
      </c>
      <c r="I2549">
        <v>1333560803</v>
      </c>
      <c r="J2549" s="14">
        <f t="shared" si="234"/>
        <v>41003.731516203705</v>
      </c>
      <c r="K2549">
        <v>1330972403</v>
      </c>
      <c r="L2549" s="14">
        <f t="shared" si="235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236"/>
        <v>119.85454545454546</v>
      </c>
      <c r="R2549" s="7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60" x14ac:dyDescent="0.2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s="4" t="s">
        <v>8219</v>
      </c>
      <c r="G2550" t="s">
        <v>8230</v>
      </c>
      <c r="H2550" t="s">
        <v>8249</v>
      </c>
      <c r="I2550">
        <v>1475209620</v>
      </c>
      <c r="J2550" s="14">
        <f t="shared" si="234"/>
        <v>42643.185416666667</v>
      </c>
      <c r="K2550">
        <v>1473087637</v>
      </c>
      <c r="L2550" s="14">
        <f t="shared" si="235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236"/>
        <v>101.85</v>
      </c>
      <c r="R2550" s="7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5" x14ac:dyDescent="0.2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s="4" t="s">
        <v>8219</v>
      </c>
      <c r="G2551" t="s">
        <v>8225</v>
      </c>
      <c r="H2551" t="s">
        <v>8247</v>
      </c>
      <c r="I2551">
        <v>1370019600</v>
      </c>
      <c r="J2551" s="14">
        <f t="shared" si="234"/>
        <v>41425.708333333336</v>
      </c>
      <c r="K2551">
        <v>1366999870</v>
      </c>
      <c r="L2551" s="14">
        <f t="shared" si="235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236"/>
        <v>102.80254777070064</v>
      </c>
      <c r="R2551" s="7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60" x14ac:dyDescent="0.2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s="4" t="s">
        <v>8219</v>
      </c>
      <c r="G2552" t="s">
        <v>8224</v>
      </c>
      <c r="H2552" t="s">
        <v>8246</v>
      </c>
      <c r="I2552">
        <v>1444276740</v>
      </c>
      <c r="J2552" s="14">
        <f t="shared" si="234"/>
        <v>42285.165972222225</v>
      </c>
      <c r="K2552">
        <v>1439392406</v>
      </c>
      <c r="L2552" s="14">
        <f t="shared" si="235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236"/>
        <v>100.84615384615385</v>
      </c>
      <c r="R2552" s="7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5" x14ac:dyDescent="0.2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s="4" t="s">
        <v>8219</v>
      </c>
      <c r="G2553" t="s">
        <v>8224</v>
      </c>
      <c r="H2553" t="s">
        <v>8246</v>
      </c>
      <c r="I2553">
        <v>1332362880</v>
      </c>
      <c r="J2553" s="14">
        <f t="shared" si="234"/>
        <v>40989.866666666669</v>
      </c>
      <c r="K2553">
        <v>1329890585</v>
      </c>
      <c r="L2553" s="14">
        <f t="shared" si="235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236"/>
        <v>102.73469387755102</v>
      </c>
      <c r="R2553" s="7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60" x14ac:dyDescent="0.2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s="4" t="s">
        <v>8219</v>
      </c>
      <c r="G2554" t="s">
        <v>8224</v>
      </c>
      <c r="H2554" t="s">
        <v>8246</v>
      </c>
      <c r="I2554">
        <v>1488741981</v>
      </c>
      <c r="J2554" s="14">
        <f t="shared" si="234"/>
        <v>42799.809965277775</v>
      </c>
      <c r="K2554">
        <v>1486149981</v>
      </c>
      <c r="L2554" s="14">
        <f t="shared" si="235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236"/>
        <v>106.5</v>
      </c>
      <c r="R2554" s="7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5" x14ac:dyDescent="0.2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s="4" t="s">
        <v>8219</v>
      </c>
      <c r="G2555" t="s">
        <v>8224</v>
      </c>
      <c r="H2555" t="s">
        <v>8246</v>
      </c>
      <c r="I2555">
        <v>1348202807</v>
      </c>
      <c r="J2555" s="14">
        <f t="shared" si="234"/>
        <v>41173.199155092596</v>
      </c>
      <c r="K2555">
        <v>1343018807</v>
      </c>
      <c r="L2555" s="14">
        <f t="shared" si="235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236"/>
        <v>155.53333333333333</v>
      </c>
      <c r="R2555" s="7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60" x14ac:dyDescent="0.2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s="4" t="s">
        <v>8219</v>
      </c>
      <c r="G2556" t="s">
        <v>8224</v>
      </c>
      <c r="H2556" t="s">
        <v>8246</v>
      </c>
      <c r="I2556">
        <v>1433131140</v>
      </c>
      <c r="J2556" s="14">
        <f t="shared" si="234"/>
        <v>42156.165972222225</v>
      </c>
      <c r="K2556">
        <v>1430445163</v>
      </c>
      <c r="L2556" s="14">
        <f t="shared" si="235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236"/>
        <v>122.8</v>
      </c>
      <c r="R2556" s="7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60" x14ac:dyDescent="0.2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s="4" t="s">
        <v>8219</v>
      </c>
      <c r="G2557" t="s">
        <v>8224</v>
      </c>
      <c r="H2557" t="s">
        <v>8246</v>
      </c>
      <c r="I2557">
        <v>1338219793</v>
      </c>
      <c r="J2557" s="14">
        <f t="shared" si="234"/>
        <v>41057.655011574076</v>
      </c>
      <c r="K2557">
        <v>1335541393</v>
      </c>
      <c r="L2557" s="14">
        <f t="shared" si="235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236"/>
        <v>107.35</v>
      </c>
      <c r="R2557" s="7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60" x14ac:dyDescent="0.2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s="4" t="s">
        <v>8219</v>
      </c>
      <c r="G2558" t="s">
        <v>8224</v>
      </c>
      <c r="H2558" t="s">
        <v>8246</v>
      </c>
      <c r="I2558">
        <v>1356392857</v>
      </c>
      <c r="J2558" s="14">
        <f t="shared" si="234"/>
        <v>41267.991400462961</v>
      </c>
      <c r="K2558">
        <v>1352504857</v>
      </c>
      <c r="L2558" s="14">
        <f t="shared" si="235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236"/>
        <v>105.50335570469798</v>
      </c>
      <c r="R2558" s="7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0" x14ac:dyDescent="0.2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s="4" t="s">
        <v>8219</v>
      </c>
      <c r="G2559" t="s">
        <v>8225</v>
      </c>
      <c r="H2559" t="s">
        <v>8247</v>
      </c>
      <c r="I2559">
        <v>1400176386</v>
      </c>
      <c r="J2559" s="14">
        <f t="shared" si="234"/>
        <v>41774.745208333334</v>
      </c>
      <c r="K2559">
        <v>1397584386</v>
      </c>
      <c r="L2559" s="14">
        <f t="shared" si="235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236"/>
        <v>118.44444444444444</v>
      </c>
      <c r="R2559" s="7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5" x14ac:dyDescent="0.2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s="4" t="s">
        <v>8219</v>
      </c>
      <c r="G2560" t="s">
        <v>8226</v>
      </c>
      <c r="H2560" t="s">
        <v>8248</v>
      </c>
      <c r="I2560">
        <v>1430488740</v>
      </c>
      <c r="J2560" s="14">
        <f t="shared" si="234"/>
        <v>42125.582638888889</v>
      </c>
      <c r="K2560">
        <v>1427747906</v>
      </c>
      <c r="L2560" s="14">
        <f t="shared" si="235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236"/>
        <v>108.88</v>
      </c>
      <c r="R2560" s="7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60" x14ac:dyDescent="0.2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s="4" t="s">
        <v>8219</v>
      </c>
      <c r="G2561" t="s">
        <v>8224</v>
      </c>
      <c r="H2561" t="s">
        <v>8246</v>
      </c>
      <c r="I2561">
        <v>1321385820</v>
      </c>
      <c r="J2561" s="14">
        <f t="shared" si="234"/>
        <v>40862.817361111112</v>
      </c>
      <c r="K2561">
        <v>1318539484</v>
      </c>
      <c r="L2561" s="14">
        <f t="shared" si="235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236"/>
        <v>111.25</v>
      </c>
      <c r="R2561" s="7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60" x14ac:dyDescent="0.2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s="4" t="s">
        <v>8219</v>
      </c>
      <c r="G2562" t="s">
        <v>8225</v>
      </c>
      <c r="H2562" t="s">
        <v>8247</v>
      </c>
      <c r="I2562">
        <v>1425682174</v>
      </c>
      <c r="J2562" s="14">
        <f t="shared" si="234"/>
        <v>42069.951087962967</v>
      </c>
      <c r="K2562">
        <v>1423090174</v>
      </c>
      <c r="L2562" s="14">
        <f t="shared" si="235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si="236"/>
        <v>100.1</v>
      </c>
      <c r="R2562" s="7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60" x14ac:dyDescent="0.2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s="4" t="s">
        <v>8220</v>
      </c>
      <c r="G2563" t="s">
        <v>8229</v>
      </c>
      <c r="H2563" t="s">
        <v>8251</v>
      </c>
      <c r="I2563">
        <v>1444740089</v>
      </c>
      <c r="J2563" s="14">
        <f t="shared" ref="J2563:J2626" si="240">(((I2563/60)/60)/24)+DATE(1970,1,1)</f>
        <v>42290.528807870374</v>
      </c>
      <c r="K2563">
        <v>1442148089</v>
      </c>
      <c r="L2563" s="14">
        <f t="shared" ref="L2563:L2626" si="24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ref="Q2563:Q2626" si="242">(E2563/D2563)*100</f>
        <v>0</v>
      </c>
      <c r="R2563" s="7" t="e">
        <f t="shared" ref="R2563:R2626" si="243">AVERAGE(E2563/N2563)</f>
        <v>#DIV/0!</v>
      </c>
      <c r="S2563" t="str">
        <f t="shared" ref="S2563:S2626" si="244">LEFT(P2563,FIND("/",P2563)-1)</f>
        <v>food</v>
      </c>
      <c r="T2563" t="str">
        <f t="shared" ref="T2563:T2626" si="245">RIGHT(P2563,LEN(P2563)-FIND("/",P2563))</f>
        <v>food trucks</v>
      </c>
    </row>
    <row r="2564" spans="1:20" ht="60" x14ac:dyDescent="0.2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s="4" t="s">
        <v>8220</v>
      </c>
      <c r="G2564" t="s">
        <v>8236</v>
      </c>
      <c r="H2564" t="s">
        <v>8249</v>
      </c>
      <c r="I2564">
        <v>1476189339</v>
      </c>
      <c r="J2564" s="14">
        <f t="shared" si="240"/>
        <v>42654.524756944447</v>
      </c>
      <c r="K2564">
        <v>1471005339</v>
      </c>
      <c r="L2564" s="14">
        <f t="shared" si="24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242"/>
        <v>0.75</v>
      </c>
      <c r="R2564" s="7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30" x14ac:dyDescent="0.2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s="4" t="s">
        <v>8220</v>
      </c>
      <c r="G2565" t="s">
        <v>8224</v>
      </c>
      <c r="H2565" t="s">
        <v>8246</v>
      </c>
      <c r="I2565">
        <v>1438226451</v>
      </c>
      <c r="J2565" s="14">
        <f t="shared" si="240"/>
        <v>42215.139479166668</v>
      </c>
      <c r="K2565">
        <v>1433042451</v>
      </c>
      <c r="L2565" s="14">
        <f t="shared" si="24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242"/>
        <v>0</v>
      </c>
      <c r="R2565" s="7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5" x14ac:dyDescent="0.2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s="4" t="s">
        <v>8220</v>
      </c>
      <c r="G2566" t="s">
        <v>8229</v>
      </c>
      <c r="H2566" t="s">
        <v>8251</v>
      </c>
      <c r="I2566">
        <v>1406854699</v>
      </c>
      <c r="J2566" s="14">
        <f t="shared" si="240"/>
        <v>41852.040497685186</v>
      </c>
      <c r="K2566">
        <v>1404262699</v>
      </c>
      <c r="L2566" s="14">
        <f t="shared" si="24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242"/>
        <v>0</v>
      </c>
      <c r="R2566" s="7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5" x14ac:dyDescent="0.2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s="4" t="s">
        <v>8220</v>
      </c>
      <c r="G2567" t="s">
        <v>8224</v>
      </c>
      <c r="H2567" t="s">
        <v>8246</v>
      </c>
      <c r="I2567">
        <v>1462827000</v>
      </c>
      <c r="J2567" s="14">
        <f t="shared" si="240"/>
        <v>42499.868055555555</v>
      </c>
      <c r="K2567">
        <v>1457710589</v>
      </c>
      <c r="L2567" s="14">
        <f t="shared" si="24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242"/>
        <v>1</v>
      </c>
      <c r="R2567" s="7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5" x14ac:dyDescent="0.2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s="4" t="s">
        <v>8220</v>
      </c>
      <c r="G2568" t="s">
        <v>8224</v>
      </c>
      <c r="H2568" t="s">
        <v>8246</v>
      </c>
      <c r="I2568">
        <v>1408663948</v>
      </c>
      <c r="J2568" s="14">
        <f t="shared" si="240"/>
        <v>41872.980879629627</v>
      </c>
      <c r="K2568">
        <v>1406071948</v>
      </c>
      <c r="L2568" s="14">
        <f t="shared" si="24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242"/>
        <v>0</v>
      </c>
      <c r="R2568" s="7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5" x14ac:dyDescent="0.2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s="4" t="s">
        <v>8220</v>
      </c>
      <c r="G2569" t="s">
        <v>8224</v>
      </c>
      <c r="H2569" t="s">
        <v>8246</v>
      </c>
      <c r="I2569">
        <v>1429823138</v>
      </c>
      <c r="J2569" s="14">
        <f t="shared" si="240"/>
        <v>42117.878912037035</v>
      </c>
      <c r="K2569">
        <v>1427231138</v>
      </c>
      <c r="L2569" s="14">
        <f t="shared" si="24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242"/>
        <v>0.26666666666666666</v>
      </c>
      <c r="R2569" s="7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60" x14ac:dyDescent="0.2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s="4" t="s">
        <v>8220</v>
      </c>
      <c r="G2570" t="s">
        <v>8225</v>
      </c>
      <c r="H2570" t="s">
        <v>8247</v>
      </c>
      <c r="I2570">
        <v>1472745594</v>
      </c>
      <c r="J2570" s="14">
        <f t="shared" si="240"/>
        <v>42614.666597222225</v>
      </c>
      <c r="K2570">
        <v>1470153594</v>
      </c>
      <c r="L2570" s="14">
        <f t="shared" si="24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242"/>
        <v>0.5</v>
      </c>
      <c r="R2570" s="7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5" x14ac:dyDescent="0.2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s="4" t="s">
        <v>8220</v>
      </c>
      <c r="G2571" t="s">
        <v>8224</v>
      </c>
      <c r="H2571" t="s">
        <v>8246</v>
      </c>
      <c r="I2571">
        <v>1442457112</v>
      </c>
      <c r="J2571" s="14">
        <f t="shared" si="240"/>
        <v>42264.105462962965</v>
      </c>
      <c r="K2571">
        <v>1439865112</v>
      </c>
      <c r="L2571" s="14">
        <f t="shared" si="24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242"/>
        <v>2.2307692307692308</v>
      </c>
      <c r="R2571" s="7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5" x14ac:dyDescent="0.2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s="4" t="s">
        <v>8220</v>
      </c>
      <c r="G2572" t="s">
        <v>8224</v>
      </c>
      <c r="H2572" t="s">
        <v>8246</v>
      </c>
      <c r="I2572">
        <v>1486590035</v>
      </c>
      <c r="J2572" s="14">
        <f t="shared" si="240"/>
        <v>42774.903182870374</v>
      </c>
      <c r="K2572">
        <v>1483998035</v>
      </c>
      <c r="L2572" s="14">
        <f t="shared" si="24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242"/>
        <v>0.84285714285714297</v>
      </c>
      <c r="R2572" s="7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5" x14ac:dyDescent="0.2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s="4" t="s">
        <v>8220</v>
      </c>
      <c r="G2573" t="s">
        <v>8226</v>
      </c>
      <c r="H2573" t="s">
        <v>8248</v>
      </c>
      <c r="I2573">
        <v>1463645521</v>
      </c>
      <c r="J2573" s="14">
        <f t="shared" si="240"/>
        <v>42509.341678240744</v>
      </c>
      <c r="K2573">
        <v>1458461521</v>
      </c>
      <c r="L2573" s="14">
        <f t="shared" si="24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242"/>
        <v>0.25</v>
      </c>
      <c r="R2573" s="7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5" x14ac:dyDescent="0.2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s="4" t="s">
        <v>8220</v>
      </c>
      <c r="G2574" t="s">
        <v>8224</v>
      </c>
      <c r="H2574" t="s">
        <v>8246</v>
      </c>
      <c r="I2574">
        <v>1428893517</v>
      </c>
      <c r="J2574" s="14">
        <f t="shared" si="240"/>
        <v>42107.119409722218</v>
      </c>
      <c r="K2574">
        <v>1426301517</v>
      </c>
      <c r="L2574" s="14">
        <f t="shared" si="24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242"/>
        <v>0</v>
      </c>
      <c r="R2574" s="7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60" x14ac:dyDescent="0.2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s="4" t="s">
        <v>8220</v>
      </c>
      <c r="G2575" t="s">
        <v>8224</v>
      </c>
      <c r="H2575" t="s">
        <v>8246</v>
      </c>
      <c r="I2575">
        <v>1408803149</v>
      </c>
      <c r="J2575" s="14">
        <f t="shared" si="240"/>
        <v>41874.592002314814</v>
      </c>
      <c r="K2575">
        <v>1404915149</v>
      </c>
      <c r="L2575" s="14">
        <f t="shared" si="24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242"/>
        <v>0</v>
      </c>
      <c r="R2575" s="7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60" x14ac:dyDescent="0.2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s="4" t="s">
        <v>8220</v>
      </c>
      <c r="G2576" t="s">
        <v>8224</v>
      </c>
      <c r="H2576" t="s">
        <v>8246</v>
      </c>
      <c r="I2576">
        <v>1463600945</v>
      </c>
      <c r="J2576" s="14">
        <f t="shared" si="240"/>
        <v>42508.825752314813</v>
      </c>
      <c r="K2576">
        <v>1461786545</v>
      </c>
      <c r="L2576" s="14">
        <f t="shared" si="24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242"/>
        <v>0</v>
      </c>
      <c r="R2576" s="7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60" x14ac:dyDescent="0.2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s="4" t="s">
        <v>8220</v>
      </c>
      <c r="G2577" t="s">
        <v>8224</v>
      </c>
      <c r="H2577" t="s">
        <v>8246</v>
      </c>
      <c r="I2577">
        <v>1421030194</v>
      </c>
      <c r="J2577" s="14">
        <f t="shared" si="240"/>
        <v>42016.108726851846</v>
      </c>
      <c r="K2577">
        <v>1418438194</v>
      </c>
      <c r="L2577" s="14">
        <f t="shared" si="24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242"/>
        <v>0</v>
      </c>
      <c r="R2577" s="7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30" x14ac:dyDescent="0.2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s="4" t="s">
        <v>8220</v>
      </c>
      <c r="G2578" t="s">
        <v>8224</v>
      </c>
      <c r="H2578" t="s">
        <v>8246</v>
      </c>
      <c r="I2578">
        <v>1428707647</v>
      </c>
      <c r="J2578" s="14">
        <f t="shared" si="240"/>
        <v>42104.968136574069</v>
      </c>
      <c r="K2578">
        <v>1424823247</v>
      </c>
      <c r="L2578" s="14">
        <f t="shared" si="24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242"/>
        <v>0</v>
      </c>
      <c r="R2578" s="7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60" x14ac:dyDescent="0.2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s="4" t="s">
        <v>8220</v>
      </c>
      <c r="G2579" t="s">
        <v>8224</v>
      </c>
      <c r="H2579" t="s">
        <v>8246</v>
      </c>
      <c r="I2579">
        <v>1407181297</v>
      </c>
      <c r="J2579" s="14">
        <f t="shared" si="240"/>
        <v>41855.820567129631</v>
      </c>
      <c r="K2579">
        <v>1405021297</v>
      </c>
      <c r="L2579" s="14">
        <f t="shared" si="24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242"/>
        <v>0</v>
      </c>
      <c r="R2579" s="7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60" x14ac:dyDescent="0.2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s="4" t="s">
        <v>8220</v>
      </c>
      <c r="G2580" t="s">
        <v>8224</v>
      </c>
      <c r="H2580" t="s">
        <v>8246</v>
      </c>
      <c r="I2580">
        <v>1444410000</v>
      </c>
      <c r="J2580" s="14">
        <f t="shared" si="240"/>
        <v>42286.708333333328</v>
      </c>
      <c r="K2580">
        <v>1440203579</v>
      </c>
      <c r="L2580" s="14">
        <f t="shared" si="24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242"/>
        <v>0</v>
      </c>
      <c r="R2580" s="7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5" x14ac:dyDescent="0.2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s="4" t="s">
        <v>8220</v>
      </c>
      <c r="G2581" t="s">
        <v>8224</v>
      </c>
      <c r="H2581" t="s">
        <v>8246</v>
      </c>
      <c r="I2581">
        <v>1410810903</v>
      </c>
      <c r="J2581" s="14">
        <f t="shared" si="240"/>
        <v>41897.829895833333</v>
      </c>
      <c r="K2581">
        <v>1405626903</v>
      </c>
      <c r="L2581" s="14">
        <f t="shared" si="24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242"/>
        <v>0.13849999999999998</v>
      </c>
      <c r="R2581" s="7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5" x14ac:dyDescent="0.2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s="4" t="s">
        <v>8220</v>
      </c>
      <c r="G2582" t="s">
        <v>8224</v>
      </c>
      <c r="H2582" t="s">
        <v>8246</v>
      </c>
      <c r="I2582">
        <v>1431745200</v>
      </c>
      <c r="J2582" s="14">
        <f t="shared" si="240"/>
        <v>42140.125</v>
      </c>
      <c r="K2582">
        <v>1429170603</v>
      </c>
      <c r="L2582" s="14">
        <f t="shared" si="24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242"/>
        <v>0.6</v>
      </c>
      <c r="R2582" s="7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5" x14ac:dyDescent="0.2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s="4" t="s">
        <v>8221</v>
      </c>
      <c r="G2583" t="s">
        <v>8224</v>
      </c>
      <c r="H2583" t="s">
        <v>8246</v>
      </c>
      <c r="I2583">
        <v>1447689898</v>
      </c>
      <c r="J2583" s="14">
        <f t="shared" si="240"/>
        <v>42324.670115740737</v>
      </c>
      <c r="K2583">
        <v>1445094298</v>
      </c>
      <c r="L2583" s="14">
        <f t="shared" si="24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242"/>
        <v>10.6</v>
      </c>
      <c r="R2583" s="7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0" x14ac:dyDescent="0.2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s="4" t="s">
        <v>8221</v>
      </c>
      <c r="G2584" t="s">
        <v>8224</v>
      </c>
      <c r="H2584" t="s">
        <v>8246</v>
      </c>
      <c r="I2584">
        <v>1477784634</v>
      </c>
      <c r="J2584" s="14">
        <f t="shared" si="240"/>
        <v>42672.988819444443</v>
      </c>
      <c r="K2584">
        <v>1475192634</v>
      </c>
      <c r="L2584" s="14">
        <f t="shared" si="24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242"/>
        <v>1.1111111111111111E-3</v>
      </c>
      <c r="R2584" s="7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45" x14ac:dyDescent="0.2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s="4" t="s">
        <v>8221</v>
      </c>
      <c r="G2585" t="s">
        <v>8224</v>
      </c>
      <c r="H2585" t="s">
        <v>8246</v>
      </c>
      <c r="I2585">
        <v>1426526880</v>
      </c>
      <c r="J2585" s="14">
        <f t="shared" si="240"/>
        <v>42079.727777777778</v>
      </c>
      <c r="K2585">
        <v>1421346480</v>
      </c>
      <c r="L2585" s="14">
        <f t="shared" si="24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242"/>
        <v>0.5</v>
      </c>
      <c r="R2585" s="7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45" x14ac:dyDescent="0.2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s="4" t="s">
        <v>8221</v>
      </c>
      <c r="G2586" t="s">
        <v>8224</v>
      </c>
      <c r="H2586" t="s">
        <v>8246</v>
      </c>
      <c r="I2586">
        <v>1434341369</v>
      </c>
      <c r="J2586" s="14">
        <f t="shared" si="240"/>
        <v>42170.173252314817</v>
      </c>
      <c r="K2586">
        <v>1431749369</v>
      </c>
      <c r="L2586" s="14">
        <f t="shared" si="24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242"/>
        <v>0</v>
      </c>
      <c r="R2586" s="7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5" x14ac:dyDescent="0.2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s="4" t="s">
        <v>8221</v>
      </c>
      <c r="G2587" t="s">
        <v>8224</v>
      </c>
      <c r="H2587" t="s">
        <v>8246</v>
      </c>
      <c r="I2587">
        <v>1404601632</v>
      </c>
      <c r="J2587" s="14">
        <f t="shared" si="240"/>
        <v>41825.963333333333</v>
      </c>
      <c r="K2587">
        <v>1402009632</v>
      </c>
      <c r="L2587" s="14">
        <f t="shared" si="24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242"/>
        <v>0.16666666666666669</v>
      </c>
      <c r="R2587" s="7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30" x14ac:dyDescent="0.2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s="4" t="s">
        <v>8221</v>
      </c>
      <c r="G2588" t="s">
        <v>8225</v>
      </c>
      <c r="H2588" t="s">
        <v>8247</v>
      </c>
      <c r="I2588">
        <v>1451030136</v>
      </c>
      <c r="J2588" s="14">
        <f t="shared" si="240"/>
        <v>42363.330277777779</v>
      </c>
      <c r="K2588">
        <v>1448438136</v>
      </c>
      <c r="L2588" s="14">
        <f t="shared" si="24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242"/>
        <v>0.16666666666666669</v>
      </c>
      <c r="R2588" s="7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5" x14ac:dyDescent="0.2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s="4" t="s">
        <v>8221</v>
      </c>
      <c r="G2589" t="s">
        <v>8224</v>
      </c>
      <c r="H2589" t="s">
        <v>8246</v>
      </c>
      <c r="I2589">
        <v>1451491953</v>
      </c>
      <c r="J2589" s="14">
        <f t="shared" si="240"/>
        <v>42368.675381944442</v>
      </c>
      <c r="K2589">
        <v>1448899953</v>
      </c>
      <c r="L2589" s="14">
        <f t="shared" si="24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242"/>
        <v>2.4340000000000002</v>
      </c>
      <c r="R2589" s="7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60" x14ac:dyDescent="0.2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s="4" t="s">
        <v>8221</v>
      </c>
      <c r="G2590" t="s">
        <v>8224</v>
      </c>
      <c r="H2590" t="s">
        <v>8246</v>
      </c>
      <c r="I2590">
        <v>1427807640</v>
      </c>
      <c r="J2590" s="14">
        <f t="shared" si="240"/>
        <v>42094.551388888889</v>
      </c>
      <c r="K2590">
        <v>1423325626</v>
      </c>
      <c r="L2590" s="14">
        <f t="shared" si="24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242"/>
        <v>3.8833333333333329</v>
      </c>
      <c r="R2590" s="7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60" x14ac:dyDescent="0.2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s="4" t="s">
        <v>8221</v>
      </c>
      <c r="G2591" t="s">
        <v>8232</v>
      </c>
      <c r="H2591" t="s">
        <v>8253</v>
      </c>
      <c r="I2591">
        <v>1458733927</v>
      </c>
      <c r="J2591" s="14">
        <f t="shared" si="240"/>
        <v>42452.494525462964</v>
      </c>
      <c r="K2591">
        <v>1456145527</v>
      </c>
      <c r="L2591" s="14">
        <f t="shared" si="24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242"/>
        <v>0.01</v>
      </c>
      <c r="R2591" s="7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60" x14ac:dyDescent="0.2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s="4" t="s">
        <v>8221</v>
      </c>
      <c r="G2592" t="s">
        <v>8226</v>
      </c>
      <c r="H2592" t="s">
        <v>8248</v>
      </c>
      <c r="I2592">
        <v>1453817297</v>
      </c>
      <c r="J2592" s="14">
        <f t="shared" si="240"/>
        <v>42395.589085648149</v>
      </c>
      <c r="K2592">
        <v>1453212497</v>
      </c>
      <c r="L2592" s="14">
        <f t="shared" si="24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242"/>
        <v>0</v>
      </c>
      <c r="R2592" s="7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60" x14ac:dyDescent="0.2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s="4" t="s">
        <v>8221</v>
      </c>
      <c r="G2593" t="s">
        <v>8224</v>
      </c>
      <c r="H2593" t="s">
        <v>8246</v>
      </c>
      <c r="I2593">
        <v>1457901924</v>
      </c>
      <c r="J2593" s="14">
        <f t="shared" si="240"/>
        <v>42442.864861111113</v>
      </c>
      <c r="K2593">
        <v>1452721524</v>
      </c>
      <c r="L2593" s="14">
        <f t="shared" si="24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242"/>
        <v>1.7333333333333332</v>
      </c>
      <c r="R2593" s="7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60" x14ac:dyDescent="0.2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s="4" t="s">
        <v>8221</v>
      </c>
      <c r="G2594" t="s">
        <v>8224</v>
      </c>
      <c r="H2594" t="s">
        <v>8246</v>
      </c>
      <c r="I2594">
        <v>1412536421</v>
      </c>
      <c r="J2594" s="14">
        <f t="shared" si="240"/>
        <v>41917.801168981481</v>
      </c>
      <c r="K2594">
        <v>1409944421</v>
      </c>
      <c r="L2594" s="14">
        <f t="shared" si="24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242"/>
        <v>0.16666666666666669</v>
      </c>
      <c r="R2594" s="7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5" x14ac:dyDescent="0.2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s="4" t="s">
        <v>8221</v>
      </c>
      <c r="G2595" t="s">
        <v>8224</v>
      </c>
      <c r="H2595" t="s">
        <v>8246</v>
      </c>
      <c r="I2595">
        <v>1429993026</v>
      </c>
      <c r="J2595" s="14">
        <f t="shared" si="240"/>
        <v>42119.84520833334</v>
      </c>
      <c r="K2595">
        <v>1427401026</v>
      </c>
      <c r="L2595" s="14">
        <f t="shared" si="24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242"/>
        <v>0</v>
      </c>
      <c r="R2595" s="7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5" x14ac:dyDescent="0.2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s="4" t="s">
        <v>8221</v>
      </c>
      <c r="G2596" t="s">
        <v>8224</v>
      </c>
      <c r="H2596" t="s">
        <v>8246</v>
      </c>
      <c r="I2596">
        <v>1407453228</v>
      </c>
      <c r="J2596" s="14">
        <f t="shared" si="240"/>
        <v>41858.967916666668</v>
      </c>
      <c r="K2596">
        <v>1404861228</v>
      </c>
      <c r="L2596" s="14">
        <f t="shared" si="24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242"/>
        <v>1.25E-3</v>
      </c>
      <c r="R2596" s="7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30" x14ac:dyDescent="0.2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s="4" t="s">
        <v>8221</v>
      </c>
      <c r="G2597" t="s">
        <v>8224</v>
      </c>
      <c r="H2597" t="s">
        <v>8246</v>
      </c>
      <c r="I2597">
        <v>1487915500</v>
      </c>
      <c r="J2597" s="14">
        <f t="shared" si="240"/>
        <v>42790.244212962964</v>
      </c>
      <c r="K2597">
        <v>1485323500</v>
      </c>
      <c r="L2597" s="14">
        <f t="shared" si="24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242"/>
        <v>12.166666666666668</v>
      </c>
      <c r="R2597" s="7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60" x14ac:dyDescent="0.2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s="4" t="s">
        <v>8221</v>
      </c>
      <c r="G2598" t="s">
        <v>8229</v>
      </c>
      <c r="H2598" t="s">
        <v>8251</v>
      </c>
      <c r="I2598">
        <v>1407427009</v>
      </c>
      <c r="J2598" s="14">
        <f t="shared" si="240"/>
        <v>41858.664456018516</v>
      </c>
      <c r="K2598">
        <v>1404835009</v>
      </c>
      <c r="L2598" s="14">
        <f t="shared" si="24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242"/>
        <v>23.588571428571427</v>
      </c>
      <c r="R2598" s="7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5" x14ac:dyDescent="0.2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s="4" t="s">
        <v>8221</v>
      </c>
      <c r="G2599" t="s">
        <v>8225</v>
      </c>
      <c r="H2599" t="s">
        <v>8247</v>
      </c>
      <c r="I2599">
        <v>1466323917</v>
      </c>
      <c r="J2599" s="14">
        <f t="shared" si="240"/>
        <v>42540.341631944444</v>
      </c>
      <c r="K2599">
        <v>1463731917</v>
      </c>
      <c r="L2599" s="14">
        <f t="shared" si="24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242"/>
        <v>5.6666666666666661</v>
      </c>
      <c r="R2599" s="7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5" x14ac:dyDescent="0.2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s="4" t="s">
        <v>8221</v>
      </c>
      <c r="G2600" t="s">
        <v>8224</v>
      </c>
      <c r="H2600" t="s">
        <v>8246</v>
      </c>
      <c r="I2600">
        <v>1443039001</v>
      </c>
      <c r="J2600" s="14">
        <f t="shared" si="240"/>
        <v>42270.840289351851</v>
      </c>
      <c r="K2600">
        <v>1440447001</v>
      </c>
      <c r="L2600" s="14">
        <f t="shared" si="24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242"/>
        <v>39</v>
      </c>
      <c r="R2600" s="7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45" x14ac:dyDescent="0.2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s="4" t="s">
        <v>8221</v>
      </c>
      <c r="G2601" t="s">
        <v>8224</v>
      </c>
      <c r="H2601" t="s">
        <v>8246</v>
      </c>
      <c r="I2601">
        <v>1407089147</v>
      </c>
      <c r="J2601" s="14">
        <f t="shared" si="240"/>
        <v>41854.754016203704</v>
      </c>
      <c r="K2601">
        <v>1403201147</v>
      </c>
      <c r="L2601" s="14">
        <f t="shared" si="24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242"/>
        <v>0.99546510341776351</v>
      </c>
      <c r="R2601" s="7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45" x14ac:dyDescent="0.2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s="4" t="s">
        <v>8221</v>
      </c>
      <c r="G2602" t="s">
        <v>8224</v>
      </c>
      <c r="H2602" t="s">
        <v>8246</v>
      </c>
      <c r="I2602">
        <v>1458938200</v>
      </c>
      <c r="J2602" s="14">
        <f t="shared" si="240"/>
        <v>42454.858796296292</v>
      </c>
      <c r="K2602">
        <v>1453757800</v>
      </c>
      <c r="L2602" s="14">
        <f t="shared" si="24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242"/>
        <v>6.9320000000000004</v>
      </c>
      <c r="R2602" s="7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60" x14ac:dyDescent="0.2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s="4" t="s">
        <v>8219</v>
      </c>
      <c r="G2603" t="s">
        <v>8224</v>
      </c>
      <c r="H2603" t="s">
        <v>8246</v>
      </c>
      <c r="I2603">
        <v>1347508740</v>
      </c>
      <c r="J2603" s="14">
        <f t="shared" si="240"/>
        <v>41165.165972222225</v>
      </c>
      <c r="K2603">
        <v>1346276349</v>
      </c>
      <c r="L2603" s="14">
        <f t="shared" si="24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242"/>
        <v>661.4</v>
      </c>
      <c r="R2603" s="7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5" x14ac:dyDescent="0.2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s="4" t="s">
        <v>8219</v>
      </c>
      <c r="G2604" t="s">
        <v>8224</v>
      </c>
      <c r="H2604" t="s">
        <v>8246</v>
      </c>
      <c r="I2604">
        <v>1415827200</v>
      </c>
      <c r="J2604" s="14">
        <f t="shared" si="240"/>
        <v>41955.888888888891</v>
      </c>
      <c r="K2604">
        <v>1412358968</v>
      </c>
      <c r="L2604" s="14">
        <f t="shared" si="24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242"/>
        <v>326.0916666666667</v>
      </c>
      <c r="R2604" s="7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0" x14ac:dyDescent="0.2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s="4" t="s">
        <v>8219</v>
      </c>
      <c r="G2605" t="s">
        <v>8224</v>
      </c>
      <c r="H2605" t="s">
        <v>8246</v>
      </c>
      <c r="I2605">
        <v>1387835654</v>
      </c>
      <c r="J2605" s="14">
        <f t="shared" si="240"/>
        <v>41631.912662037037</v>
      </c>
      <c r="K2605">
        <v>1386626054</v>
      </c>
      <c r="L2605" s="14">
        <f t="shared" si="24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242"/>
        <v>101.48571428571429</v>
      </c>
      <c r="R2605" s="7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5" x14ac:dyDescent="0.2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s="4" t="s">
        <v>8219</v>
      </c>
      <c r="G2606" t="s">
        <v>8224</v>
      </c>
      <c r="H2606" t="s">
        <v>8246</v>
      </c>
      <c r="I2606">
        <v>1335662023</v>
      </c>
      <c r="J2606" s="14">
        <f t="shared" si="240"/>
        <v>41028.051192129627</v>
      </c>
      <c r="K2606">
        <v>1333070023</v>
      </c>
      <c r="L2606" s="14">
        <f t="shared" si="24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242"/>
        <v>104.21799999999999</v>
      </c>
      <c r="R2606" s="7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60" x14ac:dyDescent="0.2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s="4" t="s">
        <v>8219</v>
      </c>
      <c r="G2607" t="s">
        <v>8224</v>
      </c>
      <c r="H2607" t="s">
        <v>8246</v>
      </c>
      <c r="I2607">
        <v>1466168390</v>
      </c>
      <c r="J2607" s="14">
        <f t="shared" si="240"/>
        <v>42538.541550925926</v>
      </c>
      <c r="K2607">
        <v>1463576390</v>
      </c>
      <c r="L2607" s="14">
        <f t="shared" si="24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242"/>
        <v>107.42157000000002</v>
      </c>
      <c r="R2607" s="7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75" x14ac:dyDescent="0.2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s="4" t="s">
        <v>8219</v>
      </c>
      <c r="G2608" t="s">
        <v>8224</v>
      </c>
      <c r="H2608" t="s">
        <v>8246</v>
      </c>
      <c r="I2608">
        <v>1398791182</v>
      </c>
      <c r="J2608" s="14">
        <f t="shared" si="240"/>
        <v>41758.712754629632</v>
      </c>
      <c r="K2608">
        <v>1396026382</v>
      </c>
      <c r="L2608" s="14">
        <f t="shared" si="24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242"/>
        <v>110.05454545454545</v>
      </c>
      <c r="R2608" s="7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60" x14ac:dyDescent="0.2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s="4" t="s">
        <v>8219</v>
      </c>
      <c r="G2609" t="s">
        <v>8224</v>
      </c>
      <c r="H2609" t="s">
        <v>8246</v>
      </c>
      <c r="I2609">
        <v>1439344800</v>
      </c>
      <c r="J2609" s="14">
        <f t="shared" si="240"/>
        <v>42228.083333333328</v>
      </c>
      <c r="K2609">
        <v>1435611572</v>
      </c>
      <c r="L2609" s="14">
        <f t="shared" si="24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242"/>
        <v>407.7</v>
      </c>
      <c r="R2609" s="7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5" x14ac:dyDescent="0.2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s="4" t="s">
        <v>8219</v>
      </c>
      <c r="G2610" t="s">
        <v>8224</v>
      </c>
      <c r="H2610" t="s">
        <v>8246</v>
      </c>
      <c r="I2610">
        <v>1489536000</v>
      </c>
      <c r="J2610" s="14">
        <f t="shared" si="240"/>
        <v>42809</v>
      </c>
      <c r="K2610">
        <v>1485976468</v>
      </c>
      <c r="L2610" s="14">
        <f t="shared" si="24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242"/>
        <v>223.92500000000001</v>
      </c>
      <c r="R2610" s="7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60" x14ac:dyDescent="0.2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s="4" t="s">
        <v>8219</v>
      </c>
      <c r="G2611" t="s">
        <v>8224</v>
      </c>
      <c r="H2611" t="s">
        <v>8246</v>
      </c>
      <c r="I2611">
        <v>1342330951</v>
      </c>
      <c r="J2611" s="14">
        <f t="shared" si="240"/>
        <v>41105.237858796296</v>
      </c>
      <c r="K2611">
        <v>1339738951</v>
      </c>
      <c r="L2611" s="14">
        <f t="shared" si="24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242"/>
        <v>303.80111428571428</v>
      </c>
      <c r="R2611" s="7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5" x14ac:dyDescent="0.2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s="4" t="s">
        <v>8219</v>
      </c>
      <c r="G2612" t="s">
        <v>8224</v>
      </c>
      <c r="H2612" t="s">
        <v>8246</v>
      </c>
      <c r="I2612">
        <v>1471849140</v>
      </c>
      <c r="J2612" s="14">
        <f t="shared" si="240"/>
        <v>42604.290972222225</v>
      </c>
      <c r="K2612">
        <v>1468444125</v>
      </c>
      <c r="L2612" s="14">
        <f t="shared" si="24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242"/>
        <v>141.3251043268175</v>
      </c>
      <c r="R2612" s="7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60" x14ac:dyDescent="0.2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s="4" t="s">
        <v>8219</v>
      </c>
      <c r="G2613" t="s">
        <v>8236</v>
      </c>
      <c r="H2613" t="s">
        <v>8249</v>
      </c>
      <c r="I2613">
        <v>1483397940</v>
      </c>
      <c r="J2613" s="14">
        <f t="shared" si="240"/>
        <v>42737.957638888889</v>
      </c>
      <c r="K2613">
        <v>1480493014</v>
      </c>
      <c r="L2613" s="14">
        <f t="shared" si="24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242"/>
        <v>2790.6363636363635</v>
      </c>
      <c r="R2613" s="7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5" x14ac:dyDescent="0.2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s="4" t="s">
        <v>8219</v>
      </c>
      <c r="G2614" t="s">
        <v>8224</v>
      </c>
      <c r="H2614" t="s">
        <v>8246</v>
      </c>
      <c r="I2614">
        <v>1420773970</v>
      </c>
      <c r="J2614" s="14">
        <f t="shared" si="240"/>
        <v>42013.143171296295</v>
      </c>
      <c r="K2614">
        <v>1418095570</v>
      </c>
      <c r="L2614" s="14">
        <f t="shared" si="24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242"/>
        <v>171.76130000000001</v>
      </c>
      <c r="R2614" s="7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60" x14ac:dyDescent="0.2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s="4" t="s">
        <v>8219</v>
      </c>
      <c r="G2615" t="s">
        <v>8224</v>
      </c>
      <c r="H2615" t="s">
        <v>8246</v>
      </c>
      <c r="I2615">
        <v>1348256294</v>
      </c>
      <c r="J2615" s="14">
        <f t="shared" si="240"/>
        <v>41173.81821759259</v>
      </c>
      <c r="K2615">
        <v>1345664294</v>
      </c>
      <c r="L2615" s="14">
        <f t="shared" si="24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242"/>
        <v>101.01333333333334</v>
      </c>
      <c r="R2615" s="7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60" x14ac:dyDescent="0.2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s="4" t="s">
        <v>8219</v>
      </c>
      <c r="G2616" t="s">
        <v>8224</v>
      </c>
      <c r="H2616" t="s">
        <v>8246</v>
      </c>
      <c r="I2616">
        <v>1398834000</v>
      </c>
      <c r="J2616" s="14">
        <f t="shared" si="240"/>
        <v>41759.208333333336</v>
      </c>
      <c r="K2616">
        <v>1396371612</v>
      </c>
      <c r="L2616" s="14">
        <f t="shared" si="24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242"/>
        <v>102</v>
      </c>
      <c r="R2616" s="7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60" x14ac:dyDescent="0.2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s="4" t="s">
        <v>8219</v>
      </c>
      <c r="G2617" t="s">
        <v>8225</v>
      </c>
      <c r="H2617" t="s">
        <v>8247</v>
      </c>
      <c r="I2617">
        <v>1462017600</v>
      </c>
      <c r="J2617" s="14">
        <f t="shared" si="240"/>
        <v>42490.5</v>
      </c>
      <c r="K2617">
        <v>1458820564</v>
      </c>
      <c r="L2617" s="14">
        <f t="shared" si="24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242"/>
        <v>169.76511744127936</v>
      </c>
      <c r="R2617" s="7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5" x14ac:dyDescent="0.2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s="4" t="s">
        <v>8219</v>
      </c>
      <c r="G2618" t="s">
        <v>8224</v>
      </c>
      <c r="H2618" t="s">
        <v>8246</v>
      </c>
      <c r="I2618">
        <v>1440546729</v>
      </c>
      <c r="J2618" s="14">
        <f t="shared" si="240"/>
        <v>42241.99454861111</v>
      </c>
      <c r="K2618">
        <v>1437954729</v>
      </c>
      <c r="L2618" s="14">
        <f t="shared" si="24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242"/>
        <v>114.53400000000001</v>
      </c>
      <c r="R2618" s="7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60" x14ac:dyDescent="0.2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s="4" t="s">
        <v>8219</v>
      </c>
      <c r="G2619" t="s">
        <v>8224</v>
      </c>
      <c r="H2619" t="s">
        <v>8246</v>
      </c>
      <c r="I2619">
        <v>1413838751</v>
      </c>
      <c r="J2619" s="14">
        <f t="shared" si="240"/>
        <v>41932.874432870369</v>
      </c>
      <c r="K2619">
        <v>1411246751</v>
      </c>
      <c r="L2619" s="14">
        <f t="shared" si="24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242"/>
        <v>877.6</v>
      </c>
      <c r="R2619" s="7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0" x14ac:dyDescent="0.2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s="4" t="s">
        <v>8219</v>
      </c>
      <c r="G2620" t="s">
        <v>8224</v>
      </c>
      <c r="H2620" t="s">
        <v>8246</v>
      </c>
      <c r="I2620">
        <v>1449000061</v>
      </c>
      <c r="J2620" s="14">
        <f t="shared" si="240"/>
        <v>42339.834039351852</v>
      </c>
      <c r="K2620">
        <v>1443812461</v>
      </c>
      <c r="L2620" s="14">
        <f t="shared" si="24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242"/>
        <v>105.38666666666667</v>
      </c>
      <c r="R2620" s="7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60" x14ac:dyDescent="0.2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s="4" t="s">
        <v>8219</v>
      </c>
      <c r="G2621" t="s">
        <v>8224</v>
      </c>
      <c r="H2621" t="s">
        <v>8246</v>
      </c>
      <c r="I2621">
        <v>1445598000</v>
      </c>
      <c r="J2621" s="14">
        <f t="shared" si="240"/>
        <v>42300.458333333328</v>
      </c>
      <c r="K2621">
        <v>1443302004</v>
      </c>
      <c r="L2621" s="14">
        <f t="shared" si="24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242"/>
        <v>188.39999999999998</v>
      </c>
      <c r="R2621" s="7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60" x14ac:dyDescent="0.2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s="4" t="s">
        <v>8219</v>
      </c>
      <c r="G2622" t="s">
        <v>8226</v>
      </c>
      <c r="H2622" t="s">
        <v>8248</v>
      </c>
      <c r="I2622">
        <v>1444525200</v>
      </c>
      <c r="J2622" s="14">
        <f t="shared" si="240"/>
        <v>42288.041666666672</v>
      </c>
      <c r="K2622">
        <v>1441339242</v>
      </c>
      <c r="L2622" s="14">
        <f t="shared" si="24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242"/>
        <v>143.65230769230772</v>
      </c>
      <c r="R2622" s="7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60" x14ac:dyDescent="0.2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s="4" t="s">
        <v>8219</v>
      </c>
      <c r="G2623" t="s">
        <v>8224</v>
      </c>
      <c r="H2623" t="s">
        <v>8246</v>
      </c>
      <c r="I2623">
        <v>1432230988</v>
      </c>
      <c r="J2623" s="14">
        <f t="shared" si="240"/>
        <v>42145.74754629629</v>
      </c>
      <c r="K2623">
        <v>1429638988</v>
      </c>
      <c r="L2623" s="14">
        <f t="shared" si="24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242"/>
        <v>145.88</v>
      </c>
      <c r="R2623" s="7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60" x14ac:dyDescent="0.2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s="4" t="s">
        <v>8219</v>
      </c>
      <c r="G2624" t="s">
        <v>8237</v>
      </c>
      <c r="H2624" t="s">
        <v>8249</v>
      </c>
      <c r="I2624">
        <v>1483120216</v>
      </c>
      <c r="J2624" s="14">
        <f t="shared" si="240"/>
        <v>42734.74324074074</v>
      </c>
      <c r="K2624">
        <v>1479232216</v>
      </c>
      <c r="L2624" s="14">
        <f t="shared" si="24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242"/>
        <v>131.184</v>
      </c>
      <c r="R2624" s="7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60" x14ac:dyDescent="0.2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s="4" t="s">
        <v>8219</v>
      </c>
      <c r="G2625" t="s">
        <v>8224</v>
      </c>
      <c r="H2625" t="s">
        <v>8246</v>
      </c>
      <c r="I2625">
        <v>1480658966</v>
      </c>
      <c r="J2625" s="14">
        <f t="shared" si="240"/>
        <v>42706.256550925929</v>
      </c>
      <c r="K2625">
        <v>1479449366</v>
      </c>
      <c r="L2625" s="14">
        <f t="shared" si="24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242"/>
        <v>113.99999999999999</v>
      </c>
      <c r="R2625" s="7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60" x14ac:dyDescent="0.2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s="4" t="s">
        <v>8219</v>
      </c>
      <c r="G2626" t="s">
        <v>8224</v>
      </c>
      <c r="H2626" t="s">
        <v>8246</v>
      </c>
      <c r="I2626">
        <v>1347530822</v>
      </c>
      <c r="J2626" s="14">
        <f t="shared" si="240"/>
        <v>41165.42155092593</v>
      </c>
      <c r="K2626">
        <v>1345716422</v>
      </c>
      <c r="L2626" s="14">
        <f t="shared" si="24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si="242"/>
        <v>1379.4206249999997</v>
      </c>
      <c r="R2626" s="7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60" x14ac:dyDescent="0.2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s="4" t="s">
        <v>8219</v>
      </c>
      <c r="G2627" t="s">
        <v>8236</v>
      </c>
      <c r="H2627" t="s">
        <v>8249</v>
      </c>
      <c r="I2627">
        <v>1478723208</v>
      </c>
      <c r="J2627" s="14">
        <f t="shared" ref="J2627:J2690" si="246">(((I2627/60)/60)/24)+DATE(1970,1,1)</f>
        <v>42683.851944444439</v>
      </c>
      <c r="K2627">
        <v>1476559608</v>
      </c>
      <c r="L2627" s="14">
        <f t="shared" ref="L2627:L2690" si="24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6">
        <f t="shared" ref="Q2627:Q2690" si="248">(E2627/D2627)*100</f>
        <v>956</v>
      </c>
      <c r="R2627" s="7">
        <f t="shared" ref="R2627:R2690" si="249">AVERAGE(E2627/N2627)</f>
        <v>27.576923076923077</v>
      </c>
      <c r="S2627" t="str">
        <f t="shared" ref="S2627:S2690" si="250">LEFT(P2627,FIND("/",P2627)-1)</f>
        <v>technology</v>
      </c>
      <c r="T2627" t="str">
        <f t="shared" ref="T2627:T2690" si="251">RIGHT(P2627,LEN(P2627)-FIND("/",P2627))</f>
        <v>space exploration</v>
      </c>
    </row>
    <row r="2628" spans="1:20" ht="45" x14ac:dyDescent="0.2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s="4" t="s">
        <v>8219</v>
      </c>
      <c r="G2628" t="s">
        <v>8224</v>
      </c>
      <c r="H2628" t="s">
        <v>8246</v>
      </c>
      <c r="I2628">
        <v>1433343869</v>
      </c>
      <c r="J2628" s="14">
        <f t="shared" si="246"/>
        <v>42158.628113425926</v>
      </c>
      <c r="K2628">
        <v>1430751869</v>
      </c>
      <c r="L2628" s="14">
        <f t="shared" si="24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248"/>
        <v>112.00000000000001</v>
      </c>
      <c r="R2628" s="7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60" x14ac:dyDescent="0.2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s="4" t="s">
        <v>8219</v>
      </c>
      <c r="G2629" t="s">
        <v>8224</v>
      </c>
      <c r="H2629" t="s">
        <v>8246</v>
      </c>
      <c r="I2629">
        <v>1448571261</v>
      </c>
      <c r="J2629" s="14">
        <f t="shared" si="246"/>
        <v>42334.871076388896</v>
      </c>
      <c r="K2629">
        <v>1445975661</v>
      </c>
      <c r="L2629" s="14">
        <f t="shared" si="24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248"/>
        <v>646.66666666666663</v>
      </c>
      <c r="R2629" s="7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5" x14ac:dyDescent="0.2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s="4" t="s">
        <v>8219</v>
      </c>
      <c r="G2630" t="s">
        <v>8224</v>
      </c>
      <c r="H2630" t="s">
        <v>8246</v>
      </c>
      <c r="I2630">
        <v>1417389067</v>
      </c>
      <c r="J2630" s="14">
        <f t="shared" si="246"/>
        <v>41973.966053240743</v>
      </c>
      <c r="K2630">
        <v>1415661067</v>
      </c>
      <c r="L2630" s="14">
        <f t="shared" si="24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248"/>
        <v>110.36948748510132</v>
      </c>
      <c r="R2630" s="7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45" x14ac:dyDescent="0.2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s="4" t="s">
        <v>8219</v>
      </c>
      <c r="G2631" t="s">
        <v>8225</v>
      </c>
      <c r="H2631" t="s">
        <v>8247</v>
      </c>
      <c r="I2631">
        <v>1431608122</v>
      </c>
      <c r="J2631" s="14">
        <f t="shared" si="246"/>
        <v>42138.538449074069</v>
      </c>
      <c r="K2631">
        <v>1429016122</v>
      </c>
      <c r="L2631" s="14">
        <f t="shared" si="24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248"/>
        <v>127.74000000000001</v>
      </c>
      <c r="R2631" s="7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60" x14ac:dyDescent="0.2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s="4" t="s">
        <v>8219</v>
      </c>
      <c r="G2632" t="s">
        <v>8226</v>
      </c>
      <c r="H2632" t="s">
        <v>8248</v>
      </c>
      <c r="I2632">
        <v>1467280800</v>
      </c>
      <c r="J2632" s="14">
        <f t="shared" si="246"/>
        <v>42551.416666666672</v>
      </c>
      <c r="K2632">
        <v>1464921112</v>
      </c>
      <c r="L2632" s="14">
        <f t="shared" si="24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248"/>
        <v>157.9</v>
      </c>
      <c r="R2632" s="7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5" x14ac:dyDescent="0.2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s="4" t="s">
        <v>8219</v>
      </c>
      <c r="G2633" t="s">
        <v>8224</v>
      </c>
      <c r="H2633" t="s">
        <v>8246</v>
      </c>
      <c r="I2633">
        <v>1440907427</v>
      </c>
      <c r="J2633" s="14">
        <f t="shared" si="246"/>
        <v>42246.169293981482</v>
      </c>
      <c r="K2633">
        <v>1438488227</v>
      </c>
      <c r="L2633" s="14">
        <f t="shared" si="24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248"/>
        <v>114.66525000000001</v>
      </c>
      <c r="R2633" s="7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5" x14ac:dyDescent="0.2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s="4" t="s">
        <v>8219</v>
      </c>
      <c r="G2634" t="s">
        <v>8224</v>
      </c>
      <c r="H2634" t="s">
        <v>8246</v>
      </c>
      <c r="I2634">
        <v>1464485339</v>
      </c>
      <c r="J2634" s="14">
        <f t="shared" si="246"/>
        <v>42519.061793981484</v>
      </c>
      <c r="K2634">
        <v>1462325339</v>
      </c>
      <c r="L2634" s="14">
        <f t="shared" si="24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248"/>
        <v>137.00934579439252</v>
      </c>
      <c r="R2634" s="7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60" x14ac:dyDescent="0.2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s="4" t="s">
        <v>8219</v>
      </c>
      <c r="G2635" t="s">
        <v>8224</v>
      </c>
      <c r="H2635" t="s">
        <v>8246</v>
      </c>
      <c r="I2635">
        <v>1393542000</v>
      </c>
      <c r="J2635" s="14">
        <f t="shared" si="246"/>
        <v>41697.958333333336</v>
      </c>
      <c r="K2635">
        <v>1390938332</v>
      </c>
      <c r="L2635" s="14">
        <f t="shared" si="24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248"/>
        <v>354.62</v>
      </c>
      <c r="R2635" s="7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5" x14ac:dyDescent="0.2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s="4" t="s">
        <v>8219</v>
      </c>
      <c r="G2636" t="s">
        <v>8224</v>
      </c>
      <c r="H2636" t="s">
        <v>8246</v>
      </c>
      <c r="I2636">
        <v>1475163921</v>
      </c>
      <c r="J2636" s="14">
        <f t="shared" si="246"/>
        <v>42642.656493055561</v>
      </c>
      <c r="K2636">
        <v>1472571921</v>
      </c>
      <c r="L2636" s="14">
        <f t="shared" si="24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248"/>
        <v>106.02150537634409</v>
      </c>
      <c r="R2636" s="7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60" x14ac:dyDescent="0.2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s="4" t="s">
        <v>8219</v>
      </c>
      <c r="G2637" t="s">
        <v>8229</v>
      </c>
      <c r="H2637" t="s">
        <v>8251</v>
      </c>
      <c r="I2637">
        <v>1425937761</v>
      </c>
      <c r="J2637" s="14">
        <f t="shared" si="246"/>
        <v>42072.909270833334</v>
      </c>
      <c r="K2637">
        <v>1422917361</v>
      </c>
      <c r="L2637" s="14">
        <f t="shared" si="24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248"/>
        <v>100</v>
      </c>
      <c r="R2637" s="7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60" x14ac:dyDescent="0.2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s="4" t="s">
        <v>8219</v>
      </c>
      <c r="G2638" t="s">
        <v>8224</v>
      </c>
      <c r="H2638" t="s">
        <v>8246</v>
      </c>
      <c r="I2638">
        <v>1476579600</v>
      </c>
      <c r="J2638" s="14">
        <f t="shared" si="246"/>
        <v>42659.041666666672</v>
      </c>
      <c r="K2638">
        <v>1474641914</v>
      </c>
      <c r="L2638" s="14">
        <f t="shared" si="24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248"/>
        <v>187.3</v>
      </c>
      <c r="R2638" s="7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45" x14ac:dyDescent="0.2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s="4" t="s">
        <v>8219</v>
      </c>
      <c r="G2639" t="s">
        <v>8224</v>
      </c>
      <c r="H2639" t="s">
        <v>8246</v>
      </c>
      <c r="I2639">
        <v>1476277875</v>
      </c>
      <c r="J2639" s="14">
        <f t="shared" si="246"/>
        <v>42655.549479166672</v>
      </c>
      <c r="K2639">
        <v>1474895475</v>
      </c>
      <c r="L2639" s="14">
        <f t="shared" si="24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248"/>
        <v>166.2</v>
      </c>
      <c r="R2639" s="7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5" x14ac:dyDescent="0.2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s="4" t="s">
        <v>8219</v>
      </c>
      <c r="G2640" t="s">
        <v>8224</v>
      </c>
      <c r="H2640" t="s">
        <v>8246</v>
      </c>
      <c r="I2640">
        <v>1421358895</v>
      </c>
      <c r="J2640" s="14">
        <f t="shared" si="246"/>
        <v>42019.913136574076</v>
      </c>
      <c r="K2640">
        <v>1418766895</v>
      </c>
      <c r="L2640" s="14">
        <f t="shared" si="24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248"/>
        <v>101.72910662824208</v>
      </c>
      <c r="R2640" s="7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60" x14ac:dyDescent="0.2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s="4" t="s">
        <v>8219</v>
      </c>
      <c r="G2641" t="s">
        <v>8225</v>
      </c>
      <c r="H2641" t="s">
        <v>8247</v>
      </c>
      <c r="I2641">
        <v>1424378748</v>
      </c>
      <c r="J2641" s="14">
        <f t="shared" si="246"/>
        <v>42054.86513888889</v>
      </c>
      <c r="K2641">
        <v>1421786748</v>
      </c>
      <c r="L2641" s="14">
        <f t="shared" si="24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248"/>
        <v>164</v>
      </c>
      <c r="R2641" s="7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75" x14ac:dyDescent="0.2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s="4" t="s">
        <v>8219</v>
      </c>
      <c r="G2642" t="s">
        <v>8224</v>
      </c>
      <c r="H2642" t="s">
        <v>8246</v>
      </c>
      <c r="I2642">
        <v>1433735474</v>
      </c>
      <c r="J2642" s="14">
        <f t="shared" si="246"/>
        <v>42163.160578703704</v>
      </c>
      <c r="K2642">
        <v>1428551474</v>
      </c>
      <c r="L2642" s="14">
        <f t="shared" si="24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248"/>
        <v>105.66666666666666</v>
      </c>
      <c r="R2642" s="7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0" x14ac:dyDescent="0.2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s="4" t="s">
        <v>8221</v>
      </c>
      <c r="G2643" t="s">
        <v>8224</v>
      </c>
      <c r="H2643" t="s">
        <v>8246</v>
      </c>
      <c r="I2643">
        <v>1410811740</v>
      </c>
      <c r="J2643" s="14">
        <f t="shared" si="246"/>
        <v>41897.839583333334</v>
      </c>
      <c r="K2643">
        <v>1409341863</v>
      </c>
      <c r="L2643" s="14">
        <f t="shared" si="24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248"/>
        <v>1</v>
      </c>
      <c r="R2643" s="7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0" x14ac:dyDescent="0.2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s="4" t="s">
        <v>8221</v>
      </c>
      <c r="G2644" t="s">
        <v>8236</v>
      </c>
      <c r="H2644" t="s">
        <v>8249</v>
      </c>
      <c r="I2644">
        <v>1468565820</v>
      </c>
      <c r="J2644" s="14">
        <f t="shared" si="246"/>
        <v>42566.289583333331</v>
      </c>
      <c r="K2644">
        <v>1465970108</v>
      </c>
      <c r="L2644" s="14">
        <f t="shared" si="24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248"/>
        <v>0</v>
      </c>
      <c r="R2644" s="7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60" x14ac:dyDescent="0.2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s="4" t="s">
        <v>8220</v>
      </c>
      <c r="G2645" t="s">
        <v>8224</v>
      </c>
      <c r="H2645" t="s">
        <v>8246</v>
      </c>
      <c r="I2645">
        <v>1482307140</v>
      </c>
      <c r="J2645" s="14">
        <f t="shared" si="246"/>
        <v>42725.332638888889</v>
      </c>
      <c r="K2645">
        <v>1479218315</v>
      </c>
      <c r="L2645" s="14">
        <f t="shared" si="24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248"/>
        <v>33.559730999999999</v>
      </c>
      <c r="R2645" s="7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5" x14ac:dyDescent="0.2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s="4" t="s">
        <v>8220</v>
      </c>
      <c r="G2646" t="s">
        <v>8224</v>
      </c>
      <c r="H2646" t="s">
        <v>8246</v>
      </c>
      <c r="I2646">
        <v>1489172435</v>
      </c>
      <c r="J2646" s="14">
        <f t="shared" si="246"/>
        <v>42804.792071759264</v>
      </c>
      <c r="K2646">
        <v>1486580435</v>
      </c>
      <c r="L2646" s="14">
        <f t="shared" si="24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248"/>
        <v>2.0529999999999999</v>
      </c>
      <c r="R2646" s="7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60" x14ac:dyDescent="0.2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s="4" t="s">
        <v>8220</v>
      </c>
      <c r="G2647" t="s">
        <v>8226</v>
      </c>
      <c r="H2647" t="s">
        <v>8248</v>
      </c>
      <c r="I2647">
        <v>1415481203</v>
      </c>
      <c r="J2647" s="14">
        <f t="shared" si="246"/>
        <v>41951.884293981479</v>
      </c>
      <c r="K2647">
        <v>1412885603</v>
      </c>
      <c r="L2647" s="14">
        <f t="shared" si="24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248"/>
        <v>10.5</v>
      </c>
      <c r="R2647" s="7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5" x14ac:dyDescent="0.2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s="4" t="s">
        <v>8220</v>
      </c>
      <c r="G2648" t="s">
        <v>8224</v>
      </c>
      <c r="H2648" t="s">
        <v>8246</v>
      </c>
      <c r="I2648">
        <v>1441783869</v>
      </c>
      <c r="J2648" s="14">
        <f t="shared" si="246"/>
        <v>42256.313298611116</v>
      </c>
      <c r="K2648">
        <v>1439191869</v>
      </c>
      <c r="L2648" s="14">
        <f t="shared" si="24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248"/>
        <v>8.4172840000000004</v>
      </c>
      <c r="R2648" s="7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60" x14ac:dyDescent="0.2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s="4" t="s">
        <v>8220</v>
      </c>
      <c r="G2649" t="s">
        <v>8229</v>
      </c>
      <c r="H2649" t="s">
        <v>8251</v>
      </c>
      <c r="I2649">
        <v>1439533019</v>
      </c>
      <c r="J2649" s="14">
        <f t="shared" si="246"/>
        <v>42230.261793981481</v>
      </c>
      <c r="K2649">
        <v>1436941019</v>
      </c>
      <c r="L2649" s="14">
        <f t="shared" si="24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248"/>
        <v>1.44</v>
      </c>
      <c r="R2649" s="7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60" x14ac:dyDescent="0.2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s="4" t="s">
        <v>8220</v>
      </c>
      <c r="G2650" t="s">
        <v>8224</v>
      </c>
      <c r="H2650" t="s">
        <v>8246</v>
      </c>
      <c r="I2650">
        <v>1457543360</v>
      </c>
      <c r="J2650" s="14">
        <f t="shared" si="246"/>
        <v>42438.714814814812</v>
      </c>
      <c r="K2650">
        <v>1454951360</v>
      </c>
      <c r="L2650" s="14">
        <f t="shared" si="24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248"/>
        <v>0.88333333333333341</v>
      </c>
      <c r="R2650" s="7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30" x14ac:dyDescent="0.2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s="4" t="s">
        <v>8220</v>
      </c>
      <c r="G2651" t="s">
        <v>8224</v>
      </c>
      <c r="H2651" t="s">
        <v>8246</v>
      </c>
      <c r="I2651">
        <v>1454370941</v>
      </c>
      <c r="J2651" s="14">
        <f t="shared" si="246"/>
        <v>42401.99700231482</v>
      </c>
      <c r="K2651">
        <v>1449186941</v>
      </c>
      <c r="L2651" s="14">
        <f t="shared" si="24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248"/>
        <v>9.920000000000001E-2</v>
      </c>
      <c r="R2651" s="7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60" x14ac:dyDescent="0.2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s="4" t="s">
        <v>8220</v>
      </c>
      <c r="G2652" t="s">
        <v>8224</v>
      </c>
      <c r="H2652" t="s">
        <v>8246</v>
      </c>
      <c r="I2652">
        <v>1482332343</v>
      </c>
      <c r="J2652" s="14">
        <f t="shared" si="246"/>
        <v>42725.624340277776</v>
      </c>
      <c r="K2652">
        <v>1479740343</v>
      </c>
      <c r="L2652" s="14">
        <f t="shared" si="24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248"/>
        <v>0.59666666666666668</v>
      </c>
      <c r="R2652" s="7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60" x14ac:dyDescent="0.2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s="4" t="s">
        <v>8220</v>
      </c>
      <c r="G2653" t="s">
        <v>8224</v>
      </c>
      <c r="H2653" t="s">
        <v>8246</v>
      </c>
      <c r="I2653">
        <v>1450380009</v>
      </c>
      <c r="J2653" s="14">
        <f t="shared" si="246"/>
        <v>42355.805659722217</v>
      </c>
      <c r="K2653">
        <v>1447960809</v>
      </c>
      <c r="L2653" s="14">
        <f t="shared" si="24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248"/>
        <v>1.8689285714285715</v>
      </c>
      <c r="R2653" s="7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60" x14ac:dyDescent="0.2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s="4" t="s">
        <v>8220</v>
      </c>
      <c r="G2654" t="s">
        <v>8226</v>
      </c>
      <c r="H2654" t="s">
        <v>8248</v>
      </c>
      <c r="I2654">
        <v>1418183325</v>
      </c>
      <c r="J2654" s="14">
        <f t="shared" si="246"/>
        <v>41983.158854166672</v>
      </c>
      <c r="K2654">
        <v>1415591325</v>
      </c>
      <c r="L2654" s="14">
        <f t="shared" si="24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248"/>
        <v>0.88500000000000001</v>
      </c>
      <c r="R2654" s="7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5" x14ac:dyDescent="0.2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s="4" t="s">
        <v>8220</v>
      </c>
      <c r="G2655" t="s">
        <v>8224</v>
      </c>
      <c r="H2655" t="s">
        <v>8246</v>
      </c>
      <c r="I2655">
        <v>1402632000</v>
      </c>
      <c r="J2655" s="14">
        <f t="shared" si="246"/>
        <v>41803.166666666664</v>
      </c>
      <c r="K2655">
        <v>1399909127</v>
      </c>
      <c r="L2655" s="14">
        <f t="shared" si="24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248"/>
        <v>11.52156862745098</v>
      </c>
      <c r="R2655" s="7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60" x14ac:dyDescent="0.2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s="4" t="s">
        <v>8220</v>
      </c>
      <c r="G2656" t="s">
        <v>8224</v>
      </c>
      <c r="H2656" t="s">
        <v>8246</v>
      </c>
      <c r="I2656">
        <v>1429622726</v>
      </c>
      <c r="J2656" s="14">
        <f t="shared" si="246"/>
        <v>42115.559328703705</v>
      </c>
      <c r="K2656">
        <v>1424442326</v>
      </c>
      <c r="L2656" s="14">
        <f t="shared" si="24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248"/>
        <v>5.1000000000000004E-2</v>
      </c>
      <c r="R2656" s="7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2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s="4" t="s">
        <v>8220</v>
      </c>
      <c r="G2657" t="s">
        <v>8224</v>
      </c>
      <c r="H2657" t="s">
        <v>8246</v>
      </c>
      <c r="I2657">
        <v>1455048000</v>
      </c>
      <c r="J2657" s="14">
        <f t="shared" si="246"/>
        <v>42409.833333333328</v>
      </c>
      <c r="K2657">
        <v>1452631647</v>
      </c>
      <c r="L2657" s="14">
        <f t="shared" si="24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248"/>
        <v>21.033333333333335</v>
      </c>
      <c r="R2657" s="7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0" x14ac:dyDescent="0.2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s="4" t="s">
        <v>8220</v>
      </c>
      <c r="G2658" t="s">
        <v>8224</v>
      </c>
      <c r="H2658" t="s">
        <v>8246</v>
      </c>
      <c r="I2658">
        <v>1489345200</v>
      </c>
      <c r="J2658" s="14">
        <f t="shared" si="246"/>
        <v>42806.791666666672</v>
      </c>
      <c r="K2658">
        <v>1485966688</v>
      </c>
      <c r="L2658" s="14">
        <f t="shared" si="24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248"/>
        <v>11.436666666666667</v>
      </c>
      <c r="R2658" s="7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60" x14ac:dyDescent="0.2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s="4" t="s">
        <v>8220</v>
      </c>
      <c r="G2659" t="s">
        <v>8224</v>
      </c>
      <c r="H2659" t="s">
        <v>8246</v>
      </c>
      <c r="I2659">
        <v>1470187800</v>
      </c>
      <c r="J2659" s="14">
        <f t="shared" si="246"/>
        <v>42585.0625</v>
      </c>
      <c r="K2659">
        <v>1467325053</v>
      </c>
      <c r="L2659" s="14">
        <f t="shared" si="24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248"/>
        <v>18.737933333333334</v>
      </c>
      <c r="R2659" s="7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5" x14ac:dyDescent="0.2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s="4" t="s">
        <v>8220</v>
      </c>
      <c r="G2660" t="s">
        <v>8224</v>
      </c>
      <c r="H2660" t="s">
        <v>8246</v>
      </c>
      <c r="I2660">
        <v>1469913194</v>
      </c>
      <c r="J2660" s="14">
        <f t="shared" si="246"/>
        <v>42581.884189814817</v>
      </c>
      <c r="K2660">
        <v>1467321194</v>
      </c>
      <c r="L2660" s="14">
        <f t="shared" si="24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248"/>
        <v>9.285714285714286E-2</v>
      </c>
      <c r="R2660" s="7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2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s="4" t="s">
        <v>8220</v>
      </c>
      <c r="G2661" t="s">
        <v>8224</v>
      </c>
      <c r="H2661" t="s">
        <v>8246</v>
      </c>
      <c r="I2661">
        <v>1429321210</v>
      </c>
      <c r="J2661" s="14">
        <f t="shared" si="246"/>
        <v>42112.069560185191</v>
      </c>
      <c r="K2661">
        <v>1426729210</v>
      </c>
      <c r="L2661" s="14">
        <f t="shared" si="24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248"/>
        <v>2.7204081632653061</v>
      </c>
      <c r="R2661" s="7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60" x14ac:dyDescent="0.2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s="4" t="s">
        <v>8220</v>
      </c>
      <c r="G2662" t="s">
        <v>8224</v>
      </c>
      <c r="H2662" t="s">
        <v>8246</v>
      </c>
      <c r="I2662">
        <v>1448388418</v>
      </c>
      <c r="J2662" s="14">
        <f t="shared" si="246"/>
        <v>42332.754837962959</v>
      </c>
      <c r="K2662">
        <v>1443200818</v>
      </c>
      <c r="L2662" s="14">
        <f t="shared" si="24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248"/>
        <v>9.5000000000000001E-2</v>
      </c>
      <c r="R2662" s="7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5" x14ac:dyDescent="0.2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s="4" t="s">
        <v>8219</v>
      </c>
      <c r="G2663" t="s">
        <v>8224</v>
      </c>
      <c r="H2663" t="s">
        <v>8246</v>
      </c>
      <c r="I2663">
        <v>1382742010</v>
      </c>
      <c r="J2663" s="14">
        <f t="shared" si="246"/>
        <v>41572.958449074074</v>
      </c>
      <c r="K2663">
        <v>1380150010</v>
      </c>
      <c r="L2663" s="14">
        <f t="shared" si="24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248"/>
        <v>102.89999999999999</v>
      </c>
      <c r="R2663" s="7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5" x14ac:dyDescent="0.2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s="4" t="s">
        <v>8219</v>
      </c>
      <c r="G2664" t="s">
        <v>8224</v>
      </c>
      <c r="H2664" t="s">
        <v>8246</v>
      </c>
      <c r="I2664">
        <v>1440179713</v>
      </c>
      <c r="J2664" s="14">
        <f t="shared" si="246"/>
        <v>42237.746678240743</v>
      </c>
      <c r="K2664">
        <v>1437587713</v>
      </c>
      <c r="L2664" s="14">
        <f t="shared" si="24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248"/>
        <v>106.80000000000001</v>
      </c>
      <c r="R2664" s="7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60" x14ac:dyDescent="0.2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s="4" t="s">
        <v>8219</v>
      </c>
      <c r="G2665" t="s">
        <v>8229</v>
      </c>
      <c r="H2665" t="s">
        <v>8251</v>
      </c>
      <c r="I2665">
        <v>1441378800</v>
      </c>
      <c r="J2665" s="14">
        <f t="shared" si="246"/>
        <v>42251.625</v>
      </c>
      <c r="K2665">
        <v>1438873007</v>
      </c>
      <c r="L2665" s="14">
        <f t="shared" si="24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248"/>
        <v>104.59625</v>
      </c>
      <c r="R2665" s="7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60" x14ac:dyDescent="0.2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s="4" t="s">
        <v>8219</v>
      </c>
      <c r="G2666" t="s">
        <v>8224</v>
      </c>
      <c r="H2666" t="s">
        <v>8246</v>
      </c>
      <c r="I2666">
        <v>1449644340</v>
      </c>
      <c r="J2666" s="14">
        <f t="shared" si="246"/>
        <v>42347.290972222225</v>
      </c>
      <c r="K2666">
        <v>1446683797</v>
      </c>
      <c r="L2666" s="14">
        <f t="shared" si="24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248"/>
        <v>103.42857142857143</v>
      </c>
      <c r="R2666" s="7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60" x14ac:dyDescent="0.2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s="4" t="s">
        <v>8219</v>
      </c>
      <c r="G2667" t="s">
        <v>8224</v>
      </c>
      <c r="H2667" t="s">
        <v>8246</v>
      </c>
      <c r="I2667">
        <v>1430774974</v>
      </c>
      <c r="J2667" s="14">
        <f t="shared" si="246"/>
        <v>42128.895532407405</v>
      </c>
      <c r="K2667">
        <v>1426886974</v>
      </c>
      <c r="L2667" s="14">
        <f t="shared" si="24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248"/>
        <v>123.14285714285715</v>
      </c>
      <c r="R2667" s="7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60" x14ac:dyDescent="0.2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s="4" t="s">
        <v>8219</v>
      </c>
      <c r="G2668" t="s">
        <v>8224</v>
      </c>
      <c r="H2668" t="s">
        <v>8246</v>
      </c>
      <c r="I2668">
        <v>1443214800</v>
      </c>
      <c r="J2668" s="14">
        <f t="shared" si="246"/>
        <v>42272.875</v>
      </c>
      <c r="K2668">
        <v>1440008439</v>
      </c>
      <c r="L2668" s="14">
        <f t="shared" si="24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248"/>
        <v>159.29509999999999</v>
      </c>
      <c r="R2668" s="7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60" x14ac:dyDescent="0.2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s="4" t="s">
        <v>8219</v>
      </c>
      <c r="G2669" t="s">
        <v>8224</v>
      </c>
      <c r="H2669" t="s">
        <v>8246</v>
      </c>
      <c r="I2669">
        <v>1455142416</v>
      </c>
      <c r="J2669" s="14">
        <f t="shared" si="246"/>
        <v>42410.926111111112</v>
      </c>
      <c r="K2669">
        <v>1452550416</v>
      </c>
      <c r="L2669" s="14">
        <f t="shared" si="24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248"/>
        <v>110.66666666666667</v>
      </c>
      <c r="R2669" s="7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0" x14ac:dyDescent="0.2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s="4" t="s">
        <v>8219</v>
      </c>
      <c r="G2670" t="s">
        <v>8229</v>
      </c>
      <c r="H2670" t="s">
        <v>8251</v>
      </c>
      <c r="I2670">
        <v>1447079520</v>
      </c>
      <c r="J2670" s="14">
        <f t="shared" si="246"/>
        <v>42317.60555555555</v>
      </c>
      <c r="K2670">
        <v>1443449265</v>
      </c>
      <c r="L2670" s="14">
        <f t="shared" si="24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248"/>
        <v>170.70000000000002</v>
      </c>
      <c r="R2670" s="7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60" x14ac:dyDescent="0.2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s="4" t="s">
        <v>8219</v>
      </c>
      <c r="G2671" t="s">
        <v>8224</v>
      </c>
      <c r="H2671" t="s">
        <v>8246</v>
      </c>
      <c r="I2671">
        <v>1452387096</v>
      </c>
      <c r="J2671" s="14">
        <f t="shared" si="246"/>
        <v>42379.035833333335</v>
      </c>
      <c r="K2671">
        <v>1447203096</v>
      </c>
      <c r="L2671" s="14">
        <f t="shared" si="24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248"/>
        <v>125.125</v>
      </c>
      <c r="R2671" s="7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60" x14ac:dyDescent="0.2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s="4" t="s">
        <v>8221</v>
      </c>
      <c r="G2672" t="s">
        <v>8226</v>
      </c>
      <c r="H2672" t="s">
        <v>8248</v>
      </c>
      <c r="I2672">
        <v>1406593780</v>
      </c>
      <c r="J2672" s="14">
        <f t="shared" si="246"/>
        <v>41849.020601851851</v>
      </c>
      <c r="K2672">
        <v>1404174580</v>
      </c>
      <c r="L2672" s="14">
        <f t="shared" si="24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248"/>
        <v>6.4158609339642041</v>
      </c>
      <c r="R2672" s="7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5" x14ac:dyDescent="0.2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s="4" t="s">
        <v>8221</v>
      </c>
      <c r="G2673" t="s">
        <v>8224</v>
      </c>
      <c r="H2673" t="s">
        <v>8246</v>
      </c>
      <c r="I2673">
        <v>1419017880</v>
      </c>
      <c r="J2673" s="14">
        <f t="shared" si="246"/>
        <v>41992.818055555559</v>
      </c>
      <c r="K2673">
        <v>1416419916</v>
      </c>
      <c r="L2673" s="14">
        <f t="shared" si="24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248"/>
        <v>11.343999999999999</v>
      </c>
      <c r="R2673" s="7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60" x14ac:dyDescent="0.2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s="4" t="s">
        <v>8221</v>
      </c>
      <c r="G2674" t="s">
        <v>8224</v>
      </c>
      <c r="H2674" t="s">
        <v>8246</v>
      </c>
      <c r="I2674">
        <v>1451282400</v>
      </c>
      <c r="J2674" s="14">
        <f t="shared" si="246"/>
        <v>42366.25</v>
      </c>
      <c r="K2674">
        <v>1449436390</v>
      </c>
      <c r="L2674" s="14">
        <f t="shared" si="24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248"/>
        <v>33.19</v>
      </c>
      <c r="R2674" s="7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60" x14ac:dyDescent="0.2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s="4" t="s">
        <v>8221</v>
      </c>
      <c r="G2675" t="s">
        <v>8224</v>
      </c>
      <c r="H2675" t="s">
        <v>8246</v>
      </c>
      <c r="I2675">
        <v>1414622700</v>
      </c>
      <c r="J2675" s="14">
        <f t="shared" si="246"/>
        <v>41941.947916666664</v>
      </c>
      <c r="K2675">
        <v>1412081999</v>
      </c>
      <c r="L2675" s="14">
        <f t="shared" si="24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248"/>
        <v>27.58</v>
      </c>
      <c r="R2675" s="7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0" x14ac:dyDescent="0.2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s="4" t="s">
        <v>8221</v>
      </c>
      <c r="G2676" t="s">
        <v>8224</v>
      </c>
      <c r="H2676" t="s">
        <v>8246</v>
      </c>
      <c r="I2676">
        <v>1467694740</v>
      </c>
      <c r="J2676" s="14">
        <f t="shared" si="246"/>
        <v>42556.207638888889</v>
      </c>
      <c r="K2676">
        <v>1465398670</v>
      </c>
      <c r="L2676" s="14">
        <f t="shared" si="24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248"/>
        <v>62.839999999999996</v>
      </c>
      <c r="R2676" s="7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60" x14ac:dyDescent="0.2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s="4" t="s">
        <v>8221</v>
      </c>
      <c r="G2677" t="s">
        <v>8224</v>
      </c>
      <c r="H2677" t="s">
        <v>8246</v>
      </c>
      <c r="I2677">
        <v>1415655289</v>
      </c>
      <c r="J2677" s="14">
        <f t="shared" si="246"/>
        <v>41953.899178240739</v>
      </c>
      <c r="K2677">
        <v>1413059689</v>
      </c>
      <c r="L2677" s="14">
        <f t="shared" si="24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248"/>
        <v>7.5880000000000001</v>
      </c>
      <c r="R2677" s="7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60" x14ac:dyDescent="0.2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s="4" t="s">
        <v>8221</v>
      </c>
      <c r="G2678" t="s">
        <v>8229</v>
      </c>
      <c r="H2678" t="s">
        <v>8251</v>
      </c>
      <c r="I2678">
        <v>1463929174</v>
      </c>
      <c r="J2678" s="14">
        <f t="shared" si="246"/>
        <v>42512.624699074076</v>
      </c>
      <c r="K2678">
        <v>1461337174</v>
      </c>
      <c r="L2678" s="14">
        <f t="shared" si="24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248"/>
        <v>50.38095238095238</v>
      </c>
      <c r="R2678" s="7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5" x14ac:dyDescent="0.2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s="4" t="s">
        <v>8221</v>
      </c>
      <c r="G2679" t="s">
        <v>8224</v>
      </c>
      <c r="H2679" t="s">
        <v>8246</v>
      </c>
      <c r="I2679">
        <v>1404348143</v>
      </c>
      <c r="J2679" s="14">
        <f t="shared" si="246"/>
        <v>41823.029432870368</v>
      </c>
      <c r="K2679">
        <v>1401756143</v>
      </c>
      <c r="L2679" s="14">
        <f t="shared" si="24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248"/>
        <v>17.512820512820511</v>
      </c>
      <c r="R2679" s="7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60" x14ac:dyDescent="0.2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s="4" t="s">
        <v>8221</v>
      </c>
      <c r="G2680" t="s">
        <v>8227</v>
      </c>
      <c r="H2680" t="s">
        <v>8249</v>
      </c>
      <c r="I2680">
        <v>1443121765</v>
      </c>
      <c r="J2680" s="14">
        <f t="shared" si="246"/>
        <v>42271.798206018517</v>
      </c>
      <c r="K2680">
        <v>1440529765</v>
      </c>
      <c r="L2680" s="14">
        <f t="shared" si="24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248"/>
        <v>1.375E-2</v>
      </c>
      <c r="R2680" s="7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60" x14ac:dyDescent="0.2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s="4" t="s">
        <v>8221</v>
      </c>
      <c r="G2681" t="s">
        <v>8224</v>
      </c>
      <c r="H2681" t="s">
        <v>8246</v>
      </c>
      <c r="I2681">
        <v>1425081694</v>
      </c>
      <c r="J2681" s="14">
        <f t="shared" si="246"/>
        <v>42063.001087962963</v>
      </c>
      <c r="K2681">
        <v>1422489694</v>
      </c>
      <c r="L2681" s="14">
        <f t="shared" si="24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248"/>
        <v>0.33</v>
      </c>
      <c r="R2681" s="7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2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s="4" t="s">
        <v>8221</v>
      </c>
      <c r="G2682" t="s">
        <v>8227</v>
      </c>
      <c r="H2682" t="s">
        <v>8249</v>
      </c>
      <c r="I2682">
        <v>1459915491</v>
      </c>
      <c r="J2682" s="14">
        <f t="shared" si="246"/>
        <v>42466.170034722221</v>
      </c>
      <c r="K2682">
        <v>1457327091</v>
      </c>
      <c r="L2682" s="14">
        <f t="shared" si="24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248"/>
        <v>0.86250000000000004</v>
      </c>
      <c r="R2682" s="7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5" x14ac:dyDescent="0.2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s="4" t="s">
        <v>8221</v>
      </c>
      <c r="G2683" t="s">
        <v>8224</v>
      </c>
      <c r="H2683" t="s">
        <v>8246</v>
      </c>
      <c r="I2683">
        <v>1405027750</v>
      </c>
      <c r="J2683" s="14">
        <f t="shared" si="246"/>
        <v>41830.895254629628</v>
      </c>
      <c r="K2683">
        <v>1402867750</v>
      </c>
      <c r="L2683" s="14">
        <f t="shared" si="24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248"/>
        <v>0.6875</v>
      </c>
      <c r="R2683" s="7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5" x14ac:dyDescent="0.2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s="4" t="s">
        <v>8221</v>
      </c>
      <c r="G2684" t="s">
        <v>8224</v>
      </c>
      <c r="H2684" t="s">
        <v>8246</v>
      </c>
      <c r="I2684">
        <v>1416635940</v>
      </c>
      <c r="J2684" s="14">
        <f t="shared" si="246"/>
        <v>41965.249305555553</v>
      </c>
      <c r="K2684">
        <v>1413838540</v>
      </c>
      <c r="L2684" s="14">
        <f t="shared" si="24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248"/>
        <v>28.299999999999997</v>
      </c>
      <c r="R2684" s="7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60" x14ac:dyDescent="0.2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s="4" t="s">
        <v>8221</v>
      </c>
      <c r="G2685" t="s">
        <v>8224</v>
      </c>
      <c r="H2685" t="s">
        <v>8246</v>
      </c>
      <c r="I2685">
        <v>1425233240</v>
      </c>
      <c r="J2685" s="14">
        <f t="shared" si="246"/>
        <v>42064.75509259259</v>
      </c>
      <c r="K2685">
        <v>1422641240</v>
      </c>
      <c r="L2685" s="14">
        <f t="shared" si="24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248"/>
        <v>0.24</v>
      </c>
      <c r="R2685" s="7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60" x14ac:dyDescent="0.2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s="4" t="s">
        <v>8221</v>
      </c>
      <c r="G2686" t="s">
        <v>8224</v>
      </c>
      <c r="H2686" t="s">
        <v>8246</v>
      </c>
      <c r="I2686">
        <v>1407621425</v>
      </c>
      <c r="J2686" s="14">
        <f t="shared" si="246"/>
        <v>41860.914641203701</v>
      </c>
      <c r="K2686">
        <v>1404165425</v>
      </c>
      <c r="L2686" s="14">
        <f t="shared" si="24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248"/>
        <v>1.1428571428571428</v>
      </c>
      <c r="R2686" s="7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60" x14ac:dyDescent="0.2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s="4" t="s">
        <v>8221</v>
      </c>
      <c r="G2687" t="s">
        <v>8224</v>
      </c>
      <c r="H2687" t="s">
        <v>8246</v>
      </c>
      <c r="I2687">
        <v>1430149330</v>
      </c>
      <c r="J2687" s="14">
        <f t="shared" si="246"/>
        <v>42121.654282407413</v>
      </c>
      <c r="K2687">
        <v>1424968930</v>
      </c>
      <c r="L2687" s="14">
        <f t="shared" si="24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248"/>
        <v>0.02</v>
      </c>
      <c r="R2687" s="7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60" x14ac:dyDescent="0.2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s="4" t="s">
        <v>8221</v>
      </c>
      <c r="G2688" t="s">
        <v>8224</v>
      </c>
      <c r="H2688" t="s">
        <v>8246</v>
      </c>
      <c r="I2688">
        <v>1412119423</v>
      </c>
      <c r="J2688" s="14">
        <f t="shared" si="246"/>
        <v>41912.974803240737</v>
      </c>
      <c r="K2688">
        <v>1410391423</v>
      </c>
      <c r="L2688" s="14">
        <f t="shared" si="24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248"/>
        <v>0</v>
      </c>
      <c r="R2688" s="7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5" x14ac:dyDescent="0.2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s="4" t="s">
        <v>8221</v>
      </c>
      <c r="G2689" t="s">
        <v>8224</v>
      </c>
      <c r="H2689" t="s">
        <v>8246</v>
      </c>
      <c r="I2689">
        <v>1435591318</v>
      </c>
      <c r="J2689" s="14">
        <f t="shared" si="246"/>
        <v>42184.64025462963</v>
      </c>
      <c r="K2689">
        <v>1432999318</v>
      </c>
      <c r="L2689" s="14">
        <f t="shared" si="24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248"/>
        <v>0</v>
      </c>
      <c r="R2689" s="7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30" x14ac:dyDescent="0.2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s="4" t="s">
        <v>8221</v>
      </c>
      <c r="G2690" t="s">
        <v>8224</v>
      </c>
      <c r="H2690" t="s">
        <v>8246</v>
      </c>
      <c r="I2690">
        <v>1424746800</v>
      </c>
      <c r="J2690" s="14">
        <f t="shared" si="246"/>
        <v>42059.125</v>
      </c>
      <c r="K2690">
        <v>1422067870</v>
      </c>
      <c r="L2690" s="14">
        <f t="shared" si="24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6">
        <f t="shared" si="248"/>
        <v>0.14799999999999999</v>
      </c>
      <c r="R2690" s="7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60" x14ac:dyDescent="0.2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s="4" t="s">
        <v>8221</v>
      </c>
      <c r="G2691" t="s">
        <v>8224</v>
      </c>
      <c r="H2691" t="s">
        <v>8246</v>
      </c>
      <c r="I2691">
        <v>1469919890</v>
      </c>
      <c r="J2691" s="14">
        <f t="shared" ref="J2691:J2754" si="252">(((I2691/60)/60)/24)+DATE(1970,1,1)</f>
        <v>42581.961689814809</v>
      </c>
      <c r="K2691">
        <v>1467327890</v>
      </c>
      <c r="L2691" s="14">
        <f t="shared" ref="L2691:L2754" si="253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ref="Q2691:Q2754" si="254">(E2691/D2691)*100</f>
        <v>2.8571428571428571E-3</v>
      </c>
      <c r="R2691" s="7">
        <f t="shared" ref="R2691:R2754" si="255">AVERAGE(E2691/N2691)</f>
        <v>1</v>
      </c>
      <c r="S2691" t="str">
        <f t="shared" ref="S2691:S2754" si="256">LEFT(P2691,FIND("/",P2691)-1)</f>
        <v>food</v>
      </c>
      <c r="T2691" t="str">
        <f t="shared" ref="T2691:T2754" si="257">RIGHT(P2691,LEN(P2691)-FIND("/",P2691))</f>
        <v>food trucks</v>
      </c>
    </row>
    <row r="2692" spans="1:20" ht="60" x14ac:dyDescent="0.2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s="4" t="s">
        <v>8221</v>
      </c>
      <c r="G2692" t="s">
        <v>8224</v>
      </c>
      <c r="H2692" t="s">
        <v>8246</v>
      </c>
      <c r="I2692">
        <v>1433298676</v>
      </c>
      <c r="J2692" s="14">
        <f t="shared" si="252"/>
        <v>42158.105046296296</v>
      </c>
      <c r="K2692">
        <v>1429410676</v>
      </c>
      <c r="L2692" s="14">
        <f t="shared" si="253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254"/>
        <v>10.7325</v>
      </c>
      <c r="R2692" s="7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0" x14ac:dyDescent="0.2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s="4" t="s">
        <v>8221</v>
      </c>
      <c r="G2693" t="s">
        <v>8229</v>
      </c>
      <c r="H2693" t="s">
        <v>8251</v>
      </c>
      <c r="I2693">
        <v>1431278557</v>
      </c>
      <c r="J2693" s="14">
        <f t="shared" si="252"/>
        <v>42134.724039351851</v>
      </c>
      <c r="K2693">
        <v>1427390557</v>
      </c>
      <c r="L2693" s="14">
        <f t="shared" si="253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254"/>
        <v>5.3846153846153842E-2</v>
      </c>
      <c r="R2693" s="7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5" x14ac:dyDescent="0.2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s="4" t="s">
        <v>8221</v>
      </c>
      <c r="G2694" t="s">
        <v>8224</v>
      </c>
      <c r="H2694" t="s">
        <v>8246</v>
      </c>
      <c r="I2694">
        <v>1427266860</v>
      </c>
      <c r="J2694" s="14">
        <f t="shared" si="252"/>
        <v>42088.292361111111</v>
      </c>
      <c r="K2694">
        <v>1424678460</v>
      </c>
      <c r="L2694" s="14">
        <f t="shared" si="253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254"/>
        <v>0.7142857142857143</v>
      </c>
      <c r="R2694" s="7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60" x14ac:dyDescent="0.2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s="4" t="s">
        <v>8221</v>
      </c>
      <c r="G2695" t="s">
        <v>8224</v>
      </c>
      <c r="H2695" t="s">
        <v>8246</v>
      </c>
      <c r="I2695">
        <v>1407899966</v>
      </c>
      <c r="J2695" s="14">
        <f t="shared" si="252"/>
        <v>41864.138495370367</v>
      </c>
      <c r="K2695">
        <v>1405307966</v>
      </c>
      <c r="L2695" s="14">
        <f t="shared" si="253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254"/>
        <v>0.8</v>
      </c>
      <c r="R2695" s="7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60" x14ac:dyDescent="0.2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s="4" t="s">
        <v>8221</v>
      </c>
      <c r="G2696" t="s">
        <v>8224</v>
      </c>
      <c r="H2696" t="s">
        <v>8246</v>
      </c>
      <c r="I2696">
        <v>1411701739</v>
      </c>
      <c r="J2696" s="14">
        <f t="shared" si="252"/>
        <v>41908.140497685185</v>
      </c>
      <c r="K2696">
        <v>1409109739</v>
      </c>
      <c r="L2696" s="14">
        <f t="shared" si="253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254"/>
        <v>3.3333333333333335E-3</v>
      </c>
      <c r="R2696" s="7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45" x14ac:dyDescent="0.2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s="4" t="s">
        <v>8221</v>
      </c>
      <c r="G2697" t="s">
        <v>8224</v>
      </c>
      <c r="H2697" t="s">
        <v>8246</v>
      </c>
      <c r="I2697">
        <v>1428981718</v>
      </c>
      <c r="J2697" s="14">
        <f t="shared" si="252"/>
        <v>42108.14025462963</v>
      </c>
      <c r="K2697">
        <v>1423801318</v>
      </c>
      <c r="L2697" s="14">
        <f t="shared" si="253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254"/>
        <v>0.47333333333333333</v>
      </c>
      <c r="R2697" s="7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60" x14ac:dyDescent="0.2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s="4" t="s">
        <v>8221</v>
      </c>
      <c r="G2698" t="s">
        <v>8224</v>
      </c>
      <c r="H2698" t="s">
        <v>8246</v>
      </c>
      <c r="I2698">
        <v>1419538560</v>
      </c>
      <c r="J2698" s="14">
        <f t="shared" si="252"/>
        <v>41998.844444444447</v>
      </c>
      <c r="K2698">
        <v>1416600960</v>
      </c>
      <c r="L2698" s="14">
        <f t="shared" si="253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254"/>
        <v>5.65</v>
      </c>
      <c r="R2698" s="7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5" x14ac:dyDescent="0.2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s="4" t="s">
        <v>8221</v>
      </c>
      <c r="G2699" t="s">
        <v>8224</v>
      </c>
      <c r="H2699" t="s">
        <v>8246</v>
      </c>
      <c r="I2699">
        <v>1438552800</v>
      </c>
      <c r="J2699" s="14">
        <f t="shared" si="252"/>
        <v>42218.916666666672</v>
      </c>
      <c r="K2699">
        <v>1435876423</v>
      </c>
      <c r="L2699" s="14">
        <f t="shared" si="253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254"/>
        <v>26.35217391304348</v>
      </c>
      <c r="R2699" s="7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5" x14ac:dyDescent="0.2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s="4" t="s">
        <v>8221</v>
      </c>
      <c r="G2700" t="s">
        <v>8224</v>
      </c>
      <c r="H2700" t="s">
        <v>8246</v>
      </c>
      <c r="I2700">
        <v>1403904808</v>
      </c>
      <c r="J2700" s="14">
        <f t="shared" si="252"/>
        <v>41817.898240740738</v>
      </c>
      <c r="K2700">
        <v>1401312808</v>
      </c>
      <c r="L2700" s="14">
        <f t="shared" si="253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254"/>
        <v>0.325125</v>
      </c>
      <c r="R2700" s="7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5" x14ac:dyDescent="0.2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s="4" t="s">
        <v>8221</v>
      </c>
      <c r="G2701" t="s">
        <v>8229</v>
      </c>
      <c r="H2701" t="s">
        <v>8251</v>
      </c>
      <c r="I2701">
        <v>1407533463</v>
      </c>
      <c r="J2701" s="14">
        <f t="shared" si="252"/>
        <v>41859.896562499998</v>
      </c>
      <c r="K2701">
        <v>1404941463</v>
      </c>
      <c r="L2701" s="14">
        <f t="shared" si="253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254"/>
        <v>0</v>
      </c>
      <c r="R2701" s="7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5" x14ac:dyDescent="0.2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s="4" t="s">
        <v>8221</v>
      </c>
      <c r="G2702" t="s">
        <v>8224</v>
      </c>
      <c r="H2702" t="s">
        <v>8246</v>
      </c>
      <c r="I2702">
        <v>1411073972</v>
      </c>
      <c r="J2702" s="14">
        <f t="shared" si="252"/>
        <v>41900.87467592593</v>
      </c>
      <c r="K2702">
        <v>1408481972</v>
      </c>
      <c r="L2702" s="14">
        <f t="shared" si="253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254"/>
        <v>0.7000700070007001</v>
      </c>
      <c r="R2702" s="7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60" x14ac:dyDescent="0.2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s="4" t="s">
        <v>8222</v>
      </c>
      <c r="G2703" t="s">
        <v>8241</v>
      </c>
      <c r="H2703" t="s">
        <v>8249</v>
      </c>
      <c r="I2703">
        <v>1491586534</v>
      </c>
      <c r="J2703" s="14">
        <f t="shared" si="252"/>
        <v>42832.733032407406</v>
      </c>
      <c r="K2703">
        <v>1488911734</v>
      </c>
      <c r="L2703" s="14">
        <f t="shared" si="253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254"/>
        <v>46.176470588235297</v>
      </c>
      <c r="R2703" s="7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60" x14ac:dyDescent="0.2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s="4" t="s">
        <v>8222</v>
      </c>
      <c r="G2704" t="s">
        <v>8224</v>
      </c>
      <c r="H2704" t="s">
        <v>8246</v>
      </c>
      <c r="I2704">
        <v>1491416077</v>
      </c>
      <c r="J2704" s="14">
        <f t="shared" si="252"/>
        <v>42830.760150462964</v>
      </c>
      <c r="K2704">
        <v>1488827677</v>
      </c>
      <c r="L2704" s="14">
        <f t="shared" si="253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254"/>
        <v>34.410000000000004</v>
      </c>
      <c r="R2704" s="7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45" x14ac:dyDescent="0.2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s="4" t="s">
        <v>8222</v>
      </c>
      <c r="G2705" t="s">
        <v>8238</v>
      </c>
      <c r="H2705" t="s">
        <v>8256</v>
      </c>
      <c r="I2705">
        <v>1490196830</v>
      </c>
      <c r="J2705" s="14">
        <f t="shared" si="252"/>
        <v>42816.648495370369</v>
      </c>
      <c r="K2705">
        <v>1485016430</v>
      </c>
      <c r="L2705" s="14">
        <f t="shared" si="253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254"/>
        <v>103.75000000000001</v>
      </c>
      <c r="R2705" s="7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60" x14ac:dyDescent="0.2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s="4" t="s">
        <v>8222</v>
      </c>
      <c r="G2706" t="s">
        <v>8224</v>
      </c>
      <c r="H2706" t="s">
        <v>8246</v>
      </c>
      <c r="I2706">
        <v>1491421314</v>
      </c>
      <c r="J2706" s="14">
        <f t="shared" si="252"/>
        <v>42830.820763888885</v>
      </c>
      <c r="K2706">
        <v>1487709714</v>
      </c>
      <c r="L2706" s="14">
        <f t="shared" si="253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254"/>
        <v>6.0263157894736841</v>
      </c>
      <c r="R2706" s="7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0" x14ac:dyDescent="0.2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s="4" t="s">
        <v>8222</v>
      </c>
      <c r="G2707" t="s">
        <v>8224</v>
      </c>
      <c r="H2707" t="s">
        <v>8246</v>
      </c>
      <c r="I2707">
        <v>1490389158</v>
      </c>
      <c r="J2707" s="14">
        <f t="shared" si="252"/>
        <v>42818.874513888892</v>
      </c>
      <c r="K2707">
        <v>1486504758</v>
      </c>
      <c r="L2707" s="14">
        <f t="shared" si="253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254"/>
        <v>10.539393939393939</v>
      </c>
      <c r="R2707" s="7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5" x14ac:dyDescent="0.2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s="4" t="s">
        <v>8219</v>
      </c>
      <c r="G2708" t="s">
        <v>8224</v>
      </c>
      <c r="H2708" t="s">
        <v>8246</v>
      </c>
      <c r="I2708">
        <v>1413442740</v>
      </c>
      <c r="J2708" s="14">
        <f t="shared" si="252"/>
        <v>41928.290972222225</v>
      </c>
      <c r="K2708">
        <v>1410937483</v>
      </c>
      <c r="L2708" s="14">
        <f t="shared" si="253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254"/>
        <v>112.29714285714284</v>
      </c>
      <c r="R2708" s="7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5" x14ac:dyDescent="0.2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s="4" t="s">
        <v>8219</v>
      </c>
      <c r="G2709" t="s">
        <v>8224</v>
      </c>
      <c r="H2709" t="s">
        <v>8246</v>
      </c>
      <c r="I2709">
        <v>1369637940</v>
      </c>
      <c r="J2709" s="14">
        <f t="shared" si="252"/>
        <v>41421.290972222225</v>
      </c>
      <c r="K2709">
        <v>1367088443</v>
      </c>
      <c r="L2709" s="14">
        <f t="shared" si="253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254"/>
        <v>350.84462500000001</v>
      </c>
      <c r="R2709" s="7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5" x14ac:dyDescent="0.2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s="4" t="s">
        <v>8219</v>
      </c>
      <c r="G2710" t="s">
        <v>8225</v>
      </c>
      <c r="H2710" t="s">
        <v>8247</v>
      </c>
      <c r="I2710">
        <v>1469119526</v>
      </c>
      <c r="J2710" s="14">
        <f t="shared" si="252"/>
        <v>42572.698217592595</v>
      </c>
      <c r="K2710">
        <v>1463935526</v>
      </c>
      <c r="L2710" s="14">
        <f t="shared" si="253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254"/>
        <v>233.21535</v>
      </c>
      <c r="R2710" s="7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5" x14ac:dyDescent="0.2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s="4" t="s">
        <v>8219</v>
      </c>
      <c r="G2711" t="s">
        <v>8224</v>
      </c>
      <c r="H2711" t="s">
        <v>8246</v>
      </c>
      <c r="I2711">
        <v>1475553540</v>
      </c>
      <c r="J2711" s="14">
        <f t="shared" si="252"/>
        <v>42647.165972222225</v>
      </c>
      <c r="K2711">
        <v>1472528141</v>
      </c>
      <c r="L2711" s="14">
        <f t="shared" si="253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254"/>
        <v>101.60599999999999</v>
      </c>
      <c r="R2711" s="7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0" x14ac:dyDescent="0.2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s="4" t="s">
        <v>8219</v>
      </c>
      <c r="G2712" t="s">
        <v>8224</v>
      </c>
      <c r="H2712" t="s">
        <v>8246</v>
      </c>
      <c r="I2712">
        <v>1407549600</v>
      </c>
      <c r="J2712" s="14">
        <f t="shared" si="252"/>
        <v>41860.083333333336</v>
      </c>
      <c r="K2712">
        <v>1404797428</v>
      </c>
      <c r="L2712" s="14">
        <f t="shared" si="253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254"/>
        <v>153.90035000000003</v>
      </c>
      <c r="R2712" s="7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60" x14ac:dyDescent="0.2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s="4" t="s">
        <v>8219</v>
      </c>
      <c r="G2713" t="s">
        <v>8225</v>
      </c>
      <c r="H2713" t="s">
        <v>8247</v>
      </c>
      <c r="I2713">
        <v>1403301660</v>
      </c>
      <c r="J2713" s="14">
        <f t="shared" si="252"/>
        <v>41810.917361111111</v>
      </c>
      <c r="K2713">
        <v>1400694790</v>
      </c>
      <c r="L2713" s="14">
        <f t="shared" si="253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254"/>
        <v>100.7161125319693</v>
      </c>
      <c r="R2713" s="7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60" x14ac:dyDescent="0.2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s="4" t="s">
        <v>8219</v>
      </c>
      <c r="G2714" t="s">
        <v>8224</v>
      </c>
      <c r="H2714" t="s">
        <v>8246</v>
      </c>
      <c r="I2714">
        <v>1373738400</v>
      </c>
      <c r="J2714" s="14">
        <f t="shared" si="252"/>
        <v>41468.75</v>
      </c>
      <c r="K2714">
        <v>1370568560</v>
      </c>
      <c r="L2714" s="14">
        <f t="shared" si="253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254"/>
        <v>131.38181818181818</v>
      </c>
      <c r="R2714" s="7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60" x14ac:dyDescent="0.2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s="4" t="s">
        <v>8219</v>
      </c>
      <c r="G2715" t="s">
        <v>8224</v>
      </c>
      <c r="H2715" t="s">
        <v>8246</v>
      </c>
      <c r="I2715">
        <v>1450971684</v>
      </c>
      <c r="J2715" s="14">
        <f t="shared" si="252"/>
        <v>42362.653749999998</v>
      </c>
      <c r="K2715">
        <v>1447515684</v>
      </c>
      <c r="L2715" s="14">
        <f t="shared" si="253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254"/>
        <v>102.24133333333334</v>
      </c>
      <c r="R2715" s="7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45" x14ac:dyDescent="0.2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s="4" t="s">
        <v>8219</v>
      </c>
      <c r="G2716" t="s">
        <v>8224</v>
      </c>
      <c r="H2716" t="s">
        <v>8246</v>
      </c>
      <c r="I2716">
        <v>1476486000</v>
      </c>
      <c r="J2716" s="14">
        <f t="shared" si="252"/>
        <v>42657.958333333328</v>
      </c>
      <c r="K2716">
        <v>1474040596</v>
      </c>
      <c r="L2716" s="14">
        <f t="shared" si="253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254"/>
        <v>116.35599999999999</v>
      </c>
      <c r="R2716" s="7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60" x14ac:dyDescent="0.2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s="4" t="s">
        <v>8219</v>
      </c>
      <c r="G2717" t="s">
        <v>8224</v>
      </c>
      <c r="H2717" t="s">
        <v>8246</v>
      </c>
      <c r="I2717">
        <v>1456047228</v>
      </c>
      <c r="J2717" s="14">
        <f t="shared" si="252"/>
        <v>42421.398472222223</v>
      </c>
      <c r="K2717">
        <v>1453109628</v>
      </c>
      <c r="L2717" s="14">
        <f t="shared" si="253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254"/>
        <v>264.62241666666665</v>
      </c>
      <c r="R2717" s="7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5" x14ac:dyDescent="0.2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s="4" t="s">
        <v>8219</v>
      </c>
      <c r="G2718" t="s">
        <v>8236</v>
      </c>
      <c r="H2718" t="s">
        <v>8249</v>
      </c>
      <c r="I2718">
        <v>1444291193</v>
      </c>
      <c r="J2718" s="14">
        <f t="shared" si="252"/>
        <v>42285.333252314813</v>
      </c>
      <c r="K2718">
        <v>1441699193</v>
      </c>
      <c r="L2718" s="14">
        <f t="shared" si="253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254"/>
        <v>119.98010000000001</v>
      </c>
      <c r="R2718" s="7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5" x14ac:dyDescent="0.2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s="4" t="s">
        <v>8219</v>
      </c>
      <c r="G2719" t="s">
        <v>8224</v>
      </c>
      <c r="H2719" t="s">
        <v>8246</v>
      </c>
      <c r="I2719">
        <v>1417906649</v>
      </c>
      <c r="J2719" s="14">
        <f t="shared" si="252"/>
        <v>41979.956585648149</v>
      </c>
      <c r="K2719">
        <v>1414015049</v>
      </c>
      <c r="L2719" s="14">
        <f t="shared" si="253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254"/>
        <v>120.10400000000001</v>
      </c>
      <c r="R2719" s="7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60" x14ac:dyDescent="0.2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s="4" t="s">
        <v>8219</v>
      </c>
      <c r="G2720" t="s">
        <v>8224</v>
      </c>
      <c r="H2720" t="s">
        <v>8246</v>
      </c>
      <c r="I2720">
        <v>1462316400</v>
      </c>
      <c r="J2720" s="14">
        <f t="shared" si="252"/>
        <v>42493.958333333328</v>
      </c>
      <c r="K2720">
        <v>1459865945</v>
      </c>
      <c r="L2720" s="14">
        <f t="shared" si="253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254"/>
        <v>103.58333333333334</v>
      </c>
      <c r="R2720" s="7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60" x14ac:dyDescent="0.2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s="4" t="s">
        <v>8219</v>
      </c>
      <c r="G2721" t="s">
        <v>8224</v>
      </c>
      <c r="H2721" t="s">
        <v>8246</v>
      </c>
      <c r="I2721">
        <v>1460936694</v>
      </c>
      <c r="J2721" s="14">
        <f t="shared" si="252"/>
        <v>42477.989513888882</v>
      </c>
      <c r="K2721">
        <v>1455756294</v>
      </c>
      <c r="L2721" s="14">
        <f t="shared" si="253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254"/>
        <v>108.83333333333334</v>
      </c>
      <c r="R2721" s="7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5" x14ac:dyDescent="0.2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s="4" t="s">
        <v>8219</v>
      </c>
      <c r="G2722" t="s">
        <v>8224</v>
      </c>
      <c r="H2722" t="s">
        <v>8246</v>
      </c>
      <c r="I2722">
        <v>1478866253</v>
      </c>
      <c r="J2722" s="14">
        <f t="shared" si="252"/>
        <v>42685.507557870369</v>
      </c>
      <c r="K2722">
        <v>1476270653</v>
      </c>
      <c r="L2722" s="14">
        <f t="shared" si="253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254"/>
        <v>118.12400000000001</v>
      </c>
      <c r="R2722" s="7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60" x14ac:dyDescent="0.2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s="4" t="s">
        <v>8219</v>
      </c>
      <c r="G2723" t="s">
        <v>8225</v>
      </c>
      <c r="H2723" t="s">
        <v>8247</v>
      </c>
      <c r="I2723">
        <v>1378494000</v>
      </c>
      <c r="J2723" s="14">
        <f t="shared" si="252"/>
        <v>41523.791666666664</v>
      </c>
      <c r="K2723">
        <v>1375880598</v>
      </c>
      <c r="L2723" s="14">
        <f t="shared" si="253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254"/>
        <v>1462</v>
      </c>
      <c r="R2723" s="7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60" x14ac:dyDescent="0.2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s="4" t="s">
        <v>8219</v>
      </c>
      <c r="G2724" t="s">
        <v>8224</v>
      </c>
      <c r="H2724" t="s">
        <v>8246</v>
      </c>
      <c r="I2724">
        <v>1485722053</v>
      </c>
      <c r="J2724" s="14">
        <f t="shared" si="252"/>
        <v>42764.857094907406</v>
      </c>
      <c r="K2724">
        <v>1480538053</v>
      </c>
      <c r="L2724" s="14">
        <f t="shared" si="253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254"/>
        <v>252.54</v>
      </c>
      <c r="R2724" s="7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60" x14ac:dyDescent="0.2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s="4" t="s">
        <v>8219</v>
      </c>
      <c r="G2725" t="s">
        <v>8224</v>
      </c>
      <c r="H2725" t="s">
        <v>8246</v>
      </c>
      <c r="I2725">
        <v>1420060088</v>
      </c>
      <c r="J2725" s="14">
        <f t="shared" si="252"/>
        <v>42004.880648148144</v>
      </c>
      <c r="K2725">
        <v>1414872488</v>
      </c>
      <c r="L2725" s="14">
        <f t="shared" si="253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254"/>
        <v>140.05000000000001</v>
      </c>
      <c r="R2725" s="7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60" x14ac:dyDescent="0.2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s="4" t="s">
        <v>8219</v>
      </c>
      <c r="G2726" t="s">
        <v>8225</v>
      </c>
      <c r="H2726" t="s">
        <v>8247</v>
      </c>
      <c r="I2726">
        <v>1439625059</v>
      </c>
      <c r="J2726" s="14">
        <f t="shared" si="252"/>
        <v>42231.32707175926</v>
      </c>
      <c r="K2726">
        <v>1436860259</v>
      </c>
      <c r="L2726" s="14">
        <f t="shared" si="253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254"/>
        <v>296.87520259319291</v>
      </c>
      <c r="R2726" s="7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5" x14ac:dyDescent="0.2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s="4" t="s">
        <v>8219</v>
      </c>
      <c r="G2727" t="s">
        <v>8229</v>
      </c>
      <c r="H2727" t="s">
        <v>8251</v>
      </c>
      <c r="I2727">
        <v>1488390735</v>
      </c>
      <c r="J2727" s="14">
        <f t="shared" si="252"/>
        <v>42795.744618055556</v>
      </c>
      <c r="K2727">
        <v>1484070735</v>
      </c>
      <c r="L2727" s="14">
        <f t="shared" si="253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254"/>
        <v>144.54249999999999</v>
      </c>
      <c r="R2727" s="7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2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s="4" t="s">
        <v>8219</v>
      </c>
      <c r="G2728" t="s">
        <v>8224</v>
      </c>
      <c r="H2728" t="s">
        <v>8246</v>
      </c>
      <c r="I2728">
        <v>1461333311</v>
      </c>
      <c r="J2728" s="14">
        <f t="shared" si="252"/>
        <v>42482.579988425925</v>
      </c>
      <c r="K2728">
        <v>1458741311</v>
      </c>
      <c r="L2728" s="14">
        <f t="shared" si="253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254"/>
        <v>105.745</v>
      </c>
      <c r="R2728" s="7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5" x14ac:dyDescent="0.2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s="4" t="s">
        <v>8219</v>
      </c>
      <c r="G2729" t="s">
        <v>8224</v>
      </c>
      <c r="H2729" t="s">
        <v>8246</v>
      </c>
      <c r="I2729">
        <v>1438964063</v>
      </c>
      <c r="J2729" s="14">
        <f t="shared" si="252"/>
        <v>42223.676655092597</v>
      </c>
      <c r="K2729">
        <v>1436804063</v>
      </c>
      <c r="L2729" s="14">
        <f t="shared" si="253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254"/>
        <v>493.21000000000004</v>
      </c>
      <c r="R2729" s="7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0" x14ac:dyDescent="0.2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s="4" t="s">
        <v>8219</v>
      </c>
      <c r="G2730" t="s">
        <v>8224</v>
      </c>
      <c r="H2730" t="s">
        <v>8246</v>
      </c>
      <c r="I2730">
        <v>1451485434</v>
      </c>
      <c r="J2730" s="14">
        <f t="shared" si="252"/>
        <v>42368.59993055556</v>
      </c>
      <c r="K2730">
        <v>1448461434</v>
      </c>
      <c r="L2730" s="14">
        <f t="shared" si="253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254"/>
        <v>201.82666666666668</v>
      </c>
      <c r="R2730" s="7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0" x14ac:dyDescent="0.2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s="4" t="s">
        <v>8219</v>
      </c>
      <c r="G2731" t="s">
        <v>8224</v>
      </c>
      <c r="H2731" t="s">
        <v>8246</v>
      </c>
      <c r="I2731">
        <v>1430459197</v>
      </c>
      <c r="J2731" s="14">
        <f t="shared" si="252"/>
        <v>42125.240706018521</v>
      </c>
      <c r="K2731">
        <v>1427867197</v>
      </c>
      <c r="L2731" s="14">
        <f t="shared" si="253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254"/>
        <v>104.44</v>
      </c>
      <c r="R2731" s="7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5" x14ac:dyDescent="0.2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s="4" t="s">
        <v>8219</v>
      </c>
      <c r="G2732" t="s">
        <v>8224</v>
      </c>
      <c r="H2732" t="s">
        <v>8246</v>
      </c>
      <c r="I2732">
        <v>1366635575</v>
      </c>
      <c r="J2732" s="14">
        <f t="shared" si="252"/>
        <v>41386.541377314818</v>
      </c>
      <c r="K2732">
        <v>1363611575</v>
      </c>
      <c r="L2732" s="14">
        <f t="shared" si="253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254"/>
        <v>170.29262962962963</v>
      </c>
      <c r="R2732" s="7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60" x14ac:dyDescent="0.2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s="4" t="s">
        <v>8219</v>
      </c>
      <c r="G2733" t="s">
        <v>8224</v>
      </c>
      <c r="H2733" t="s">
        <v>8246</v>
      </c>
      <c r="I2733">
        <v>1413604800</v>
      </c>
      <c r="J2733" s="14">
        <f t="shared" si="252"/>
        <v>41930.166666666664</v>
      </c>
      <c r="K2733">
        <v>1408624622</v>
      </c>
      <c r="L2733" s="14">
        <f t="shared" si="253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254"/>
        <v>104.30333333333333</v>
      </c>
      <c r="R2733" s="7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60" x14ac:dyDescent="0.2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s="4" t="s">
        <v>8219</v>
      </c>
      <c r="G2734" t="s">
        <v>8224</v>
      </c>
      <c r="H2734" t="s">
        <v>8246</v>
      </c>
      <c r="I2734">
        <v>1369699200</v>
      </c>
      <c r="J2734" s="14">
        <f t="shared" si="252"/>
        <v>41422</v>
      </c>
      <c r="K2734">
        <v>1366917828</v>
      </c>
      <c r="L2734" s="14">
        <f t="shared" si="253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254"/>
        <v>118.25000000000001</v>
      </c>
      <c r="R2734" s="7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60" x14ac:dyDescent="0.2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s="4" t="s">
        <v>8219</v>
      </c>
      <c r="G2735" t="s">
        <v>8224</v>
      </c>
      <c r="H2735" t="s">
        <v>8246</v>
      </c>
      <c r="I2735">
        <v>1428643974</v>
      </c>
      <c r="J2735" s="14">
        <f t="shared" si="252"/>
        <v>42104.231180555551</v>
      </c>
      <c r="K2735">
        <v>1423463574</v>
      </c>
      <c r="L2735" s="14">
        <f t="shared" si="253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254"/>
        <v>107.538</v>
      </c>
      <c r="R2735" s="7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60" x14ac:dyDescent="0.2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s="4" t="s">
        <v>8219</v>
      </c>
      <c r="G2736" t="s">
        <v>8224</v>
      </c>
      <c r="H2736" t="s">
        <v>8246</v>
      </c>
      <c r="I2736">
        <v>1476395940</v>
      </c>
      <c r="J2736" s="14">
        <f t="shared" si="252"/>
        <v>42656.915972222225</v>
      </c>
      <c r="K2736">
        <v>1473782592</v>
      </c>
      <c r="L2736" s="14">
        <f t="shared" si="253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254"/>
        <v>2260300</v>
      </c>
      <c r="R2736" s="7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60" x14ac:dyDescent="0.2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s="4" t="s">
        <v>8219</v>
      </c>
      <c r="G2737" t="s">
        <v>8225</v>
      </c>
      <c r="H2737" t="s">
        <v>8247</v>
      </c>
      <c r="I2737">
        <v>1363204800</v>
      </c>
      <c r="J2737" s="14">
        <f t="shared" si="252"/>
        <v>41346.833333333336</v>
      </c>
      <c r="K2737">
        <v>1360551250</v>
      </c>
      <c r="L2737" s="14">
        <f t="shared" si="253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254"/>
        <v>978.13466666666682</v>
      </c>
      <c r="R2737" s="7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75" x14ac:dyDescent="0.2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s="4" t="s">
        <v>8219</v>
      </c>
      <c r="G2738" t="s">
        <v>8229</v>
      </c>
      <c r="H2738" t="s">
        <v>8251</v>
      </c>
      <c r="I2738">
        <v>1398268773</v>
      </c>
      <c r="J2738" s="14">
        <f t="shared" si="252"/>
        <v>41752.666354166664</v>
      </c>
      <c r="K2738">
        <v>1395676773</v>
      </c>
      <c r="L2738" s="14">
        <f t="shared" si="253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254"/>
        <v>122.9</v>
      </c>
      <c r="R2738" s="7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60" x14ac:dyDescent="0.2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s="4" t="s">
        <v>8219</v>
      </c>
      <c r="G2739" t="s">
        <v>8224</v>
      </c>
      <c r="H2739" t="s">
        <v>8246</v>
      </c>
      <c r="I2739">
        <v>1389812400</v>
      </c>
      <c r="J2739" s="14">
        <f t="shared" si="252"/>
        <v>41654.791666666664</v>
      </c>
      <c r="K2739">
        <v>1386108087</v>
      </c>
      <c r="L2739" s="14">
        <f t="shared" si="253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254"/>
        <v>246.0608</v>
      </c>
      <c r="R2739" s="7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5" x14ac:dyDescent="0.2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s="4" t="s">
        <v>8219</v>
      </c>
      <c r="G2740" t="s">
        <v>8224</v>
      </c>
      <c r="H2740" t="s">
        <v>8246</v>
      </c>
      <c r="I2740">
        <v>1478402804</v>
      </c>
      <c r="J2740" s="14">
        <f t="shared" si="252"/>
        <v>42680.143564814818</v>
      </c>
      <c r="K2740">
        <v>1473218804</v>
      </c>
      <c r="L2740" s="14">
        <f t="shared" si="253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254"/>
        <v>147.94</v>
      </c>
      <c r="R2740" s="7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60" x14ac:dyDescent="0.2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s="4" t="s">
        <v>8219</v>
      </c>
      <c r="G2741" t="s">
        <v>8225</v>
      </c>
      <c r="H2741" t="s">
        <v>8247</v>
      </c>
      <c r="I2741">
        <v>1399324717</v>
      </c>
      <c r="J2741" s="14">
        <f t="shared" si="252"/>
        <v>41764.887928240743</v>
      </c>
      <c r="K2741">
        <v>1395436717</v>
      </c>
      <c r="L2741" s="14">
        <f t="shared" si="253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254"/>
        <v>384.09090909090907</v>
      </c>
      <c r="R2741" s="7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5" x14ac:dyDescent="0.2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s="4" t="s">
        <v>8219</v>
      </c>
      <c r="G2742" t="s">
        <v>8224</v>
      </c>
      <c r="H2742" t="s">
        <v>8246</v>
      </c>
      <c r="I2742">
        <v>1426117552</v>
      </c>
      <c r="J2742" s="14">
        <f t="shared" si="252"/>
        <v>42074.99018518519</v>
      </c>
      <c r="K2742">
        <v>1423529152</v>
      </c>
      <c r="L2742" s="14">
        <f t="shared" si="253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254"/>
        <v>103.33333333333334</v>
      </c>
      <c r="R2742" s="7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0" x14ac:dyDescent="0.2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s="4" t="s">
        <v>8221</v>
      </c>
      <c r="G2743" t="s">
        <v>8224</v>
      </c>
      <c r="H2743" t="s">
        <v>8246</v>
      </c>
      <c r="I2743">
        <v>1413770820</v>
      </c>
      <c r="J2743" s="14">
        <f t="shared" si="252"/>
        <v>41932.088194444441</v>
      </c>
      <c r="K2743">
        <v>1412005602</v>
      </c>
      <c r="L2743" s="14">
        <f t="shared" si="253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254"/>
        <v>0.43750000000000006</v>
      </c>
      <c r="R2743" s="7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5" x14ac:dyDescent="0.2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s="4" t="s">
        <v>8221</v>
      </c>
      <c r="G2744" t="s">
        <v>8224</v>
      </c>
      <c r="H2744" t="s">
        <v>8246</v>
      </c>
      <c r="I2744">
        <v>1337102187</v>
      </c>
      <c r="J2744" s="14">
        <f t="shared" si="252"/>
        <v>41044.719756944447</v>
      </c>
      <c r="K2744">
        <v>1335892587</v>
      </c>
      <c r="L2744" s="14">
        <f t="shared" si="253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254"/>
        <v>29.24</v>
      </c>
      <c r="R2744" s="7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0" x14ac:dyDescent="0.2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s="4" t="s">
        <v>8221</v>
      </c>
      <c r="G2745" t="s">
        <v>8224</v>
      </c>
      <c r="H2745" t="s">
        <v>8246</v>
      </c>
      <c r="I2745">
        <v>1476863607</v>
      </c>
      <c r="J2745" s="14">
        <f t="shared" si="252"/>
        <v>42662.328784722224</v>
      </c>
      <c r="K2745">
        <v>1474271607</v>
      </c>
      <c r="L2745" s="14">
        <f t="shared" si="253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254"/>
        <v>0</v>
      </c>
      <c r="R2745" s="7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60" x14ac:dyDescent="0.2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s="4" t="s">
        <v>8221</v>
      </c>
      <c r="G2746" t="s">
        <v>8224</v>
      </c>
      <c r="H2746" t="s">
        <v>8246</v>
      </c>
      <c r="I2746">
        <v>1330478998</v>
      </c>
      <c r="J2746" s="14">
        <f t="shared" si="252"/>
        <v>40968.062476851854</v>
      </c>
      <c r="K2746">
        <v>1327886998</v>
      </c>
      <c r="L2746" s="14">
        <f t="shared" si="253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254"/>
        <v>5.21875</v>
      </c>
      <c r="R2746" s="7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60" x14ac:dyDescent="0.2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s="4" t="s">
        <v>8221</v>
      </c>
      <c r="G2747" t="s">
        <v>8224</v>
      </c>
      <c r="H2747" t="s">
        <v>8246</v>
      </c>
      <c r="I2747">
        <v>1342309368</v>
      </c>
      <c r="J2747" s="14">
        <f t="shared" si="252"/>
        <v>41104.988055555557</v>
      </c>
      <c r="K2747">
        <v>1337125368</v>
      </c>
      <c r="L2747" s="14">
        <f t="shared" si="253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254"/>
        <v>21.887499999999999</v>
      </c>
      <c r="R2747" s="7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60" x14ac:dyDescent="0.2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s="4" t="s">
        <v>8221</v>
      </c>
      <c r="G2748" t="s">
        <v>8224</v>
      </c>
      <c r="H2748" t="s">
        <v>8246</v>
      </c>
      <c r="I2748">
        <v>1409337911</v>
      </c>
      <c r="J2748" s="14">
        <f t="shared" si="252"/>
        <v>41880.781377314815</v>
      </c>
      <c r="K2748">
        <v>1406745911</v>
      </c>
      <c r="L2748" s="14">
        <f t="shared" si="253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254"/>
        <v>26.700000000000003</v>
      </c>
      <c r="R2748" s="7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5" x14ac:dyDescent="0.2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s="4" t="s">
        <v>8221</v>
      </c>
      <c r="G2749" t="s">
        <v>8224</v>
      </c>
      <c r="H2749" t="s">
        <v>8246</v>
      </c>
      <c r="I2749">
        <v>1339816200</v>
      </c>
      <c r="J2749" s="14">
        <f t="shared" si="252"/>
        <v>41076.131944444445</v>
      </c>
      <c r="K2749">
        <v>1337095997</v>
      </c>
      <c r="L2749" s="14">
        <f t="shared" si="253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254"/>
        <v>28.000000000000004</v>
      </c>
      <c r="R2749" s="7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5" x14ac:dyDescent="0.2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s="4" t="s">
        <v>8221</v>
      </c>
      <c r="G2750" t="s">
        <v>8224</v>
      </c>
      <c r="H2750" t="s">
        <v>8246</v>
      </c>
      <c r="I2750">
        <v>1472835802</v>
      </c>
      <c r="J2750" s="14">
        <f t="shared" si="252"/>
        <v>42615.7106712963</v>
      </c>
      <c r="K2750">
        <v>1470243802</v>
      </c>
      <c r="L2750" s="14">
        <f t="shared" si="253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254"/>
        <v>1.06</v>
      </c>
      <c r="R2750" s="7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0" x14ac:dyDescent="0.2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s="4" t="s">
        <v>8221</v>
      </c>
      <c r="G2751" t="s">
        <v>8224</v>
      </c>
      <c r="H2751" t="s">
        <v>8246</v>
      </c>
      <c r="I2751">
        <v>1428171037</v>
      </c>
      <c r="J2751" s="14">
        <f t="shared" si="252"/>
        <v>42098.757372685184</v>
      </c>
      <c r="K2751">
        <v>1425582637</v>
      </c>
      <c r="L2751" s="14">
        <f t="shared" si="253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254"/>
        <v>1.0999999999999999</v>
      </c>
      <c r="R2751" s="7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5" x14ac:dyDescent="0.2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s="4" t="s">
        <v>8221</v>
      </c>
      <c r="G2752" t="s">
        <v>8224</v>
      </c>
      <c r="H2752" t="s">
        <v>8246</v>
      </c>
      <c r="I2752">
        <v>1341086400</v>
      </c>
      <c r="J2752" s="14">
        <f t="shared" si="252"/>
        <v>41090.833333333336</v>
      </c>
      <c r="K2752">
        <v>1340055345</v>
      </c>
      <c r="L2752" s="14">
        <f t="shared" si="253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254"/>
        <v>0</v>
      </c>
      <c r="R2752" s="7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60" x14ac:dyDescent="0.2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s="4" t="s">
        <v>8221</v>
      </c>
      <c r="G2753" t="s">
        <v>8224</v>
      </c>
      <c r="H2753" t="s">
        <v>8246</v>
      </c>
      <c r="I2753">
        <v>1403039842</v>
      </c>
      <c r="J2753" s="14">
        <f t="shared" si="252"/>
        <v>41807.887060185189</v>
      </c>
      <c r="K2753">
        <v>1397855842</v>
      </c>
      <c r="L2753" s="14">
        <f t="shared" si="253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254"/>
        <v>0</v>
      </c>
      <c r="R2753" s="7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60" x14ac:dyDescent="0.2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s="4" t="s">
        <v>8221</v>
      </c>
      <c r="G2754" t="s">
        <v>8224</v>
      </c>
      <c r="H2754" t="s">
        <v>8246</v>
      </c>
      <c r="I2754">
        <v>1324232504</v>
      </c>
      <c r="J2754" s="14">
        <f t="shared" si="252"/>
        <v>40895.765092592592</v>
      </c>
      <c r="K2754">
        <v>1320776504</v>
      </c>
      <c r="L2754" s="14">
        <f t="shared" si="253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si="254"/>
        <v>11.458333333333332</v>
      </c>
      <c r="R2754" s="7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5" x14ac:dyDescent="0.2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s="4" t="s">
        <v>8221</v>
      </c>
      <c r="G2755" t="s">
        <v>8224</v>
      </c>
      <c r="H2755" t="s">
        <v>8246</v>
      </c>
      <c r="I2755">
        <v>1346017023</v>
      </c>
      <c r="J2755" s="14">
        <f t="shared" ref="J2755:J2818" si="258">(((I2755/60)/60)/24)+DATE(1970,1,1)</f>
        <v>41147.900729166664</v>
      </c>
      <c r="K2755">
        <v>1343425023</v>
      </c>
      <c r="L2755" s="14">
        <f t="shared" ref="L2755:L2818" si="259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ref="Q2755:Q2818" si="260">(E2755/D2755)*100</f>
        <v>19</v>
      </c>
      <c r="R2755" s="7">
        <f t="shared" ref="R2755:R2818" si="261">AVERAGE(E2755/N2755)</f>
        <v>47.5</v>
      </c>
      <c r="S2755" t="str">
        <f t="shared" ref="S2755:S2818" si="262">LEFT(P2755,FIND("/",P2755)-1)</f>
        <v>publishing</v>
      </c>
      <c r="T2755" t="str">
        <f t="shared" ref="T2755:T2818" si="263">RIGHT(P2755,LEN(P2755)-FIND("/",P2755))</f>
        <v>children's books</v>
      </c>
    </row>
    <row r="2756" spans="1:20" ht="45" x14ac:dyDescent="0.2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s="4" t="s">
        <v>8221</v>
      </c>
      <c r="G2756" t="s">
        <v>8224</v>
      </c>
      <c r="H2756" t="s">
        <v>8246</v>
      </c>
      <c r="I2756">
        <v>1410448551</v>
      </c>
      <c r="J2756" s="14">
        <f t="shared" si="258"/>
        <v>41893.636006944449</v>
      </c>
      <c r="K2756">
        <v>1407856551</v>
      </c>
      <c r="L2756" s="14">
        <f t="shared" si="25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260"/>
        <v>0</v>
      </c>
      <c r="R2756" s="7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45" x14ac:dyDescent="0.2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s="4" t="s">
        <v>8221</v>
      </c>
      <c r="G2757" t="s">
        <v>8241</v>
      </c>
      <c r="H2757" t="s">
        <v>8249</v>
      </c>
      <c r="I2757">
        <v>1428519527</v>
      </c>
      <c r="J2757" s="14">
        <f t="shared" si="258"/>
        <v>42102.790821759263</v>
      </c>
      <c r="K2757">
        <v>1425927527</v>
      </c>
      <c r="L2757" s="14">
        <f t="shared" si="25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260"/>
        <v>52</v>
      </c>
      <c r="R2757" s="7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5" x14ac:dyDescent="0.2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s="4" t="s">
        <v>8221</v>
      </c>
      <c r="G2758" t="s">
        <v>8224</v>
      </c>
      <c r="H2758" t="s">
        <v>8246</v>
      </c>
      <c r="I2758">
        <v>1389476201</v>
      </c>
      <c r="J2758" s="14">
        <f t="shared" si="258"/>
        <v>41650.90047453704</v>
      </c>
      <c r="K2758">
        <v>1386884201</v>
      </c>
      <c r="L2758" s="14">
        <f t="shared" si="25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260"/>
        <v>10.48</v>
      </c>
      <c r="R2758" s="7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0" x14ac:dyDescent="0.2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s="4" t="s">
        <v>8221</v>
      </c>
      <c r="G2759" t="s">
        <v>8224</v>
      </c>
      <c r="H2759" t="s">
        <v>8246</v>
      </c>
      <c r="I2759">
        <v>1470498332</v>
      </c>
      <c r="J2759" s="14">
        <f t="shared" si="258"/>
        <v>42588.65662037037</v>
      </c>
      <c r="K2759">
        <v>1469202332</v>
      </c>
      <c r="L2759" s="14">
        <f t="shared" si="25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260"/>
        <v>0.66666666666666674</v>
      </c>
      <c r="R2759" s="7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60" x14ac:dyDescent="0.2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s="4" t="s">
        <v>8221</v>
      </c>
      <c r="G2760" t="s">
        <v>8226</v>
      </c>
      <c r="H2760" t="s">
        <v>8248</v>
      </c>
      <c r="I2760">
        <v>1476095783</v>
      </c>
      <c r="J2760" s="14">
        <f t="shared" si="258"/>
        <v>42653.441932870366</v>
      </c>
      <c r="K2760">
        <v>1474886183</v>
      </c>
      <c r="L2760" s="14">
        <f t="shared" si="25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260"/>
        <v>11.700000000000001</v>
      </c>
      <c r="R2760" s="7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60" x14ac:dyDescent="0.2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s="4" t="s">
        <v>8221</v>
      </c>
      <c r="G2761" t="s">
        <v>8226</v>
      </c>
      <c r="H2761" t="s">
        <v>8248</v>
      </c>
      <c r="I2761">
        <v>1468658866</v>
      </c>
      <c r="J2761" s="14">
        <f t="shared" si="258"/>
        <v>42567.36650462963</v>
      </c>
      <c r="K2761">
        <v>1464943666</v>
      </c>
      <c r="L2761" s="14">
        <f t="shared" si="25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260"/>
        <v>10.5</v>
      </c>
      <c r="R2761" s="7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60" x14ac:dyDescent="0.2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s="4" t="s">
        <v>8221</v>
      </c>
      <c r="G2762" t="s">
        <v>8225</v>
      </c>
      <c r="H2762" t="s">
        <v>8247</v>
      </c>
      <c r="I2762">
        <v>1371726258</v>
      </c>
      <c r="J2762" s="14">
        <f t="shared" si="258"/>
        <v>41445.461319444446</v>
      </c>
      <c r="K2762">
        <v>1369134258</v>
      </c>
      <c r="L2762" s="14">
        <f t="shared" si="25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260"/>
        <v>0</v>
      </c>
      <c r="R2762" s="7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30" x14ac:dyDescent="0.2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s="4" t="s">
        <v>8221</v>
      </c>
      <c r="G2763" t="s">
        <v>8224</v>
      </c>
      <c r="H2763" t="s">
        <v>8246</v>
      </c>
      <c r="I2763">
        <v>1357176693</v>
      </c>
      <c r="J2763" s="14">
        <f t="shared" si="258"/>
        <v>41277.063576388886</v>
      </c>
      <c r="K2763">
        <v>1354584693</v>
      </c>
      <c r="L2763" s="14">
        <f t="shared" si="25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260"/>
        <v>0.72</v>
      </c>
      <c r="R2763" s="7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5" x14ac:dyDescent="0.2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s="4" t="s">
        <v>8221</v>
      </c>
      <c r="G2764" t="s">
        <v>8224</v>
      </c>
      <c r="H2764" t="s">
        <v>8246</v>
      </c>
      <c r="I2764">
        <v>1332114795</v>
      </c>
      <c r="J2764" s="14">
        <f t="shared" si="258"/>
        <v>40986.995312500003</v>
      </c>
      <c r="K2764">
        <v>1326934395</v>
      </c>
      <c r="L2764" s="14">
        <f t="shared" si="25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260"/>
        <v>0.76923076923076927</v>
      </c>
      <c r="R2764" s="7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0" x14ac:dyDescent="0.2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s="4" t="s">
        <v>8221</v>
      </c>
      <c r="G2765" t="s">
        <v>8224</v>
      </c>
      <c r="H2765" t="s">
        <v>8246</v>
      </c>
      <c r="I2765">
        <v>1369403684</v>
      </c>
      <c r="J2765" s="14">
        <f t="shared" si="258"/>
        <v>41418.579675925925</v>
      </c>
      <c r="K2765">
        <v>1365515684</v>
      </c>
      <c r="L2765" s="14">
        <f t="shared" si="25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260"/>
        <v>0.22842639593908631</v>
      </c>
      <c r="R2765" s="7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60" x14ac:dyDescent="0.2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s="4" t="s">
        <v>8221</v>
      </c>
      <c r="G2766" t="s">
        <v>8224</v>
      </c>
      <c r="H2766" t="s">
        <v>8246</v>
      </c>
      <c r="I2766">
        <v>1338404400</v>
      </c>
      <c r="J2766" s="14">
        <f t="shared" si="258"/>
        <v>41059.791666666664</v>
      </c>
      <c r="K2766">
        <v>1335855631</v>
      </c>
      <c r="L2766" s="14">
        <f t="shared" si="25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260"/>
        <v>1.125</v>
      </c>
      <c r="R2766" s="7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5" x14ac:dyDescent="0.2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s="4" t="s">
        <v>8221</v>
      </c>
      <c r="G2767" t="s">
        <v>8224</v>
      </c>
      <c r="H2767" t="s">
        <v>8246</v>
      </c>
      <c r="I2767">
        <v>1351432428</v>
      </c>
      <c r="J2767" s="14">
        <f t="shared" si="258"/>
        <v>41210.579027777778</v>
      </c>
      <c r="K2767">
        <v>1350050028</v>
      </c>
      <c r="L2767" s="14">
        <f t="shared" si="25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260"/>
        <v>0</v>
      </c>
      <c r="R2767" s="7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60" x14ac:dyDescent="0.2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s="4" t="s">
        <v>8221</v>
      </c>
      <c r="G2768" t="s">
        <v>8224</v>
      </c>
      <c r="H2768" t="s">
        <v>8246</v>
      </c>
      <c r="I2768">
        <v>1313078518</v>
      </c>
      <c r="J2768" s="14">
        <f t="shared" si="258"/>
        <v>40766.668032407404</v>
      </c>
      <c r="K2768">
        <v>1310486518</v>
      </c>
      <c r="L2768" s="14">
        <f t="shared" si="25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260"/>
        <v>2</v>
      </c>
      <c r="R2768" s="7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5" x14ac:dyDescent="0.2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s="4" t="s">
        <v>8221</v>
      </c>
      <c r="G2769" t="s">
        <v>8229</v>
      </c>
      <c r="H2769" t="s">
        <v>8251</v>
      </c>
      <c r="I2769">
        <v>1439766050</v>
      </c>
      <c r="J2769" s="14">
        <f t="shared" si="258"/>
        <v>42232.958912037036</v>
      </c>
      <c r="K2769">
        <v>1434582050</v>
      </c>
      <c r="L2769" s="14">
        <f t="shared" si="25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260"/>
        <v>0.85000000000000009</v>
      </c>
      <c r="R2769" s="7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5" x14ac:dyDescent="0.2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s="4" t="s">
        <v>8221</v>
      </c>
      <c r="G2770" t="s">
        <v>8224</v>
      </c>
      <c r="H2770" t="s">
        <v>8246</v>
      </c>
      <c r="I2770">
        <v>1333028723</v>
      </c>
      <c r="J2770" s="14">
        <f t="shared" si="258"/>
        <v>40997.573182870372</v>
      </c>
      <c r="K2770">
        <v>1330440323</v>
      </c>
      <c r="L2770" s="14">
        <f t="shared" si="25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260"/>
        <v>14.314285714285715</v>
      </c>
      <c r="R2770" s="7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5" x14ac:dyDescent="0.2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s="4" t="s">
        <v>8221</v>
      </c>
      <c r="G2771" t="s">
        <v>8225</v>
      </c>
      <c r="H2771" t="s">
        <v>8247</v>
      </c>
      <c r="I2771">
        <v>1401997790</v>
      </c>
      <c r="J2771" s="14">
        <f t="shared" si="258"/>
        <v>41795.826273148145</v>
      </c>
      <c r="K2771">
        <v>1397677790</v>
      </c>
      <c r="L2771" s="14">
        <f t="shared" si="25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260"/>
        <v>0.25</v>
      </c>
      <c r="R2771" s="7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60" x14ac:dyDescent="0.2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s="4" t="s">
        <v>8221</v>
      </c>
      <c r="G2772" t="s">
        <v>8224</v>
      </c>
      <c r="H2772" t="s">
        <v>8246</v>
      </c>
      <c r="I2772">
        <v>1395158130</v>
      </c>
      <c r="J2772" s="14">
        <f t="shared" si="258"/>
        <v>41716.663541666669</v>
      </c>
      <c r="K2772">
        <v>1392569730</v>
      </c>
      <c r="L2772" s="14">
        <f t="shared" si="25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260"/>
        <v>10.411249999999999</v>
      </c>
      <c r="R2772" s="7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60" x14ac:dyDescent="0.2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s="4" t="s">
        <v>8221</v>
      </c>
      <c r="G2773" t="s">
        <v>8224</v>
      </c>
      <c r="H2773" t="s">
        <v>8246</v>
      </c>
      <c r="I2773">
        <v>1359738000</v>
      </c>
      <c r="J2773" s="14">
        <f t="shared" si="258"/>
        <v>41306.708333333336</v>
      </c>
      <c r="K2773">
        <v>1355489140</v>
      </c>
      <c r="L2773" s="14">
        <f t="shared" si="25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260"/>
        <v>0</v>
      </c>
      <c r="R2773" s="7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5" x14ac:dyDescent="0.2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s="4" t="s">
        <v>8221</v>
      </c>
      <c r="G2774" t="s">
        <v>8224</v>
      </c>
      <c r="H2774" t="s">
        <v>8246</v>
      </c>
      <c r="I2774">
        <v>1381006294</v>
      </c>
      <c r="J2774" s="14">
        <f t="shared" si="258"/>
        <v>41552.869143518517</v>
      </c>
      <c r="K2774">
        <v>1379710294</v>
      </c>
      <c r="L2774" s="14">
        <f t="shared" si="25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260"/>
        <v>0</v>
      </c>
      <c r="R2774" s="7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5" x14ac:dyDescent="0.2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s="4" t="s">
        <v>8221</v>
      </c>
      <c r="G2775" t="s">
        <v>8229</v>
      </c>
      <c r="H2775" t="s">
        <v>8251</v>
      </c>
      <c r="I2775">
        <v>1461530721</v>
      </c>
      <c r="J2775" s="14">
        <f t="shared" si="258"/>
        <v>42484.86482638889</v>
      </c>
      <c r="K2775">
        <v>1460666721</v>
      </c>
      <c r="L2775" s="14">
        <f t="shared" si="25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260"/>
        <v>0.18867924528301888</v>
      </c>
      <c r="R2775" s="7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60" x14ac:dyDescent="0.2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s="4" t="s">
        <v>8221</v>
      </c>
      <c r="G2776" t="s">
        <v>8224</v>
      </c>
      <c r="H2776" t="s">
        <v>8246</v>
      </c>
      <c r="I2776">
        <v>1362711728</v>
      </c>
      <c r="J2776" s="14">
        <f t="shared" si="258"/>
        <v>41341.126481481479</v>
      </c>
      <c r="K2776">
        <v>1360119728</v>
      </c>
      <c r="L2776" s="14">
        <f t="shared" si="25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260"/>
        <v>14.249999999999998</v>
      </c>
      <c r="R2776" s="7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5" x14ac:dyDescent="0.2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s="4" t="s">
        <v>8221</v>
      </c>
      <c r="G2777" t="s">
        <v>8224</v>
      </c>
      <c r="H2777" t="s">
        <v>8246</v>
      </c>
      <c r="I2777">
        <v>1323994754</v>
      </c>
      <c r="J2777" s="14">
        <f t="shared" si="258"/>
        <v>40893.013356481482</v>
      </c>
      <c r="K2777">
        <v>1321402754</v>
      </c>
      <c r="L2777" s="14">
        <f t="shared" si="25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260"/>
        <v>3</v>
      </c>
      <c r="R2777" s="7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60" x14ac:dyDescent="0.2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s="4" t="s">
        <v>8221</v>
      </c>
      <c r="G2778" t="s">
        <v>8224</v>
      </c>
      <c r="H2778" t="s">
        <v>8246</v>
      </c>
      <c r="I2778">
        <v>1434092876</v>
      </c>
      <c r="J2778" s="14">
        <f t="shared" si="258"/>
        <v>42167.297175925924</v>
      </c>
      <c r="K2778">
        <v>1431414476</v>
      </c>
      <c r="L2778" s="14">
        <f t="shared" si="25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260"/>
        <v>7.8809523809523814</v>
      </c>
      <c r="R2778" s="7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60" x14ac:dyDescent="0.2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s="4" t="s">
        <v>8221</v>
      </c>
      <c r="G2779" t="s">
        <v>8224</v>
      </c>
      <c r="H2779" t="s">
        <v>8246</v>
      </c>
      <c r="I2779">
        <v>1437149004</v>
      </c>
      <c r="J2779" s="14">
        <f t="shared" si="258"/>
        <v>42202.669027777782</v>
      </c>
      <c r="K2779">
        <v>1434557004</v>
      </c>
      <c r="L2779" s="14">
        <f t="shared" si="25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260"/>
        <v>0.33333333333333337</v>
      </c>
      <c r="R2779" s="7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0" x14ac:dyDescent="0.2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s="4" t="s">
        <v>8221</v>
      </c>
      <c r="G2780" t="s">
        <v>8224</v>
      </c>
      <c r="H2780" t="s">
        <v>8246</v>
      </c>
      <c r="I2780">
        <v>1409009306</v>
      </c>
      <c r="J2780" s="14">
        <f t="shared" si="258"/>
        <v>41876.978078703702</v>
      </c>
      <c r="K2780">
        <v>1406417306</v>
      </c>
      <c r="L2780" s="14">
        <f t="shared" si="25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260"/>
        <v>25.545454545454543</v>
      </c>
      <c r="R2780" s="7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5" x14ac:dyDescent="0.2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s="4" t="s">
        <v>8221</v>
      </c>
      <c r="G2781" t="s">
        <v>8224</v>
      </c>
      <c r="H2781" t="s">
        <v>8246</v>
      </c>
      <c r="I2781">
        <v>1448204621</v>
      </c>
      <c r="J2781" s="14">
        <f t="shared" si="258"/>
        <v>42330.627557870372</v>
      </c>
      <c r="K2781">
        <v>1445609021</v>
      </c>
      <c r="L2781" s="14">
        <f t="shared" si="25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260"/>
        <v>2.12</v>
      </c>
      <c r="R2781" s="7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45" x14ac:dyDescent="0.2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s="4" t="s">
        <v>8221</v>
      </c>
      <c r="G2782" t="s">
        <v>8237</v>
      </c>
      <c r="H2782" t="s">
        <v>8249</v>
      </c>
      <c r="I2782">
        <v>1489142688</v>
      </c>
      <c r="J2782" s="14">
        <f t="shared" si="258"/>
        <v>42804.447777777779</v>
      </c>
      <c r="K2782">
        <v>1486550688</v>
      </c>
      <c r="L2782" s="14">
        <f t="shared" si="25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260"/>
        <v>0</v>
      </c>
      <c r="R2782" s="7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45" x14ac:dyDescent="0.2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s="4" t="s">
        <v>8219</v>
      </c>
      <c r="G2783" t="s">
        <v>8224</v>
      </c>
      <c r="H2783" t="s">
        <v>8246</v>
      </c>
      <c r="I2783">
        <v>1423724400</v>
      </c>
      <c r="J2783" s="14">
        <f t="shared" si="258"/>
        <v>42047.291666666672</v>
      </c>
      <c r="K2783">
        <v>1421274954</v>
      </c>
      <c r="L2783" s="14">
        <f t="shared" si="25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260"/>
        <v>105.28</v>
      </c>
      <c r="R2783" s="7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45" x14ac:dyDescent="0.2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s="4" t="s">
        <v>8219</v>
      </c>
      <c r="G2784" t="s">
        <v>8224</v>
      </c>
      <c r="H2784" t="s">
        <v>8246</v>
      </c>
      <c r="I2784">
        <v>1424149140</v>
      </c>
      <c r="J2784" s="14">
        <f t="shared" si="258"/>
        <v>42052.207638888889</v>
      </c>
      <c r="K2784">
        <v>1421964718</v>
      </c>
      <c r="L2784" s="14">
        <f t="shared" si="25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260"/>
        <v>120</v>
      </c>
      <c r="R2784" s="7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60" x14ac:dyDescent="0.2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s="4" t="s">
        <v>8219</v>
      </c>
      <c r="G2785" t="s">
        <v>8225</v>
      </c>
      <c r="H2785" t="s">
        <v>8247</v>
      </c>
      <c r="I2785">
        <v>1429793446</v>
      </c>
      <c r="J2785" s="14">
        <f t="shared" si="258"/>
        <v>42117.535254629634</v>
      </c>
      <c r="K2785">
        <v>1428583846</v>
      </c>
      <c r="L2785" s="14">
        <f t="shared" si="25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260"/>
        <v>114.5</v>
      </c>
      <c r="R2785" s="7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5" x14ac:dyDescent="0.2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s="4" t="s">
        <v>8219</v>
      </c>
      <c r="G2786" t="s">
        <v>8224</v>
      </c>
      <c r="H2786" t="s">
        <v>8246</v>
      </c>
      <c r="I2786">
        <v>1414608843</v>
      </c>
      <c r="J2786" s="14">
        <f t="shared" si="258"/>
        <v>41941.787534722222</v>
      </c>
      <c r="K2786">
        <v>1412794443</v>
      </c>
      <c r="L2786" s="14">
        <f t="shared" si="25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260"/>
        <v>119</v>
      </c>
      <c r="R2786" s="7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5" x14ac:dyDescent="0.2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s="4" t="s">
        <v>8219</v>
      </c>
      <c r="G2787" t="s">
        <v>8224</v>
      </c>
      <c r="H2787" t="s">
        <v>8246</v>
      </c>
      <c r="I2787">
        <v>1470430800</v>
      </c>
      <c r="J2787" s="14">
        <f t="shared" si="258"/>
        <v>42587.875</v>
      </c>
      <c r="K2787">
        <v>1467865967</v>
      </c>
      <c r="L2787" s="14">
        <f t="shared" si="25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260"/>
        <v>104.67999999999999</v>
      </c>
      <c r="R2787" s="7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0" x14ac:dyDescent="0.2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s="4" t="s">
        <v>8219</v>
      </c>
      <c r="G2788" t="s">
        <v>8225</v>
      </c>
      <c r="H2788" t="s">
        <v>8247</v>
      </c>
      <c r="I2788">
        <v>1404913180</v>
      </c>
      <c r="J2788" s="14">
        <f t="shared" si="258"/>
        <v>41829.569212962961</v>
      </c>
      <c r="K2788">
        <v>1403703580</v>
      </c>
      <c r="L2788" s="14">
        <f t="shared" si="25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260"/>
        <v>117.83999999999999</v>
      </c>
      <c r="R2788" s="7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60" x14ac:dyDescent="0.2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s="4" t="s">
        <v>8219</v>
      </c>
      <c r="G2789" t="s">
        <v>8224</v>
      </c>
      <c r="H2789" t="s">
        <v>8246</v>
      </c>
      <c r="I2789">
        <v>1405658752</v>
      </c>
      <c r="J2789" s="14">
        <f t="shared" si="258"/>
        <v>41838.198518518519</v>
      </c>
      <c r="K2789">
        <v>1403066752</v>
      </c>
      <c r="L2789" s="14">
        <f t="shared" si="25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260"/>
        <v>119.7</v>
      </c>
      <c r="R2789" s="7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45" x14ac:dyDescent="0.2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s="4" t="s">
        <v>8219</v>
      </c>
      <c r="G2790" t="s">
        <v>8224</v>
      </c>
      <c r="H2790" t="s">
        <v>8246</v>
      </c>
      <c r="I2790">
        <v>1469811043</v>
      </c>
      <c r="J2790" s="14">
        <f t="shared" si="258"/>
        <v>42580.701886574068</v>
      </c>
      <c r="K2790">
        <v>1467219043</v>
      </c>
      <c r="L2790" s="14">
        <f t="shared" si="25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260"/>
        <v>102.49999999999999</v>
      </c>
      <c r="R2790" s="7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30" x14ac:dyDescent="0.2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s="4" t="s">
        <v>8219</v>
      </c>
      <c r="G2791" t="s">
        <v>8224</v>
      </c>
      <c r="H2791" t="s">
        <v>8246</v>
      </c>
      <c r="I2791">
        <v>1426132800</v>
      </c>
      <c r="J2791" s="14">
        <f t="shared" si="258"/>
        <v>42075.166666666672</v>
      </c>
      <c r="K2791">
        <v>1424477934</v>
      </c>
      <c r="L2791" s="14">
        <f t="shared" si="25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260"/>
        <v>101.16666666666667</v>
      </c>
      <c r="R2791" s="7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60" x14ac:dyDescent="0.2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s="4" t="s">
        <v>8219</v>
      </c>
      <c r="G2792" t="s">
        <v>8224</v>
      </c>
      <c r="H2792" t="s">
        <v>8246</v>
      </c>
      <c r="I2792">
        <v>1423693903</v>
      </c>
      <c r="J2792" s="14">
        <f t="shared" si="258"/>
        <v>42046.938692129625</v>
      </c>
      <c r="K2792">
        <v>1421101903</v>
      </c>
      <c r="L2792" s="14">
        <f t="shared" si="25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260"/>
        <v>105.33333333333333</v>
      </c>
      <c r="R2792" s="7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60" x14ac:dyDescent="0.2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s="4" t="s">
        <v>8219</v>
      </c>
      <c r="G2793" t="s">
        <v>8224</v>
      </c>
      <c r="H2793" t="s">
        <v>8246</v>
      </c>
      <c r="I2793">
        <v>1473393600</v>
      </c>
      <c r="J2793" s="14">
        <f t="shared" si="258"/>
        <v>42622.166666666672</v>
      </c>
      <c r="K2793">
        <v>1470778559</v>
      </c>
      <c r="L2793" s="14">
        <f t="shared" si="25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260"/>
        <v>102.49999999999999</v>
      </c>
      <c r="R2793" s="7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5" x14ac:dyDescent="0.2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s="4" t="s">
        <v>8219</v>
      </c>
      <c r="G2794" t="s">
        <v>8224</v>
      </c>
      <c r="H2794" t="s">
        <v>8246</v>
      </c>
      <c r="I2794">
        <v>1439357559</v>
      </c>
      <c r="J2794" s="14">
        <f t="shared" si="258"/>
        <v>42228.231006944443</v>
      </c>
      <c r="K2794">
        <v>1435469559</v>
      </c>
      <c r="L2794" s="14">
        <f t="shared" si="25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260"/>
        <v>107.60000000000001</v>
      </c>
      <c r="R2794" s="7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0" x14ac:dyDescent="0.2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s="4" t="s">
        <v>8219</v>
      </c>
      <c r="G2795" t="s">
        <v>8226</v>
      </c>
      <c r="H2795" t="s">
        <v>8248</v>
      </c>
      <c r="I2795">
        <v>1437473005</v>
      </c>
      <c r="J2795" s="14">
        <f t="shared" si="258"/>
        <v>42206.419039351851</v>
      </c>
      <c r="K2795">
        <v>1434881005</v>
      </c>
      <c r="L2795" s="14">
        <f t="shared" si="25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260"/>
        <v>110.5675</v>
      </c>
      <c r="R2795" s="7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60" x14ac:dyDescent="0.2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s="4" t="s">
        <v>8219</v>
      </c>
      <c r="G2796" t="s">
        <v>8225</v>
      </c>
      <c r="H2796" t="s">
        <v>8247</v>
      </c>
      <c r="I2796">
        <v>1457031600</v>
      </c>
      <c r="J2796" s="14">
        <f t="shared" si="258"/>
        <v>42432.791666666672</v>
      </c>
      <c r="K2796">
        <v>1455640559</v>
      </c>
      <c r="L2796" s="14">
        <f t="shared" si="25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260"/>
        <v>150</v>
      </c>
      <c r="R2796" s="7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5" x14ac:dyDescent="0.2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s="4" t="s">
        <v>8219</v>
      </c>
      <c r="G2797" t="s">
        <v>8224</v>
      </c>
      <c r="H2797" t="s">
        <v>8246</v>
      </c>
      <c r="I2797">
        <v>1402095600</v>
      </c>
      <c r="J2797" s="14">
        <f t="shared" si="258"/>
        <v>41796.958333333336</v>
      </c>
      <c r="K2797">
        <v>1400675841</v>
      </c>
      <c r="L2797" s="14">
        <f t="shared" si="25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260"/>
        <v>104.28571428571429</v>
      </c>
      <c r="R2797" s="7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5" x14ac:dyDescent="0.2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s="4" t="s">
        <v>8219</v>
      </c>
      <c r="G2798" t="s">
        <v>8225</v>
      </c>
      <c r="H2798" t="s">
        <v>8247</v>
      </c>
      <c r="I2798">
        <v>1404564028</v>
      </c>
      <c r="J2798" s="14">
        <f t="shared" si="258"/>
        <v>41825.528101851851</v>
      </c>
      <c r="K2798">
        <v>1401972028</v>
      </c>
      <c r="L2798" s="14">
        <f t="shared" si="25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260"/>
        <v>115.5</v>
      </c>
      <c r="R2798" s="7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5" x14ac:dyDescent="0.2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s="4" t="s">
        <v>8219</v>
      </c>
      <c r="G2799" t="s">
        <v>8225</v>
      </c>
      <c r="H2799" t="s">
        <v>8247</v>
      </c>
      <c r="I2799">
        <v>1404858840</v>
      </c>
      <c r="J2799" s="14">
        <f t="shared" si="258"/>
        <v>41828.94027777778</v>
      </c>
      <c r="K2799">
        <v>1402266840</v>
      </c>
      <c r="L2799" s="14">
        <f t="shared" si="25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260"/>
        <v>102.64512500000001</v>
      </c>
      <c r="R2799" s="7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60" x14ac:dyDescent="0.2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s="4" t="s">
        <v>8219</v>
      </c>
      <c r="G2800" t="s">
        <v>8225</v>
      </c>
      <c r="H2800" t="s">
        <v>8247</v>
      </c>
      <c r="I2800">
        <v>1438358400</v>
      </c>
      <c r="J2800" s="14">
        <f t="shared" si="258"/>
        <v>42216.666666666672</v>
      </c>
      <c r="K2800">
        <v>1437063121</v>
      </c>
      <c r="L2800" s="14">
        <f t="shared" si="25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260"/>
        <v>101.4</v>
      </c>
      <c r="R2800" s="7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60" x14ac:dyDescent="0.2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s="4" t="s">
        <v>8219</v>
      </c>
      <c r="G2801" t="s">
        <v>8225</v>
      </c>
      <c r="H2801" t="s">
        <v>8247</v>
      </c>
      <c r="I2801">
        <v>1466179200</v>
      </c>
      <c r="J2801" s="14">
        <f t="shared" si="258"/>
        <v>42538.666666666672</v>
      </c>
      <c r="K2801">
        <v>1463466070</v>
      </c>
      <c r="L2801" s="14">
        <f t="shared" si="25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260"/>
        <v>116.6348</v>
      </c>
      <c r="R2801" s="7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5" x14ac:dyDescent="0.2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s="4" t="s">
        <v>8219</v>
      </c>
      <c r="G2802" t="s">
        <v>8225</v>
      </c>
      <c r="H2802" t="s">
        <v>8247</v>
      </c>
      <c r="I2802">
        <v>1420377366</v>
      </c>
      <c r="J2802" s="14">
        <f t="shared" si="258"/>
        <v>42008.552847222221</v>
      </c>
      <c r="K2802">
        <v>1415193366</v>
      </c>
      <c r="L2802" s="14">
        <f t="shared" si="25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260"/>
        <v>133</v>
      </c>
      <c r="R2802" s="7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5" x14ac:dyDescent="0.2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s="4" t="s">
        <v>8219</v>
      </c>
      <c r="G2803" t="s">
        <v>8226</v>
      </c>
      <c r="H2803" t="s">
        <v>8248</v>
      </c>
      <c r="I2803">
        <v>1412938800</v>
      </c>
      <c r="J2803" s="14">
        <f t="shared" si="258"/>
        <v>41922.458333333336</v>
      </c>
      <c r="K2803">
        <v>1411019409</v>
      </c>
      <c r="L2803" s="14">
        <f t="shared" si="25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260"/>
        <v>133.20000000000002</v>
      </c>
      <c r="R2803" s="7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60" x14ac:dyDescent="0.2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s="4" t="s">
        <v>8219</v>
      </c>
      <c r="G2804" t="s">
        <v>8225</v>
      </c>
      <c r="H2804" t="s">
        <v>8247</v>
      </c>
      <c r="I2804">
        <v>1438875107</v>
      </c>
      <c r="J2804" s="14">
        <f t="shared" si="258"/>
        <v>42222.64707175926</v>
      </c>
      <c r="K2804">
        <v>1436283107</v>
      </c>
      <c r="L2804" s="14">
        <f t="shared" si="25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260"/>
        <v>101.83333333333333</v>
      </c>
      <c r="R2804" s="7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60" x14ac:dyDescent="0.2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s="4" t="s">
        <v>8219</v>
      </c>
      <c r="G2805" t="s">
        <v>8224</v>
      </c>
      <c r="H2805" t="s">
        <v>8246</v>
      </c>
      <c r="I2805">
        <v>1437004800</v>
      </c>
      <c r="J2805" s="14">
        <f t="shared" si="258"/>
        <v>42201</v>
      </c>
      <c r="K2805">
        <v>1433295276</v>
      </c>
      <c r="L2805" s="14">
        <f t="shared" si="25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260"/>
        <v>127.95</v>
      </c>
      <c r="R2805" s="7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60" x14ac:dyDescent="0.2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s="4" t="s">
        <v>8219</v>
      </c>
      <c r="G2806" t="s">
        <v>8225</v>
      </c>
      <c r="H2806" t="s">
        <v>8247</v>
      </c>
      <c r="I2806">
        <v>1411987990</v>
      </c>
      <c r="J2806" s="14">
        <f t="shared" si="258"/>
        <v>41911.453587962962</v>
      </c>
      <c r="K2806">
        <v>1409395990</v>
      </c>
      <c r="L2806" s="14">
        <f t="shared" si="25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260"/>
        <v>114.99999999999999</v>
      </c>
      <c r="R2806" s="7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60" x14ac:dyDescent="0.2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s="4" t="s">
        <v>8219</v>
      </c>
      <c r="G2807" t="s">
        <v>8225</v>
      </c>
      <c r="H2807" t="s">
        <v>8247</v>
      </c>
      <c r="I2807">
        <v>1440245273</v>
      </c>
      <c r="J2807" s="14">
        <f t="shared" si="258"/>
        <v>42238.505474537036</v>
      </c>
      <c r="K2807">
        <v>1438085273</v>
      </c>
      <c r="L2807" s="14">
        <f t="shared" si="25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260"/>
        <v>110.00000000000001</v>
      </c>
      <c r="R2807" s="7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5" x14ac:dyDescent="0.2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s="4" t="s">
        <v>8219</v>
      </c>
      <c r="G2808" t="s">
        <v>8225</v>
      </c>
      <c r="H2808" t="s">
        <v>8247</v>
      </c>
      <c r="I2808">
        <v>1438772400</v>
      </c>
      <c r="J2808" s="14">
        <f t="shared" si="258"/>
        <v>42221.458333333328</v>
      </c>
      <c r="K2808">
        <v>1435645490</v>
      </c>
      <c r="L2808" s="14">
        <f t="shared" si="25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260"/>
        <v>112.1</v>
      </c>
      <c r="R2808" s="7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ht="30" x14ac:dyDescent="0.2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s="4" t="s">
        <v>8219</v>
      </c>
      <c r="G2809" t="s">
        <v>8224</v>
      </c>
      <c r="H2809" t="s">
        <v>8246</v>
      </c>
      <c r="I2809">
        <v>1435611438</v>
      </c>
      <c r="J2809" s="14">
        <f t="shared" si="258"/>
        <v>42184.873124999998</v>
      </c>
      <c r="K2809">
        <v>1433019438</v>
      </c>
      <c r="L2809" s="14">
        <f t="shared" si="25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260"/>
        <v>126</v>
      </c>
      <c r="R2809" s="7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60" x14ac:dyDescent="0.2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s="4" t="s">
        <v>8219</v>
      </c>
      <c r="G2810" t="s">
        <v>8224</v>
      </c>
      <c r="H2810" t="s">
        <v>8246</v>
      </c>
      <c r="I2810">
        <v>1440274735</v>
      </c>
      <c r="J2810" s="14">
        <f t="shared" si="258"/>
        <v>42238.84646990741</v>
      </c>
      <c r="K2810">
        <v>1437682735</v>
      </c>
      <c r="L2810" s="14">
        <f t="shared" si="25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260"/>
        <v>100.24444444444444</v>
      </c>
      <c r="R2810" s="7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60" x14ac:dyDescent="0.2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s="4" t="s">
        <v>8219</v>
      </c>
      <c r="G2811" t="s">
        <v>8224</v>
      </c>
      <c r="H2811" t="s">
        <v>8246</v>
      </c>
      <c r="I2811">
        <v>1459348740</v>
      </c>
      <c r="J2811" s="14">
        <f t="shared" si="258"/>
        <v>42459.610416666663</v>
      </c>
      <c r="K2811">
        <v>1458647725</v>
      </c>
      <c r="L2811" s="14">
        <f t="shared" si="25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260"/>
        <v>102.4</v>
      </c>
      <c r="R2811" s="7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5" x14ac:dyDescent="0.2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s="4" t="s">
        <v>8219</v>
      </c>
      <c r="G2812" t="s">
        <v>8224</v>
      </c>
      <c r="H2812" t="s">
        <v>8246</v>
      </c>
      <c r="I2812">
        <v>1401595140</v>
      </c>
      <c r="J2812" s="14">
        <f t="shared" si="258"/>
        <v>41791.165972222225</v>
      </c>
      <c r="K2812">
        <v>1398828064</v>
      </c>
      <c r="L2812" s="14">
        <f t="shared" si="25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260"/>
        <v>108.2</v>
      </c>
      <c r="R2812" s="7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5" x14ac:dyDescent="0.2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s="4" t="s">
        <v>8219</v>
      </c>
      <c r="G2813" t="s">
        <v>8225</v>
      </c>
      <c r="H2813" t="s">
        <v>8247</v>
      </c>
      <c r="I2813">
        <v>1424692503</v>
      </c>
      <c r="J2813" s="14">
        <f t="shared" si="258"/>
        <v>42058.496562500004</v>
      </c>
      <c r="K2813">
        <v>1422100503</v>
      </c>
      <c r="L2813" s="14">
        <f t="shared" si="25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260"/>
        <v>100.27</v>
      </c>
      <c r="R2813" s="7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5" x14ac:dyDescent="0.2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s="4" t="s">
        <v>8219</v>
      </c>
      <c r="G2814" t="s">
        <v>8229</v>
      </c>
      <c r="H2814" t="s">
        <v>8251</v>
      </c>
      <c r="I2814">
        <v>1428292800</v>
      </c>
      <c r="J2814" s="14">
        <f t="shared" si="258"/>
        <v>42100.166666666672</v>
      </c>
      <c r="K2814">
        <v>1424368298</v>
      </c>
      <c r="L2814" s="14">
        <f t="shared" si="25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260"/>
        <v>113.3</v>
      </c>
      <c r="R2814" s="7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5" x14ac:dyDescent="0.2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s="4" t="s">
        <v>8219</v>
      </c>
      <c r="G2815" t="s">
        <v>8224</v>
      </c>
      <c r="H2815" t="s">
        <v>8246</v>
      </c>
      <c r="I2815">
        <v>1481737761</v>
      </c>
      <c r="J2815" s="14">
        <f t="shared" si="258"/>
        <v>42718.742604166662</v>
      </c>
      <c r="K2815">
        <v>1479577761</v>
      </c>
      <c r="L2815" s="14">
        <f t="shared" si="25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260"/>
        <v>127.57571428571428</v>
      </c>
      <c r="R2815" s="7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5" x14ac:dyDescent="0.2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s="4" t="s">
        <v>8219</v>
      </c>
      <c r="G2816" t="s">
        <v>8225</v>
      </c>
      <c r="H2816" t="s">
        <v>8247</v>
      </c>
      <c r="I2816">
        <v>1431164115</v>
      </c>
      <c r="J2816" s="14">
        <f t="shared" si="258"/>
        <v>42133.399479166663</v>
      </c>
      <c r="K2816">
        <v>1428572115</v>
      </c>
      <c r="L2816" s="14">
        <f t="shared" si="25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260"/>
        <v>107.73333333333332</v>
      </c>
      <c r="R2816" s="7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5" x14ac:dyDescent="0.2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s="4" t="s">
        <v>8219</v>
      </c>
      <c r="G2817" t="s">
        <v>8229</v>
      </c>
      <c r="H2817" t="s">
        <v>8251</v>
      </c>
      <c r="I2817">
        <v>1470595109</v>
      </c>
      <c r="J2817" s="14">
        <f t="shared" si="258"/>
        <v>42589.776724537034</v>
      </c>
      <c r="K2817">
        <v>1468003109</v>
      </c>
      <c r="L2817" s="14">
        <f t="shared" si="25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260"/>
        <v>242</v>
      </c>
      <c r="R2817" s="7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5" x14ac:dyDescent="0.2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s="4" t="s">
        <v>8219</v>
      </c>
      <c r="G2818" t="s">
        <v>8225</v>
      </c>
      <c r="H2818" t="s">
        <v>8247</v>
      </c>
      <c r="I2818">
        <v>1438531200</v>
      </c>
      <c r="J2818" s="14">
        <f t="shared" si="258"/>
        <v>42218.666666666672</v>
      </c>
      <c r="K2818">
        <v>1435921992</v>
      </c>
      <c r="L2818" s="14">
        <f t="shared" si="259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6">
        <f t="shared" si="260"/>
        <v>141.56666666666666</v>
      </c>
      <c r="R2818" s="7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60" x14ac:dyDescent="0.2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s="4" t="s">
        <v>8219</v>
      </c>
      <c r="G2819" t="s">
        <v>8225</v>
      </c>
      <c r="H2819" t="s">
        <v>8247</v>
      </c>
      <c r="I2819">
        <v>1425136462</v>
      </c>
      <c r="J2819" s="14">
        <f t="shared" ref="J2819:J2882" si="264">(((I2819/60)/60)/24)+DATE(1970,1,1)</f>
        <v>42063.634976851856</v>
      </c>
      <c r="K2819">
        <v>1421680462</v>
      </c>
      <c r="L2819" s="14">
        <f t="shared" ref="L2819:L2882" si="265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ref="Q2819:Q2882" si="266">(E2819/D2819)*100</f>
        <v>130</v>
      </c>
      <c r="R2819" s="7">
        <f t="shared" ref="R2819:R2882" si="267">AVERAGE(E2819/N2819)</f>
        <v>23.636363636363637</v>
      </c>
      <c r="S2819" t="str">
        <f t="shared" ref="S2819:S2882" si="268">LEFT(P2819,FIND("/",P2819)-1)</f>
        <v>theater</v>
      </c>
      <c r="T2819" t="str">
        <f t="shared" ref="T2819:T2882" si="269">RIGHT(P2819,LEN(P2819)-FIND("/",P2819))</f>
        <v>plays</v>
      </c>
    </row>
    <row r="2820" spans="1:20" ht="45" x14ac:dyDescent="0.2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s="4" t="s">
        <v>8219</v>
      </c>
      <c r="G2820" t="s">
        <v>8224</v>
      </c>
      <c r="H2820" t="s">
        <v>8246</v>
      </c>
      <c r="I2820">
        <v>1443018086</v>
      </c>
      <c r="J2820" s="14">
        <f t="shared" si="264"/>
        <v>42270.598217592589</v>
      </c>
      <c r="K2820">
        <v>1441290086</v>
      </c>
      <c r="L2820" s="14">
        <f t="shared" si="265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266"/>
        <v>106.03</v>
      </c>
      <c r="R2820" s="7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60" x14ac:dyDescent="0.2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s="4" t="s">
        <v>8219</v>
      </c>
      <c r="G2821" t="s">
        <v>8225</v>
      </c>
      <c r="H2821" t="s">
        <v>8247</v>
      </c>
      <c r="I2821">
        <v>1434285409</v>
      </c>
      <c r="J2821" s="14">
        <f t="shared" si="264"/>
        <v>42169.525567129633</v>
      </c>
      <c r="K2821">
        <v>1431693409</v>
      </c>
      <c r="L2821" s="14">
        <f t="shared" si="265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266"/>
        <v>104.80000000000001</v>
      </c>
      <c r="R2821" s="7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60" x14ac:dyDescent="0.2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s="4" t="s">
        <v>8219</v>
      </c>
      <c r="G2822" t="s">
        <v>8225</v>
      </c>
      <c r="H2822" t="s">
        <v>8247</v>
      </c>
      <c r="I2822">
        <v>1456444800</v>
      </c>
      <c r="J2822" s="14">
        <f t="shared" si="264"/>
        <v>42426</v>
      </c>
      <c r="K2822">
        <v>1454337589</v>
      </c>
      <c r="L2822" s="14">
        <f t="shared" si="265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266"/>
        <v>136</v>
      </c>
      <c r="R2822" s="7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60" x14ac:dyDescent="0.2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s="4" t="s">
        <v>8219</v>
      </c>
      <c r="G2823" t="s">
        <v>8225</v>
      </c>
      <c r="H2823" t="s">
        <v>8247</v>
      </c>
      <c r="I2823">
        <v>1411510135</v>
      </c>
      <c r="J2823" s="14">
        <f t="shared" si="264"/>
        <v>41905.922858796301</v>
      </c>
      <c r="K2823">
        <v>1408918135</v>
      </c>
      <c r="L2823" s="14">
        <f t="shared" si="265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266"/>
        <v>100</v>
      </c>
      <c r="R2823" s="7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60" x14ac:dyDescent="0.2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s="4" t="s">
        <v>8219</v>
      </c>
      <c r="G2824" t="s">
        <v>8224</v>
      </c>
      <c r="H2824" t="s">
        <v>8246</v>
      </c>
      <c r="I2824">
        <v>1427469892</v>
      </c>
      <c r="J2824" s="14">
        <f t="shared" si="264"/>
        <v>42090.642268518524</v>
      </c>
      <c r="K2824">
        <v>1424881492</v>
      </c>
      <c r="L2824" s="14">
        <f t="shared" si="265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266"/>
        <v>100</v>
      </c>
      <c r="R2824" s="7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60" x14ac:dyDescent="0.2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s="4" t="s">
        <v>8219</v>
      </c>
      <c r="G2825" t="s">
        <v>8225</v>
      </c>
      <c r="H2825" t="s">
        <v>8247</v>
      </c>
      <c r="I2825">
        <v>1427842740</v>
      </c>
      <c r="J2825" s="14">
        <f t="shared" si="264"/>
        <v>42094.957638888889</v>
      </c>
      <c r="K2825">
        <v>1425428206</v>
      </c>
      <c r="L2825" s="14">
        <f t="shared" si="265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266"/>
        <v>124</v>
      </c>
      <c r="R2825" s="7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5" x14ac:dyDescent="0.2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s="4" t="s">
        <v>8219</v>
      </c>
      <c r="G2826" t="s">
        <v>8224</v>
      </c>
      <c r="H2826" t="s">
        <v>8246</v>
      </c>
      <c r="I2826">
        <v>1434159780</v>
      </c>
      <c r="J2826" s="14">
        <f t="shared" si="264"/>
        <v>42168.071527777778</v>
      </c>
      <c r="K2826">
        <v>1431412196</v>
      </c>
      <c r="L2826" s="14">
        <f t="shared" si="265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266"/>
        <v>116.92307692307693</v>
      </c>
      <c r="R2826" s="7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60" x14ac:dyDescent="0.2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s="4" t="s">
        <v>8219</v>
      </c>
      <c r="G2827" t="s">
        <v>8225</v>
      </c>
      <c r="H2827" t="s">
        <v>8247</v>
      </c>
      <c r="I2827">
        <v>1449255686</v>
      </c>
      <c r="J2827" s="14">
        <f t="shared" si="264"/>
        <v>42342.792662037042</v>
      </c>
      <c r="K2827">
        <v>1446663686</v>
      </c>
      <c r="L2827" s="14">
        <f t="shared" si="265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266"/>
        <v>103.33333333333334</v>
      </c>
      <c r="R2827" s="7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60" x14ac:dyDescent="0.2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s="4" t="s">
        <v>8219</v>
      </c>
      <c r="G2828" t="s">
        <v>8224</v>
      </c>
      <c r="H2828" t="s">
        <v>8246</v>
      </c>
      <c r="I2828">
        <v>1436511600</v>
      </c>
      <c r="J2828" s="14">
        <f t="shared" si="264"/>
        <v>42195.291666666672</v>
      </c>
      <c r="K2828">
        <v>1434415812</v>
      </c>
      <c r="L2828" s="14">
        <f t="shared" si="265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266"/>
        <v>107.74999999999999</v>
      </c>
      <c r="R2828" s="7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60" x14ac:dyDescent="0.2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s="4" t="s">
        <v>8219</v>
      </c>
      <c r="G2829" t="s">
        <v>8224</v>
      </c>
      <c r="H2829" t="s">
        <v>8246</v>
      </c>
      <c r="I2829">
        <v>1464971400</v>
      </c>
      <c r="J2829" s="14">
        <f t="shared" si="264"/>
        <v>42524.6875</v>
      </c>
      <c r="K2829">
        <v>1462379066</v>
      </c>
      <c r="L2829" s="14">
        <f t="shared" si="265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266"/>
        <v>120.24999999999999</v>
      </c>
      <c r="R2829" s="7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60" x14ac:dyDescent="0.2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s="4" t="s">
        <v>8219</v>
      </c>
      <c r="G2830" t="s">
        <v>8225</v>
      </c>
      <c r="H2830" t="s">
        <v>8247</v>
      </c>
      <c r="I2830">
        <v>1443826800</v>
      </c>
      <c r="J2830" s="14">
        <f t="shared" si="264"/>
        <v>42279.958333333328</v>
      </c>
      <c r="K2830">
        <v>1441606869</v>
      </c>
      <c r="L2830" s="14">
        <f t="shared" si="265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266"/>
        <v>100.37894736842105</v>
      </c>
      <c r="R2830" s="7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60" x14ac:dyDescent="0.2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s="4" t="s">
        <v>8219</v>
      </c>
      <c r="G2831" t="s">
        <v>8225</v>
      </c>
      <c r="H2831" t="s">
        <v>8247</v>
      </c>
      <c r="I2831">
        <v>1464863118</v>
      </c>
      <c r="J2831" s="14">
        <f t="shared" si="264"/>
        <v>42523.434236111112</v>
      </c>
      <c r="K2831">
        <v>1462443918</v>
      </c>
      <c r="L2831" s="14">
        <f t="shared" si="265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266"/>
        <v>106.52</v>
      </c>
      <c r="R2831" s="7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45" x14ac:dyDescent="0.2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s="4" t="s">
        <v>8219</v>
      </c>
      <c r="G2832" t="s">
        <v>8224</v>
      </c>
      <c r="H2832" t="s">
        <v>8246</v>
      </c>
      <c r="I2832">
        <v>1399867140</v>
      </c>
      <c r="J2832" s="14">
        <f t="shared" si="264"/>
        <v>41771.165972222225</v>
      </c>
      <c r="K2832">
        <v>1398802148</v>
      </c>
      <c r="L2832" s="14">
        <f t="shared" si="265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266"/>
        <v>100</v>
      </c>
      <c r="R2832" s="7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5" x14ac:dyDescent="0.2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s="4" t="s">
        <v>8219</v>
      </c>
      <c r="G2833" t="s">
        <v>8224</v>
      </c>
      <c r="H2833" t="s">
        <v>8246</v>
      </c>
      <c r="I2833">
        <v>1437076070</v>
      </c>
      <c r="J2833" s="14">
        <f t="shared" si="264"/>
        <v>42201.824884259258</v>
      </c>
      <c r="K2833">
        <v>1434484070</v>
      </c>
      <c r="L2833" s="14">
        <f t="shared" si="265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266"/>
        <v>110.66666666666667</v>
      </c>
      <c r="R2833" s="7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60" x14ac:dyDescent="0.2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s="4" t="s">
        <v>8219</v>
      </c>
      <c r="G2834" t="s">
        <v>8225</v>
      </c>
      <c r="H2834" t="s">
        <v>8247</v>
      </c>
      <c r="I2834">
        <v>1416780000</v>
      </c>
      <c r="J2834" s="14">
        <f t="shared" si="264"/>
        <v>41966.916666666672</v>
      </c>
      <c r="K2834">
        <v>1414342894</v>
      </c>
      <c r="L2834" s="14">
        <f t="shared" si="265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266"/>
        <v>114.71959999999999</v>
      </c>
      <c r="R2834" s="7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2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s="4" t="s">
        <v>8219</v>
      </c>
      <c r="G2835" t="s">
        <v>8224</v>
      </c>
      <c r="H2835" t="s">
        <v>8246</v>
      </c>
      <c r="I2835">
        <v>1444528800</v>
      </c>
      <c r="J2835" s="14">
        <f t="shared" si="264"/>
        <v>42288.083333333328</v>
      </c>
      <c r="K2835">
        <v>1442804633</v>
      </c>
      <c r="L2835" s="14">
        <f t="shared" si="265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266"/>
        <v>108.25925925925925</v>
      </c>
      <c r="R2835" s="7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5" x14ac:dyDescent="0.2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s="4" t="s">
        <v>8219</v>
      </c>
      <c r="G2836" t="s">
        <v>8225</v>
      </c>
      <c r="H2836" t="s">
        <v>8247</v>
      </c>
      <c r="I2836">
        <v>1422658930</v>
      </c>
      <c r="J2836" s="14">
        <f t="shared" si="264"/>
        <v>42034.959837962961</v>
      </c>
      <c r="K2836">
        <v>1421362930</v>
      </c>
      <c r="L2836" s="14">
        <f t="shared" si="265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266"/>
        <v>170</v>
      </c>
      <c r="R2836" s="7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5" x14ac:dyDescent="0.2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s="4" t="s">
        <v>8219</v>
      </c>
      <c r="G2837" t="s">
        <v>8225</v>
      </c>
      <c r="H2837" t="s">
        <v>8247</v>
      </c>
      <c r="I2837">
        <v>1449273600</v>
      </c>
      <c r="J2837" s="14">
        <f t="shared" si="264"/>
        <v>42343</v>
      </c>
      <c r="K2837">
        <v>1446742417</v>
      </c>
      <c r="L2837" s="14">
        <f t="shared" si="265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266"/>
        <v>187.09899999999999</v>
      </c>
      <c r="R2837" s="7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60" x14ac:dyDescent="0.2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s="4" t="s">
        <v>8219</v>
      </c>
      <c r="G2838" t="s">
        <v>8224</v>
      </c>
      <c r="H2838" t="s">
        <v>8246</v>
      </c>
      <c r="I2838">
        <v>1487393940</v>
      </c>
      <c r="J2838" s="14">
        <f t="shared" si="264"/>
        <v>42784.207638888889</v>
      </c>
      <c r="K2838">
        <v>1484115418</v>
      </c>
      <c r="L2838" s="14">
        <f t="shared" si="265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266"/>
        <v>107.77777777777777</v>
      </c>
      <c r="R2838" s="7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0" x14ac:dyDescent="0.2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s="4" t="s">
        <v>8219</v>
      </c>
      <c r="G2839" t="s">
        <v>8229</v>
      </c>
      <c r="H2839" t="s">
        <v>8251</v>
      </c>
      <c r="I2839">
        <v>1449701284</v>
      </c>
      <c r="J2839" s="14">
        <f t="shared" si="264"/>
        <v>42347.950046296297</v>
      </c>
      <c r="K2839">
        <v>1446241684</v>
      </c>
      <c r="L2839" s="14">
        <f t="shared" si="265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266"/>
        <v>100</v>
      </c>
      <c r="R2839" s="7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5" x14ac:dyDescent="0.2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s="4" t="s">
        <v>8219</v>
      </c>
      <c r="G2840" t="s">
        <v>8224</v>
      </c>
      <c r="H2840" t="s">
        <v>8246</v>
      </c>
      <c r="I2840">
        <v>1407967200</v>
      </c>
      <c r="J2840" s="14">
        <f t="shared" si="264"/>
        <v>41864.916666666664</v>
      </c>
      <c r="K2840">
        <v>1406039696</v>
      </c>
      <c r="L2840" s="14">
        <f t="shared" si="265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266"/>
        <v>120.24999999999999</v>
      </c>
      <c r="R2840" s="7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60" x14ac:dyDescent="0.2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s="4" t="s">
        <v>8219</v>
      </c>
      <c r="G2841" t="s">
        <v>8224</v>
      </c>
      <c r="H2841" t="s">
        <v>8246</v>
      </c>
      <c r="I2841">
        <v>1408942740</v>
      </c>
      <c r="J2841" s="14">
        <f t="shared" si="264"/>
        <v>41876.207638888889</v>
      </c>
      <c r="K2841">
        <v>1406958354</v>
      </c>
      <c r="L2841" s="14">
        <f t="shared" si="265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266"/>
        <v>111.42857142857143</v>
      </c>
      <c r="R2841" s="7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60" x14ac:dyDescent="0.2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s="4" t="s">
        <v>8219</v>
      </c>
      <c r="G2842" t="s">
        <v>8225</v>
      </c>
      <c r="H2842" t="s">
        <v>8247</v>
      </c>
      <c r="I2842">
        <v>1426698000</v>
      </c>
      <c r="J2842" s="14">
        <f t="shared" si="264"/>
        <v>42081.708333333328</v>
      </c>
      <c r="K2842">
        <v>1424825479</v>
      </c>
      <c r="L2842" s="14">
        <f t="shared" si="265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266"/>
        <v>104</v>
      </c>
      <c r="R2842" s="7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60" x14ac:dyDescent="0.2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s="4" t="s">
        <v>8221</v>
      </c>
      <c r="G2843" t="s">
        <v>8225</v>
      </c>
      <c r="H2843" t="s">
        <v>8247</v>
      </c>
      <c r="I2843">
        <v>1450032297</v>
      </c>
      <c r="J2843" s="14">
        <f t="shared" si="264"/>
        <v>42351.781215277777</v>
      </c>
      <c r="K2843">
        <v>1444844697</v>
      </c>
      <c r="L2843" s="14">
        <f t="shared" si="265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266"/>
        <v>1</v>
      </c>
      <c r="R2843" s="7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60" x14ac:dyDescent="0.2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s="4" t="s">
        <v>8221</v>
      </c>
      <c r="G2844" t="s">
        <v>8225</v>
      </c>
      <c r="H2844" t="s">
        <v>8247</v>
      </c>
      <c r="I2844">
        <v>1403348400</v>
      </c>
      <c r="J2844" s="14">
        <f t="shared" si="264"/>
        <v>41811.458333333336</v>
      </c>
      <c r="K2844">
        <v>1401058295</v>
      </c>
      <c r="L2844" s="14">
        <f t="shared" si="265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266"/>
        <v>0</v>
      </c>
      <c r="R2844" s="7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60" x14ac:dyDescent="0.2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s="4" t="s">
        <v>8221</v>
      </c>
      <c r="G2845" t="s">
        <v>8224</v>
      </c>
      <c r="H2845" t="s">
        <v>8246</v>
      </c>
      <c r="I2845">
        <v>1465790400</v>
      </c>
      <c r="J2845" s="14">
        <f t="shared" si="264"/>
        <v>42534.166666666672</v>
      </c>
      <c r="K2845">
        <v>1462210950</v>
      </c>
      <c r="L2845" s="14">
        <f t="shared" si="265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266"/>
        <v>0</v>
      </c>
      <c r="R2845" s="7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60" x14ac:dyDescent="0.2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s="4" t="s">
        <v>8221</v>
      </c>
      <c r="G2846" t="s">
        <v>8239</v>
      </c>
      <c r="H2846" t="s">
        <v>8249</v>
      </c>
      <c r="I2846">
        <v>1483535180</v>
      </c>
      <c r="J2846" s="14">
        <f t="shared" si="264"/>
        <v>42739.546064814815</v>
      </c>
      <c r="K2846">
        <v>1480943180</v>
      </c>
      <c r="L2846" s="14">
        <f t="shared" si="265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266"/>
        <v>5.4545454545454541</v>
      </c>
      <c r="R2846" s="7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5" x14ac:dyDescent="0.2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s="4" t="s">
        <v>8221</v>
      </c>
      <c r="G2847" t="s">
        <v>8224</v>
      </c>
      <c r="H2847" t="s">
        <v>8246</v>
      </c>
      <c r="I2847">
        <v>1433723033</v>
      </c>
      <c r="J2847" s="14">
        <f t="shared" si="264"/>
        <v>42163.016585648147</v>
      </c>
      <c r="K2847">
        <v>1428539033</v>
      </c>
      <c r="L2847" s="14">
        <f t="shared" si="265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266"/>
        <v>31.546666666666667</v>
      </c>
      <c r="R2847" s="7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60" x14ac:dyDescent="0.2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s="4" t="s">
        <v>8221</v>
      </c>
      <c r="G2848" t="s">
        <v>8224</v>
      </c>
      <c r="H2848" t="s">
        <v>8246</v>
      </c>
      <c r="I2848">
        <v>1432917394</v>
      </c>
      <c r="J2848" s="14">
        <f t="shared" si="264"/>
        <v>42153.692060185189</v>
      </c>
      <c r="K2848">
        <v>1429029394</v>
      </c>
      <c r="L2848" s="14">
        <f t="shared" si="265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266"/>
        <v>0</v>
      </c>
      <c r="R2848" s="7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60" x14ac:dyDescent="0.2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s="4" t="s">
        <v>8221</v>
      </c>
      <c r="G2849" t="s">
        <v>8224</v>
      </c>
      <c r="H2849" t="s">
        <v>8246</v>
      </c>
      <c r="I2849">
        <v>1464031265</v>
      </c>
      <c r="J2849" s="14">
        <f t="shared" si="264"/>
        <v>42513.806307870371</v>
      </c>
      <c r="K2849">
        <v>1458847265</v>
      </c>
      <c r="L2849" s="14">
        <f t="shared" si="265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266"/>
        <v>0</v>
      </c>
      <c r="R2849" s="7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60" x14ac:dyDescent="0.2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s="4" t="s">
        <v>8221</v>
      </c>
      <c r="G2850" t="s">
        <v>8224</v>
      </c>
      <c r="H2850" t="s">
        <v>8246</v>
      </c>
      <c r="I2850">
        <v>1432913659</v>
      </c>
      <c r="J2850" s="14">
        <f t="shared" si="264"/>
        <v>42153.648831018523</v>
      </c>
      <c r="K2850">
        <v>1430321659</v>
      </c>
      <c r="L2850" s="14">
        <f t="shared" si="265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266"/>
        <v>0.2</v>
      </c>
      <c r="R2850" s="7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60" x14ac:dyDescent="0.2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s="4" t="s">
        <v>8221</v>
      </c>
      <c r="G2851" t="s">
        <v>8225</v>
      </c>
      <c r="H2851" t="s">
        <v>8247</v>
      </c>
      <c r="I2851">
        <v>1461406600</v>
      </c>
      <c r="J2851" s="14">
        <f t="shared" si="264"/>
        <v>42483.428240740745</v>
      </c>
      <c r="K2851">
        <v>1458814600</v>
      </c>
      <c r="L2851" s="14">
        <f t="shared" si="265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266"/>
        <v>1</v>
      </c>
      <c r="R2851" s="7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60" x14ac:dyDescent="0.2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s="4" t="s">
        <v>8221</v>
      </c>
      <c r="G2852" t="s">
        <v>8224</v>
      </c>
      <c r="H2852" t="s">
        <v>8246</v>
      </c>
      <c r="I2852">
        <v>1409962211</v>
      </c>
      <c r="J2852" s="14">
        <f t="shared" si="264"/>
        <v>41888.007071759261</v>
      </c>
      <c r="K2852">
        <v>1407370211</v>
      </c>
      <c r="L2852" s="14">
        <f t="shared" si="265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266"/>
        <v>3.8875000000000002</v>
      </c>
      <c r="R2852" s="7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60" x14ac:dyDescent="0.2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s="4" t="s">
        <v>8221</v>
      </c>
      <c r="G2853" t="s">
        <v>8241</v>
      </c>
      <c r="H2853" t="s">
        <v>8249</v>
      </c>
      <c r="I2853">
        <v>1454109420</v>
      </c>
      <c r="J2853" s="14">
        <f t="shared" si="264"/>
        <v>42398.970138888893</v>
      </c>
      <c r="K2853">
        <v>1453334629</v>
      </c>
      <c r="L2853" s="14">
        <f t="shared" si="265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266"/>
        <v>0</v>
      </c>
      <c r="R2853" s="7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5" x14ac:dyDescent="0.2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s="4" t="s">
        <v>8221</v>
      </c>
      <c r="G2854" t="s">
        <v>8224</v>
      </c>
      <c r="H2854" t="s">
        <v>8246</v>
      </c>
      <c r="I2854">
        <v>1403312703</v>
      </c>
      <c r="J2854" s="14">
        <f t="shared" si="264"/>
        <v>41811.045173611114</v>
      </c>
      <c r="K2854">
        <v>1400720703</v>
      </c>
      <c r="L2854" s="14">
        <f t="shared" si="265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266"/>
        <v>1.9</v>
      </c>
      <c r="R2854" s="7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60" x14ac:dyDescent="0.2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s="4" t="s">
        <v>8221</v>
      </c>
      <c r="G2855" t="s">
        <v>8229</v>
      </c>
      <c r="H2855" t="s">
        <v>8251</v>
      </c>
      <c r="I2855">
        <v>1410669297</v>
      </c>
      <c r="J2855" s="14">
        <f t="shared" si="264"/>
        <v>41896.190937499996</v>
      </c>
      <c r="K2855">
        <v>1405485297</v>
      </c>
      <c r="L2855" s="14">
        <f t="shared" si="265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266"/>
        <v>0</v>
      </c>
      <c r="R2855" s="7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5" x14ac:dyDescent="0.2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s="4" t="s">
        <v>8221</v>
      </c>
      <c r="G2856" t="s">
        <v>8225</v>
      </c>
      <c r="H2856" t="s">
        <v>8247</v>
      </c>
      <c r="I2856">
        <v>1431018719</v>
      </c>
      <c r="J2856" s="14">
        <f t="shared" si="264"/>
        <v>42131.71665509259</v>
      </c>
      <c r="K2856">
        <v>1429290719</v>
      </c>
      <c r="L2856" s="14">
        <f t="shared" si="265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266"/>
        <v>41.699999999999996</v>
      </c>
      <c r="R2856" s="7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60" x14ac:dyDescent="0.2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s="4" t="s">
        <v>8221</v>
      </c>
      <c r="G2857" t="s">
        <v>8224</v>
      </c>
      <c r="H2857" t="s">
        <v>8246</v>
      </c>
      <c r="I2857">
        <v>1454110440</v>
      </c>
      <c r="J2857" s="14">
        <f t="shared" si="264"/>
        <v>42398.981944444444</v>
      </c>
      <c r="K2857">
        <v>1451607071</v>
      </c>
      <c r="L2857" s="14">
        <f t="shared" si="265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266"/>
        <v>50</v>
      </c>
      <c r="R2857" s="7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5" x14ac:dyDescent="0.2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s="4" t="s">
        <v>8221</v>
      </c>
      <c r="G2858" t="s">
        <v>8224</v>
      </c>
      <c r="H2858" t="s">
        <v>8246</v>
      </c>
      <c r="I2858">
        <v>1439069640</v>
      </c>
      <c r="J2858" s="14">
        <f t="shared" si="264"/>
        <v>42224.898611111115</v>
      </c>
      <c r="K2858">
        <v>1433897647</v>
      </c>
      <c r="L2858" s="14">
        <f t="shared" si="265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266"/>
        <v>4.8666666666666663</v>
      </c>
      <c r="R2858" s="7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0" x14ac:dyDescent="0.2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s="4" t="s">
        <v>8221</v>
      </c>
      <c r="G2859" t="s">
        <v>8238</v>
      </c>
      <c r="H2859" t="s">
        <v>8256</v>
      </c>
      <c r="I2859">
        <v>1487613600</v>
      </c>
      <c r="J2859" s="14">
        <f t="shared" si="264"/>
        <v>42786.75</v>
      </c>
      <c r="K2859">
        <v>1482444295</v>
      </c>
      <c r="L2859" s="14">
        <f t="shared" si="265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266"/>
        <v>19.736842105263158</v>
      </c>
      <c r="R2859" s="7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60" x14ac:dyDescent="0.2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s="4" t="s">
        <v>8221</v>
      </c>
      <c r="G2860" t="s">
        <v>8233</v>
      </c>
      <c r="H2860" t="s">
        <v>8249</v>
      </c>
      <c r="I2860">
        <v>1417778880</v>
      </c>
      <c r="J2860" s="14">
        <f t="shared" si="264"/>
        <v>41978.477777777778</v>
      </c>
      <c r="K2860">
        <v>1415711095</v>
      </c>
      <c r="L2860" s="14">
        <f t="shared" si="265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266"/>
        <v>0</v>
      </c>
      <c r="R2860" s="7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45" x14ac:dyDescent="0.2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s="4" t="s">
        <v>8221</v>
      </c>
      <c r="G2861" t="s">
        <v>8226</v>
      </c>
      <c r="H2861" t="s">
        <v>8248</v>
      </c>
      <c r="I2861">
        <v>1444984904</v>
      </c>
      <c r="J2861" s="14">
        <f t="shared" si="264"/>
        <v>42293.362314814818</v>
      </c>
      <c r="K2861">
        <v>1439800904</v>
      </c>
      <c r="L2861" s="14">
        <f t="shared" si="265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266"/>
        <v>1.7500000000000002</v>
      </c>
      <c r="R2861" s="7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60" x14ac:dyDescent="0.2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s="4" t="s">
        <v>8221</v>
      </c>
      <c r="G2862" t="s">
        <v>8224</v>
      </c>
      <c r="H2862" t="s">
        <v>8246</v>
      </c>
      <c r="I2862">
        <v>1466363576</v>
      </c>
      <c r="J2862" s="14">
        <f t="shared" si="264"/>
        <v>42540.800648148142</v>
      </c>
      <c r="K2862">
        <v>1461179576</v>
      </c>
      <c r="L2862" s="14">
        <f t="shared" si="265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266"/>
        <v>6.65</v>
      </c>
      <c r="R2862" s="7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60" x14ac:dyDescent="0.2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s="4" t="s">
        <v>8221</v>
      </c>
      <c r="G2863" t="s">
        <v>8226</v>
      </c>
      <c r="H2863" t="s">
        <v>8248</v>
      </c>
      <c r="I2863">
        <v>1443103848</v>
      </c>
      <c r="J2863" s="14">
        <f t="shared" si="264"/>
        <v>42271.590833333335</v>
      </c>
      <c r="K2863">
        <v>1441894248</v>
      </c>
      <c r="L2863" s="14">
        <f t="shared" si="265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266"/>
        <v>32</v>
      </c>
      <c r="R2863" s="7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5" x14ac:dyDescent="0.2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s="4" t="s">
        <v>8221</v>
      </c>
      <c r="G2864" t="s">
        <v>8224</v>
      </c>
      <c r="H2864" t="s">
        <v>8246</v>
      </c>
      <c r="I2864">
        <v>1403636229</v>
      </c>
      <c r="J2864" s="14">
        <f t="shared" si="264"/>
        <v>41814.789687500001</v>
      </c>
      <c r="K2864">
        <v>1401044229</v>
      </c>
      <c r="L2864" s="14">
        <f t="shared" si="265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266"/>
        <v>0.43307086614173229</v>
      </c>
      <c r="R2864" s="7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60" x14ac:dyDescent="0.2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s="4" t="s">
        <v>8221</v>
      </c>
      <c r="G2865" t="s">
        <v>8224</v>
      </c>
      <c r="H2865" t="s">
        <v>8246</v>
      </c>
      <c r="I2865">
        <v>1410279123</v>
      </c>
      <c r="J2865" s="14">
        <f t="shared" si="264"/>
        <v>41891.675034722226</v>
      </c>
      <c r="K2865">
        <v>1405095123</v>
      </c>
      <c r="L2865" s="14">
        <f t="shared" si="265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266"/>
        <v>0.04</v>
      </c>
      <c r="R2865" s="7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2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s="4" t="s">
        <v>8221</v>
      </c>
      <c r="G2866" t="s">
        <v>8225</v>
      </c>
      <c r="H2866" t="s">
        <v>8247</v>
      </c>
      <c r="I2866">
        <v>1437139080</v>
      </c>
      <c r="J2866" s="14">
        <f t="shared" si="264"/>
        <v>42202.554166666669</v>
      </c>
      <c r="K2866">
        <v>1434552207</v>
      </c>
      <c r="L2866" s="14">
        <f t="shared" si="265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266"/>
        <v>1.6</v>
      </c>
      <c r="R2866" s="7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60" x14ac:dyDescent="0.2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s="4" t="s">
        <v>8221</v>
      </c>
      <c r="G2867" t="s">
        <v>8224</v>
      </c>
      <c r="H2867" t="s">
        <v>8246</v>
      </c>
      <c r="I2867">
        <v>1420512259</v>
      </c>
      <c r="J2867" s="14">
        <f t="shared" si="264"/>
        <v>42010.114108796297</v>
      </c>
      <c r="K2867">
        <v>1415328259</v>
      </c>
      <c r="L2867" s="14">
        <f t="shared" si="265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266"/>
        <v>0</v>
      </c>
      <c r="R2867" s="7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5" x14ac:dyDescent="0.2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s="4" t="s">
        <v>8221</v>
      </c>
      <c r="G2868" t="s">
        <v>8224</v>
      </c>
      <c r="H2868" t="s">
        <v>8246</v>
      </c>
      <c r="I2868">
        <v>1476482400</v>
      </c>
      <c r="J2868" s="14">
        <f t="shared" si="264"/>
        <v>42657.916666666672</v>
      </c>
      <c r="K2868">
        <v>1473893721</v>
      </c>
      <c r="L2868" s="14">
        <f t="shared" si="265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266"/>
        <v>0.89999999999999991</v>
      </c>
      <c r="R2868" s="7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60" x14ac:dyDescent="0.2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s="4" t="s">
        <v>8221</v>
      </c>
      <c r="G2869" t="s">
        <v>8224</v>
      </c>
      <c r="H2869" t="s">
        <v>8246</v>
      </c>
      <c r="I2869">
        <v>1467604800</v>
      </c>
      <c r="J2869" s="14">
        <f t="shared" si="264"/>
        <v>42555.166666666672</v>
      </c>
      <c r="K2869">
        <v>1465533672</v>
      </c>
      <c r="L2869" s="14">
        <f t="shared" si="265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266"/>
        <v>20.16</v>
      </c>
      <c r="R2869" s="7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60" x14ac:dyDescent="0.2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s="4" t="s">
        <v>8221</v>
      </c>
      <c r="G2870" t="s">
        <v>8224</v>
      </c>
      <c r="H2870" t="s">
        <v>8246</v>
      </c>
      <c r="I2870">
        <v>1475697054</v>
      </c>
      <c r="J2870" s="14">
        <f t="shared" si="264"/>
        <v>42648.827013888891</v>
      </c>
      <c r="K2870">
        <v>1473105054</v>
      </c>
      <c r="L2870" s="14">
        <f t="shared" si="265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266"/>
        <v>42.011733333333332</v>
      </c>
      <c r="R2870" s="7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60" x14ac:dyDescent="0.2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s="4" t="s">
        <v>8221</v>
      </c>
      <c r="G2871" t="s">
        <v>8224</v>
      </c>
      <c r="H2871" t="s">
        <v>8246</v>
      </c>
      <c r="I2871">
        <v>1468937681</v>
      </c>
      <c r="J2871" s="14">
        <f t="shared" si="264"/>
        <v>42570.593530092592</v>
      </c>
      <c r="K2871">
        <v>1466345681</v>
      </c>
      <c r="L2871" s="14">
        <f t="shared" si="265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266"/>
        <v>0.88500000000000001</v>
      </c>
      <c r="R2871" s="7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60" x14ac:dyDescent="0.2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s="4" t="s">
        <v>8221</v>
      </c>
      <c r="G2872" t="s">
        <v>8224</v>
      </c>
      <c r="H2872" t="s">
        <v>8246</v>
      </c>
      <c r="I2872">
        <v>1400301165</v>
      </c>
      <c r="J2872" s="14">
        <f t="shared" si="264"/>
        <v>41776.189409722225</v>
      </c>
      <c r="K2872">
        <v>1397709165</v>
      </c>
      <c r="L2872" s="14">
        <f t="shared" si="265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266"/>
        <v>15</v>
      </c>
      <c r="R2872" s="7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5" x14ac:dyDescent="0.2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s="4" t="s">
        <v>8221</v>
      </c>
      <c r="G2873" t="s">
        <v>8224</v>
      </c>
      <c r="H2873" t="s">
        <v>8246</v>
      </c>
      <c r="I2873">
        <v>1419183813</v>
      </c>
      <c r="J2873" s="14">
        <f t="shared" si="264"/>
        <v>41994.738576388889</v>
      </c>
      <c r="K2873">
        <v>1417455813</v>
      </c>
      <c r="L2873" s="14">
        <f t="shared" si="265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266"/>
        <v>4.67</v>
      </c>
      <c r="R2873" s="7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5" x14ac:dyDescent="0.2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s="4" t="s">
        <v>8221</v>
      </c>
      <c r="G2874" t="s">
        <v>8224</v>
      </c>
      <c r="H2874" t="s">
        <v>8246</v>
      </c>
      <c r="I2874">
        <v>1434768438</v>
      </c>
      <c r="J2874" s="14">
        <f t="shared" si="264"/>
        <v>42175.11618055556</v>
      </c>
      <c r="K2874">
        <v>1429584438</v>
      </c>
      <c r="L2874" s="14">
        <f t="shared" si="265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266"/>
        <v>0</v>
      </c>
      <c r="R2874" s="7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60" x14ac:dyDescent="0.2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s="4" t="s">
        <v>8221</v>
      </c>
      <c r="G2875" t="s">
        <v>8224</v>
      </c>
      <c r="H2875" t="s">
        <v>8246</v>
      </c>
      <c r="I2875">
        <v>1422473831</v>
      </c>
      <c r="J2875" s="14">
        <f t="shared" si="264"/>
        <v>42032.817488425921</v>
      </c>
      <c r="K2875">
        <v>1419881831</v>
      </c>
      <c r="L2875" s="14">
        <f t="shared" si="265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266"/>
        <v>38.119999999999997</v>
      </c>
      <c r="R2875" s="7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60" x14ac:dyDescent="0.2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s="4" t="s">
        <v>8221</v>
      </c>
      <c r="G2876" t="s">
        <v>8224</v>
      </c>
      <c r="H2876" t="s">
        <v>8246</v>
      </c>
      <c r="I2876">
        <v>1484684186</v>
      </c>
      <c r="J2876" s="14">
        <f t="shared" si="264"/>
        <v>42752.84474537037</v>
      </c>
      <c r="K2876">
        <v>1482092186</v>
      </c>
      <c r="L2876" s="14">
        <f t="shared" si="265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266"/>
        <v>5.42</v>
      </c>
      <c r="R2876" s="7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60" x14ac:dyDescent="0.2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s="4" t="s">
        <v>8221</v>
      </c>
      <c r="G2877" t="s">
        <v>8224</v>
      </c>
      <c r="H2877" t="s">
        <v>8246</v>
      </c>
      <c r="I2877">
        <v>1462417493</v>
      </c>
      <c r="J2877" s="14">
        <f t="shared" si="264"/>
        <v>42495.128391203703</v>
      </c>
      <c r="K2877">
        <v>1459825493</v>
      </c>
      <c r="L2877" s="14">
        <f t="shared" si="265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266"/>
        <v>3.4999999999999996E-2</v>
      </c>
      <c r="R2877" s="7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60" x14ac:dyDescent="0.2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s="4" t="s">
        <v>8221</v>
      </c>
      <c r="G2878" t="s">
        <v>8224</v>
      </c>
      <c r="H2878" t="s">
        <v>8246</v>
      </c>
      <c r="I2878">
        <v>1437069079</v>
      </c>
      <c r="J2878" s="14">
        <f t="shared" si="264"/>
        <v>42201.743969907402</v>
      </c>
      <c r="K2878">
        <v>1434477079</v>
      </c>
      <c r="L2878" s="14">
        <f t="shared" si="265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266"/>
        <v>0</v>
      </c>
      <c r="R2878" s="7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60" x14ac:dyDescent="0.2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s="4" t="s">
        <v>8221</v>
      </c>
      <c r="G2879" t="s">
        <v>8224</v>
      </c>
      <c r="H2879" t="s">
        <v>8246</v>
      </c>
      <c r="I2879">
        <v>1480525200</v>
      </c>
      <c r="J2879" s="14">
        <f t="shared" si="264"/>
        <v>42704.708333333328</v>
      </c>
      <c r="K2879">
        <v>1477781724</v>
      </c>
      <c r="L2879" s="14">
        <f t="shared" si="265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266"/>
        <v>10.833333333333334</v>
      </c>
      <c r="R2879" s="7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5" x14ac:dyDescent="0.2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s="4" t="s">
        <v>8221</v>
      </c>
      <c r="G2880" t="s">
        <v>8225</v>
      </c>
      <c r="H2880" t="s">
        <v>8247</v>
      </c>
      <c r="I2880">
        <v>1435934795</v>
      </c>
      <c r="J2880" s="14">
        <f t="shared" si="264"/>
        <v>42188.615682870368</v>
      </c>
      <c r="K2880">
        <v>1430750795</v>
      </c>
      <c r="L2880" s="14">
        <f t="shared" si="265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266"/>
        <v>2.1</v>
      </c>
      <c r="R2880" s="7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5" x14ac:dyDescent="0.2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s="4" t="s">
        <v>8221</v>
      </c>
      <c r="G2881" t="s">
        <v>8224</v>
      </c>
      <c r="H2881" t="s">
        <v>8246</v>
      </c>
      <c r="I2881">
        <v>1453310661</v>
      </c>
      <c r="J2881" s="14">
        <f t="shared" si="264"/>
        <v>42389.725243055553</v>
      </c>
      <c r="K2881">
        <v>1450718661</v>
      </c>
      <c r="L2881" s="14">
        <f t="shared" si="265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266"/>
        <v>0.2589285714285714</v>
      </c>
      <c r="R2881" s="7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60" x14ac:dyDescent="0.2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s="4" t="s">
        <v>8221</v>
      </c>
      <c r="G2882" t="s">
        <v>8224</v>
      </c>
      <c r="H2882" t="s">
        <v>8246</v>
      </c>
      <c r="I2882">
        <v>1440090300</v>
      </c>
      <c r="J2882" s="14">
        <f t="shared" si="264"/>
        <v>42236.711805555555</v>
      </c>
      <c r="K2882">
        <v>1436305452</v>
      </c>
      <c r="L2882" s="14">
        <f t="shared" si="265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6">
        <f t="shared" si="266"/>
        <v>23.333333333333332</v>
      </c>
      <c r="R2882" s="7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60" x14ac:dyDescent="0.2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s="4" t="s">
        <v>8221</v>
      </c>
      <c r="G2883" t="s">
        <v>8224</v>
      </c>
      <c r="H2883" t="s">
        <v>8246</v>
      </c>
      <c r="I2883">
        <v>1417620036</v>
      </c>
      <c r="J2883" s="14">
        <f t="shared" ref="J2883:J2946" si="270">(((I2883/60)/60)/24)+DATE(1970,1,1)</f>
        <v>41976.639305555553</v>
      </c>
      <c r="K2883">
        <v>1412432436</v>
      </c>
      <c r="L2883" s="14">
        <f t="shared" ref="L2883:L2946" si="27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6">
        <f t="shared" ref="Q2883:Q2946" si="272">(E2883/D2883)*100</f>
        <v>0</v>
      </c>
      <c r="R2883" s="7" t="e">
        <f t="shared" ref="R2883:R2946" si="273">AVERAGE(E2883/N2883)</f>
        <v>#DIV/0!</v>
      </c>
      <c r="S2883" t="str">
        <f t="shared" ref="S2883:S2946" si="274">LEFT(P2883,FIND("/",P2883)-1)</f>
        <v>theater</v>
      </c>
      <c r="T2883" t="str">
        <f t="shared" ref="T2883:T2946" si="275">RIGHT(P2883,LEN(P2883)-FIND("/",P2883))</f>
        <v>plays</v>
      </c>
    </row>
    <row r="2884" spans="1:20" ht="60" x14ac:dyDescent="0.2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s="4" t="s">
        <v>8221</v>
      </c>
      <c r="G2884" t="s">
        <v>8224</v>
      </c>
      <c r="H2884" t="s">
        <v>8246</v>
      </c>
      <c r="I2884">
        <v>1462112318</v>
      </c>
      <c r="J2884" s="14">
        <f t="shared" si="270"/>
        <v>42491.596273148149</v>
      </c>
      <c r="K2884">
        <v>1459520318</v>
      </c>
      <c r="L2884" s="14">
        <f t="shared" si="27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272"/>
        <v>33.6</v>
      </c>
      <c r="R2884" s="7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60" x14ac:dyDescent="0.2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s="4" t="s">
        <v>8221</v>
      </c>
      <c r="G2885" t="s">
        <v>8224</v>
      </c>
      <c r="H2885" t="s">
        <v>8246</v>
      </c>
      <c r="I2885">
        <v>1454734740</v>
      </c>
      <c r="J2885" s="14">
        <f t="shared" si="270"/>
        <v>42406.207638888889</v>
      </c>
      <c r="K2885">
        <v>1451684437</v>
      </c>
      <c r="L2885" s="14">
        <f t="shared" si="27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272"/>
        <v>19.079999999999998</v>
      </c>
      <c r="R2885" s="7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45" x14ac:dyDescent="0.2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s="4" t="s">
        <v>8221</v>
      </c>
      <c r="G2886" t="s">
        <v>8224</v>
      </c>
      <c r="H2886" t="s">
        <v>8246</v>
      </c>
      <c r="I2886">
        <v>1417800435</v>
      </c>
      <c r="J2886" s="14">
        <f t="shared" si="270"/>
        <v>41978.727256944447</v>
      </c>
      <c r="K2886">
        <v>1415208435</v>
      </c>
      <c r="L2886" s="14">
        <f t="shared" si="27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272"/>
        <v>0.41111111111111115</v>
      </c>
      <c r="R2886" s="7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30" x14ac:dyDescent="0.2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s="4" t="s">
        <v>8221</v>
      </c>
      <c r="G2887" t="s">
        <v>8224</v>
      </c>
      <c r="H2887" t="s">
        <v>8246</v>
      </c>
      <c r="I2887">
        <v>1426294201</v>
      </c>
      <c r="J2887" s="14">
        <f t="shared" si="270"/>
        <v>42077.034733796296</v>
      </c>
      <c r="K2887">
        <v>1423705801</v>
      </c>
      <c r="L2887" s="14">
        <f t="shared" si="27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272"/>
        <v>32.5</v>
      </c>
      <c r="R2887" s="7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60" x14ac:dyDescent="0.2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s="4" t="s">
        <v>8221</v>
      </c>
      <c r="G2888" t="s">
        <v>8224</v>
      </c>
      <c r="H2888" t="s">
        <v>8246</v>
      </c>
      <c r="I2888">
        <v>1442635140</v>
      </c>
      <c r="J2888" s="14">
        <f t="shared" si="270"/>
        <v>42266.165972222225</v>
      </c>
      <c r="K2888">
        <v>1442243484</v>
      </c>
      <c r="L2888" s="14">
        <f t="shared" si="27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272"/>
        <v>5</v>
      </c>
      <c r="R2888" s="7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60" x14ac:dyDescent="0.2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s="4" t="s">
        <v>8221</v>
      </c>
      <c r="G2889" t="s">
        <v>8224</v>
      </c>
      <c r="H2889" t="s">
        <v>8246</v>
      </c>
      <c r="I2889">
        <v>1420971324</v>
      </c>
      <c r="J2889" s="14">
        <f t="shared" si="270"/>
        <v>42015.427361111113</v>
      </c>
      <c r="K2889">
        <v>1418379324</v>
      </c>
      <c r="L2889" s="14">
        <f t="shared" si="27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272"/>
        <v>0.16666666666666669</v>
      </c>
      <c r="R2889" s="7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60" x14ac:dyDescent="0.2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s="4" t="s">
        <v>8221</v>
      </c>
      <c r="G2890" t="s">
        <v>8224</v>
      </c>
      <c r="H2890" t="s">
        <v>8246</v>
      </c>
      <c r="I2890">
        <v>1413608340</v>
      </c>
      <c r="J2890" s="14">
        <f t="shared" si="270"/>
        <v>41930.207638888889</v>
      </c>
      <c r="K2890">
        <v>1412945440</v>
      </c>
      <c r="L2890" s="14">
        <f t="shared" si="27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272"/>
        <v>0</v>
      </c>
      <c r="R2890" s="7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5" x14ac:dyDescent="0.2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s="4" t="s">
        <v>8221</v>
      </c>
      <c r="G2891" t="s">
        <v>8224</v>
      </c>
      <c r="H2891" t="s">
        <v>8246</v>
      </c>
      <c r="I2891">
        <v>1409344985</v>
      </c>
      <c r="J2891" s="14">
        <f t="shared" si="270"/>
        <v>41880.863252314812</v>
      </c>
      <c r="K2891">
        <v>1406752985</v>
      </c>
      <c r="L2891" s="14">
        <f t="shared" si="27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272"/>
        <v>38.066666666666663</v>
      </c>
      <c r="R2891" s="7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60" x14ac:dyDescent="0.2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s="4" t="s">
        <v>8221</v>
      </c>
      <c r="G2892" t="s">
        <v>8224</v>
      </c>
      <c r="H2892" t="s">
        <v>8246</v>
      </c>
      <c r="I2892">
        <v>1407553200</v>
      </c>
      <c r="J2892" s="14">
        <f t="shared" si="270"/>
        <v>41860.125</v>
      </c>
      <c r="K2892">
        <v>1405100992</v>
      </c>
      <c r="L2892" s="14">
        <f t="shared" si="27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272"/>
        <v>1.05</v>
      </c>
      <c r="R2892" s="7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60" x14ac:dyDescent="0.2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s="4" t="s">
        <v>8221</v>
      </c>
      <c r="G2893" t="s">
        <v>8224</v>
      </c>
      <c r="H2893" t="s">
        <v>8246</v>
      </c>
      <c r="I2893">
        <v>1460751128</v>
      </c>
      <c r="J2893" s="14">
        <f t="shared" si="270"/>
        <v>42475.84175925926</v>
      </c>
      <c r="K2893">
        <v>1455570728</v>
      </c>
      <c r="L2893" s="14">
        <f t="shared" si="27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272"/>
        <v>2.73</v>
      </c>
      <c r="R2893" s="7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5" x14ac:dyDescent="0.2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s="4" t="s">
        <v>8221</v>
      </c>
      <c r="G2894" t="s">
        <v>8224</v>
      </c>
      <c r="H2894" t="s">
        <v>8246</v>
      </c>
      <c r="I2894">
        <v>1409000400</v>
      </c>
      <c r="J2894" s="14">
        <f t="shared" si="270"/>
        <v>41876.875</v>
      </c>
      <c r="K2894">
        <v>1408381704</v>
      </c>
      <c r="L2894" s="14">
        <f t="shared" si="27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272"/>
        <v>9.0909090909090917</v>
      </c>
      <c r="R2894" s="7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30" x14ac:dyDescent="0.2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s="4" t="s">
        <v>8221</v>
      </c>
      <c r="G2895" t="s">
        <v>8224</v>
      </c>
      <c r="H2895" t="s">
        <v>8246</v>
      </c>
      <c r="I2895">
        <v>1420768800</v>
      </c>
      <c r="J2895" s="14">
        <f t="shared" si="270"/>
        <v>42013.083333333328</v>
      </c>
      <c r="K2895">
        <v>1415644395</v>
      </c>
      <c r="L2895" s="14">
        <f t="shared" si="27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272"/>
        <v>0.5</v>
      </c>
      <c r="R2895" s="7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30" x14ac:dyDescent="0.2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s="4" t="s">
        <v>8221</v>
      </c>
      <c r="G2896" t="s">
        <v>8224</v>
      </c>
      <c r="H2896" t="s">
        <v>8246</v>
      </c>
      <c r="I2896">
        <v>1428100815</v>
      </c>
      <c r="J2896" s="14">
        <f t="shared" si="270"/>
        <v>42097.944618055553</v>
      </c>
      <c r="K2896">
        <v>1422920415</v>
      </c>
      <c r="L2896" s="14">
        <f t="shared" si="27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272"/>
        <v>0</v>
      </c>
      <c r="R2896" s="7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60" x14ac:dyDescent="0.2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s="4" t="s">
        <v>8221</v>
      </c>
      <c r="G2897" t="s">
        <v>8224</v>
      </c>
      <c r="H2897" t="s">
        <v>8246</v>
      </c>
      <c r="I2897">
        <v>1403470800</v>
      </c>
      <c r="J2897" s="14">
        <f t="shared" si="270"/>
        <v>41812.875</v>
      </c>
      <c r="K2897">
        <v>1403356792</v>
      </c>
      <c r="L2897" s="14">
        <f t="shared" si="27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272"/>
        <v>4.5999999999999996</v>
      </c>
      <c r="R2897" s="7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5" x14ac:dyDescent="0.2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s="4" t="s">
        <v>8221</v>
      </c>
      <c r="G2898" t="s">
        <v>8224</v>
      </c>
      <c r="H2898" t="s">
        <v>8246</v>
      </c>
      <c r="I2898">
        <v>1481522400</v>
      </c>
      <c r="J2898" s="14">
        <f t="shared" si="270"/>
        <v>42716.25</v>
      </c>
      <c r="K2898">
        <v>1480283321</v>
      </c>
      <c r="L2898" s="14">
        <f t="shared" si="27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272"/>
        <v>20.833333333333336</v>
      </c>
      <c r="R2898" s="7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60" x14ac:dyDescent="0.2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s="4" t="s">
        <v>8221</v>
      </c>
      <c r="G2899" t="s">
        <v>8224</v>
      </c>
      <c r="H2899" t="s">
        <v>8246</v>
      </c>
      <c r="I2899">
        <v>1444577345</v>
      </c>
      <c r="J2899" s="14">
        <f t="shared" si="270"/>
        <v>42288.645196759258</v>
      </c>
      <c r="K2899">
        <v>1441985458</v>
      </c>
      <c r="L2899" s="14">
        <f t="shared" si="27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272"/>
        <v>4.583333333333333</v>
      </c>
      <c r="R2899" s="7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60" x14ac:dyDescent="0.2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s="4" t="s">
        <v>8221</v>
      </c>
      <c r="G2900" t="s">
        <v>8224</v>
      </c>
      <c r="H2900" t="s">
        <v>8246</v>
      </c>
      <c r="I2900">
        <v>1446307053</v>
      </c>
      <c r="J2900" s="14">
        <f t="shared" si="270"/>
        <v>42308.664965277778</v>
      </c>
      <c r="K2900">
        <v>1443715053</v>
      </c>
      <c r="L2900" s="14">
        <f t="shared" si="27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272"/>
        <v>4.2133333333333338</v>
      </c>
      <c r="R2900" s="7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60" x14ac:dyDescent="0.2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s="4" t="s">
        <v>8221</v>
      </c>
      <c r="G2901" t="s">
        <v>8224</v>
      </c>
      <c r="H2901" t="s">
        <v>8246</v>
      </c>
      <c r="I2901">
        <v>1469325158</v>
      </c>
      <c r="J2901" s="14">
        <f t="shared" si="270"/>
        <v>42575.078217592592</v>
      </c>
      <c r="K2901">
        <v>1464141158</v>
      </c>
      <c r="L2901" s="14">
        <f t="shared" si="27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272"/>
        <v>0</v>
      </c>
      <c r="R2901" s="7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60" x14ac:dyDescent="0.2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s="4" t="s">
        <v>8221</v>
      </c>
      <c r="G2902" t="s">
        <v>8224</v>
      </c>
      <c r="H2902" t="s">
        <v>8246</v>
      </c>
      <c r="I2902">
        <v>1407562632</v>
      </c>
      <c r="J2902" s="14">
        <f t="shared" si="270"/>
        <v>41860.234166666669</v>
      </c>
      <c r="K2902">
        <v>1404970632</v>
      </c>
      <c r="L2902" s="14">
        <f t="shared" si="27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272"/>
        <v>61.909090909090914</v>
      </c>
      <c r="R2902" s="7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60" x14ac:dyDescent="0.2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s="4" t="s">
        <v>8221</v>
      </c>
      <c r="G2903" t="s">
        <v>8224</v>
      </c>
      <c r="H2903" t="s">
        <v>8246</v>
      </c>
      <c r="I2903">
        <v>1423345339</v>
      </c>
      <c r="J2903" s="14">
        <f t="shared" si="270"/>
        <v>42042.904386574075</v>
      </c>
      <c r="K2903">
        <v>1418161339</v>
      </c>
      <c r="L2903" s="14">
        <f t="shared" si="27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272"/>
        <v>0.8</v>
      </c>
      <c r="R2903" s="7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45" x14ac:dyDescent="0.2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s="4" t="s">
        <v>8221</v>
      </c>
      <c r="G2904" t="s">
        <v>8224</v>
      </c>
      <c r="H2904" t="s">
        <v>8246</v>
      </c>
      <c r="I2904">
        <v>1440412396</v>
      </c>
      <c r="J2904" s="14">
        <f t="shared" si="270"/>
        <v>42240.439768518518</v>
      </c>
      <c r="K2904">
        <v>1437820396</v>
      </c>
      <c r="L2904" s="14">
        <f t="shared" si="27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272"/>
        <v>1.6666666666666666E-2</v>
      </c>
      <c r="R2904" s="7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60" x14ac:dyDescent="0.2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s="4" t="s">
        <v>8221</v>
      </c>
      <c r="G2905" t="s">
        <v>8224</v>
      </c>
      <c r="H2905" t="s">
        <v>8246</v>
      </c>
      <c r="I2905">
        <v>1441771218</v>
      </c>
      <c r="J2905" s="14">
        <f t="shared" si="270"/>
        <v>42256.166874999995</v>
      </c>
      <c r="K2905">
        <v>1436587218</v>
      </c>
      <c r="L2905" s="14">
        <f t="shared" si="27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272"/>
        <v>0.77999999999999992</v>
      </c>
      <c r="R2905" s="7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60" x14ac:dyDescent="0.2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s="4" t="s">
        <v>8221</v>
      </c>
      <c r="G2906" t="s">
        <v>8225</v>
      </c>
      <c r="H2906" t="s">
        <v>8247</v>
      </c>
      <c r="I2906">
        <v>1415534400</v>
      </c>
      <c r="J2906" s="14">
        <f t="shared" si="270"/>
        <v>41952.5</v>
      </c>
      <c r="K2906">
        <v>1414538031</v>
      </c>
      <c r="L2906" s="14">
        <f t="shared" si="27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272"/>
        <v>5</v>
      </c>
      <c r="R2906" s="7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5" x14ac:dyDescent="0.2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s="4" t="s">
        <v>8221</v>
      </c>
      <c r="G2907" t="s">
        <v>8224</v>
      </c>
      <c r="H2907" t="s">
        <v>8246</v>
      </c>
      <c r="I2907">
        <v>1473211313</v>
      </c>
      <c r="J2907" s="14">
        <f t="shared" si="270"/>
        <v>42620.056863425925</v>
      </c>
      <c r="K2907">
        <v>1472001713</v>
      </c>
      <c r="L2907" s="14">
        <f t="shared" si="27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272"/>
        <v>17.771428571428572</v>
      </c>
      <c r="R2907" s="7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60" x14ac:dyDescent="0.2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s="4" t="s">
        <v>8221</v>
      </c>
      <c r="G2908" t="s">
        <v>8224</v>
      </c>
      <c r="H2908" t="s">
        <v>8246</v>
      </c>
      <c r="I2908">
        <v>1438390800</v>
      </c>
      <c r="J2908" s="14">
        <f t="shared" si="270"/>
        <v>42217.041666666672</v>
      </c>
      <c r="K2908">
        <v>1436888066</v>
      </c>
      <c r="L2908" s="14">
        <f t="shared" si="27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272"/>
        <v>9.4166666666666661</v>
      </c>
      <c r="R2908" s="7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60" x14ac:dyDescent="0.2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s="4" t="s">
        <v>8221</v>
      </c>
      <c r="G2909" t="s">
        <v>8224</v>
      </c>
      <c r="H2909" t="s">
        <v>8246</v>
      </c>
      <c r="I2909">
        <v>1463259837</v>
      </c>
      <c r="J2909" s="14">
        <f t="shared" si="270"/>
        <v>42504.877743055549</v>
      </c>
      <c r="K2909">
        <v>1458075837</v>
      </c>
      <c r="L2909" s="14">
        <f t="shared" si="27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272"/>
        <v>0.08</v>
      </c>
      <c r="R2909" s="7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60" x14ac:dyDescent="0.2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s="4" t="s">
        <v>8221</v>
      </c>
      <c r="G2910" t="s">
        <v>8224</v>
      </c>
      <c r="H2910" t="s">
        <v>8246</v>
      </c>
      <c r="I2910">
        <v>1465407219</v>
      </c>
      <c r="J2910" s="14">
        <f t="shared" si="270"/>
        <v>42529.731701388882</v>
      </c>
      <c r="K2910">
        <v>1462815219</v>
      </c>
      <c r="L2910" s="14">
        <f t="shared" si="27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272"/>
        <v>2.75</v>
      </c>
      <c r="R2910" s="7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60" x14ac:dyDescent="0.2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s="4" t="s">
        <v>8221</v>
      </c>
      <c r="G2911" t="s">
        <v>8224</v>
      </c>
      <c r="H2911" t="s">
        <v>8246</v>
      </c>
      <c r="I2911">
        <v>1416944760</v>
      </c>
      <c r="J2911" s="14">
        <f t="shared" si="270"/>
        <v>41968.823611111111</v>
      </c>
      <c r="K2911">
        <v>1413527001</v>
      </c>
      <c r="L2911" s="14">
        <f t="shared" si="27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272"/>
        <v>1.1111111111111112E-2</v>
      </c>
      <c r="R2911" s="7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5" x14ac:dyDescent="0.2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s="4" t="s">
        <v>8221</v>
      </c>
      <c r="G2912" t="s">
        <v>8225</v>
      </c>
      <c r="H2912" t="s">
        <v>8247</v>
      </c>
      <c r="I2912">
        <v>1434139887</v>
      </c>
      <c r="J2912" s="14">
        <f t="shared" si="270"/>
        <v>42167.841284722221</v>
      </c>
      <c r="K2912">
        <v>1428955887</v>
      </c>
      <c r="L2912" s="14">
        <f t="shared" si="27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272"/>
        <v>3.3333333333333335E-3</v>
      </c>
      <c r="R2912" s="7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60" x14ac:dyDescent="0.2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s="4" t="s">
        <v>8221</v>
      </c>
      <c r="G2913" t="s">
        <v>8224</v>
      </c>
      <c r="H2913" t="s">
        <v>8246</v>
      </c>
      <c r="I2913">
        <v>1435429626</v>
      </c>
      <c r="J2913" s="14">
        <f t="shared" si="270"/>
        <v>42182.768819444449</v>
      </c>
      <c r="K2913">
        <v>1431973626</v>
      </c>
      <c r="L2913" s="14">
        <f t="shared" si="27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272"/>
        <v>36.5</v>
      </c>
      <c r="R2913" s="7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60" x14ac:dyDescent="0.2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s="4" t="s">
        <v>8221</v>
      </c>
      <c r="G2914" t="s">
        <v>8224</v>
      </c>
      <c r="H2914" t="s">
        <v>8246</v>
      </c>
      <c r="I2914">
        <v>1452827374</v>
      </c>
      <c r="J2914" s="14">
        <f t="shared" si="270"/>
        <v>42384.131643518514</v>
      </c>
      <c r="K2914">
        <v>1450235374</v>
      </c>
      <c r="L2914" s="14">
        <f t="shared" si="27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272"/>
        <v>14.058171745152354</v>
      </c>
      <c r="R2914" s="7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60" x14ac:dyDescent="0.2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s="4" t="s">
        <v>8221</v>
      </c>
      <c r="G2915" t="s">
        <v>8224</v>
      </c>
      <c r="H2915" t="s">
        <v>8246</v>
      </c>
      <c r="I2915">
        <v>1410041339</v>
      </c>
      <c r="J2915" s="14">
        <f t="shared" si="270"/>
        <v>41888.922905092593</v>
      </c>
      <c r="K2915">
        <v>1404857339</v>
      </c>
      <c r="L2915" s="14">
        <f t="shared" si="27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272"/>
        <v>0.02</v>
      </c>
      <c r="R2915" s="7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30" x14ac:dyDescent="0.2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s="4" t="s">
        <v>8221</v>
      </c>
      <c r="G2916" t="s">
        <v>8225</v>
      </c>
      <c r="H2916" t="s">
        <v>8247</v>
      </c>
      <c r="I2916">
        <v>1426365994</v>
      </c>
      <c r="J2916" s="14">
        <f t="shared" si="270"/>
        <v>42077.865671296298</v>
      </c>
      <c r="K2916">
        <v>1421185594</v>
      </c>
      <c r="L2916" s="14">
        <f t="shared" si="27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272"/>
        <v>4.0000000000000001E-3</v>
      </c>
      <c r="R2916" s="7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5" x14ac:dyDescent="0.2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s="4" t="s">
        <v>8221</v>
      </c>
      <c r="G2917" t="s">
        <v>8225</v>
      </c>
      <c r="H2917" t="s">
        <v>8247</v>
      </c>
      <c r="I2917">
        <v>1458117190</v>
      </c>
      <c r="J2917" s="14">
        <f t="shared" si="270"/>
        <v>42445.356365740736</v>
      </c>
      <c r="K2917">
        <v>1455528790</v>
      </c>
      <c r="L2917" s="14">
        <f t="shared" si="27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272"/>
        <v>61.1</v>
      </c>
      <c r="R2917" s="7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5" x14ac:dyDescent="0.2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s="4" t="s">
        <v>8221</v>
      </c>
      <c r="G2918" t="s">
        <v>8225</v>
      </c>
      <c r="H2918" t="s">
        <v>8247</v>
      </c>
      <c r="I2918">
        <v>1400498789</v>
      </c>
      <c r="J2918" s="14">
        <f t="shared" si="270"/>
        <v>41778.476724537039</v>
      </c>
      <c r="K2918">
        <v>1398511589</v>
      </c>
      <c r="L2918" s="14">
        <f t="shared" si="27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272"/>
        <v>7.8378378378378386</v>
      </c>
      <c r="R2918" s="7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5" x14ac:dyDescent="0.2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s="4" t="s">
        <v>8221</v>
      </c>
      <c r="G2919" t="s">
        <v>8224</v>
      </c>
      <c r="H2919" t="s">
        <v>8246</v>
      </c>
      <c r="I2919">
        <v>1442381847</v>
      </c>
      <c r="J2919" s="14">
        <f t="shared" si="270"/>
        <v>42263.234340277777</v>
      </c>
      <c r="K2919">
        <v>1440826647</v>
      </c>
      <c r="L2919" s="14">
        <f t="shared" si="27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272"/>
        <v>21.85</v>
      </c>
      <c r="R2919" s="7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5" x14ac:dyDescent="0.2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s="4" t="s">
        <v>8221</v>
      </c>
      <c r="G2920" t="s">
        <v>8224</v>
      </c>
      <c r="H2920" t="s">
        <v>8246</v>
      </c>
      <c r="I2920">
        <v>1446131207</v>
      </c>
      <c r="J2920" s="14">
        <f t="shared" si="270"/>
        <v>42306.629710648151</v>
      </c>
      <c r="K2920">
        <v>1443712007</v>
      </c>
      <c r="L2920" s="14">
        <f t="shared" si="27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272"/>
        <v>27.24</v>
      </c>
      <c r="R2920" s="7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5" x14ac:dyDescent="0.2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s="4" t="s">
        <v>8221</v>
      </c>
      <c r="G2921" t="s">
        <v>8224</v>
      </c>
      <c r="H2921" t="s">
        <v>8246</v>
      </c>
      <c r="I2921">
        <v>1407250329</v>
      </c>
      <c r="J2921" s="14">
        <f t="shared" si="270"/>
        <v>41856.61954861111</v>
      </c>
      <c r="K2921">
        <v>1404658329</v>
      </c>
      <c r="L2921" s="14">
        <f t="shared" si="27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272"/>
        <v>8.5</v>
      </c>
      <c r="R2921" s="7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60" x14ac:dyDescent="0.2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s="4" t="s">
        <v>8221</v>
      </c>
      <c r="G2922" t="s">
        <v>8229</v>
      </c>
      <c r="H2922" t="s">
        <v>8251</v>
      </c>
      <c r="I2922">
        <v>1427306470</v>
      </c>
      <c r="J2922" s="14">
        <f t="shared" si="270"/>
        <v>42088.750810185185</v>
      </c>
      <c r="K2922">
        <v>1424718070</v>
      </c>
      <c r="L2922" s="14">
        <f t="shared" si="27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272"/>
        <v>26.840000000000003</v>
      </c>
      <c r="R2922" s="7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45" x14ac:dyDescent="0.2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s="4" t="s">
        <v>8219</v>
      </c>
      <c r="G2923" t="s">
        <v>8224</v>
      </c>
      <c r="H2923" t="s">
        <v>8246</v>
      </c>
      <c r="I2923">
        <v>1411679804</v>
      </c>
      <c r="J2923" s="14">
        <f t="shared" si="270"/>
        <v>41907.886620370373</v>
      </c>
      <c r="K2923">
        <v>1409087804</v>
      </c>
      <c r="L2923" s="14">
        <f t="shared" si="27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272"/>
        <v>129</v>
      </c>
      <c r="R2923" s="7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60" x14ac:dyDescent="0.2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s="4" t="s">
        <v>8219</v>
      </c>
      <c r="G2924" t="s">
        <v>8225</v>
      </c>
      <c r="H2924" t="s">
        <v>8247</v>
      </c>
      <c r="I2924">
        <v>1431982727</v>
      </c>
      <c r="J2924" s="14">
        <f t="shared" si="270"/>
        <v>42142.874155092592</v>
      </c>
      <c r="K2924">
        <v>1428094727</v>
      </c>
      <c r="L2924" s="14">
        <f t="shared" si="27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272"/>
        <v>100</v>
      </c>
      <c r="R2924" s="7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5" x14ac:dyDescent="0.2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s="4" t="s">
        <v>8219</v>
      </c>
      <c r="G2925" t="s">
        <v>8224</v>
      </c>
      <c r="H2925" t="s">
        <v>8246</v>
      </c>
      <c r="I2925">
        <v>1422068400</v>
      </c>
      <c r="J2925" s="14">
        <f t="shared" si="270"/>
        <v>42028.125</v>
      </c>
      <c r="K2925">
        <v>1420774779</v>
      </c>
      <c r="L2925" s="14">
        <f t="shared" si="27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272"/>
        <v>100</v>
      </c>
      <c r="R2925" s="7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60" x14ac:dyDescent="0.2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s="4" t="s">
        <v>8219</v>
      </c>
      <c r="G2926" t="s">
        <v>8224</v>
      </c>
      <c r="H2926" t="s">
        <v>8246</v>
      </c>
      <c r="I2926">
        <v>1431143940</v>
      </c>
      <c r="J2926" s="14">
        <f t="shared" si="270"/>
        <v>42133.165972222225</v>
      </c>
      <c r="K2926">
        <v>1428585710</v>
      </c>
      <c r="L2926" s="14">
        <f t="shared" si="27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272"/>
        <v>103.2</v>
      </c>
      <c r="R2926" s="7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5" x14ac:dyDescent="0.2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s="4" t="s">
        <v>8219</v>
      </c>
      <c r="G2927" t="s">
        <v>8224</v>
      </c>
      <c r="H2927" t="s">
        <v>8246</v>
      </c>
      <c r="I2927">
        <v>1410444068</v>
      </c>
      <c r="J2927" s="14">
        <f t="shared" si="270"/>
        <v>41893.584120370368</v>
      </c>
      <c r="K2927">
        <v>1407852068</v>
      </c>
      <c r="L2927" s="14">
        <f t="shared" si="27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272"/>
        <v>102.44597777777777</v>
      </c>
      <c r="R2927" s="7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60" x14ac:dyDescent="0.2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s="4" t="s">
        <v>8219</v>
      </c>
      <c r="G2928" t="s">
        <v>8224</v>
      </c>
      <c r="H2928" t="s">
        <v>8246</v>
      </c>
      <c r="I2928">
        <v>1424715779</v>
      </c>
      <c r="J2928" s="14">
        <f t="shared" si="270"/>
        <v>42058.765960648147</v>
      </c>
      <c r="K2928">
        <v>1423506179</v>
      </c>
      <c r="L2928" s="14">
        <f t="shared" si="27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272"/>
        <v>125</v>
      </c>
      <c r="R2928" s="7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60" x14ac:dyDescent="0.2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s="4" t="s">
        <v>8219</v>
      </c>
      <c r="G2929" t="s">
        <v>8224</v>
      </c>
      <c r="H2929" t="s">
        <v>8246</v>
      </c>
      <c r="I2929">
        <v>1405400400</v>
      </c>
      <c r="J2929" s="14">
        <f t="shared" si="270"/>
        <v>41835.208333333336</v>
      </c>
      <c r="K2929">
        <v>1402934629</v>
      </c>
      <c r="L2929" s="14">
        <f t="shared" si="27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272"/>
        <v>130.83333333333334</v>
      </c>
      <c r="R2929" s="7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0" x14ac:dyDescent="0.2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s="4" t="s">
        <v>8219</v>
      </c>
      <c r="G2930" t="s">
        <v>8224</v>
      </c>
      <c r="H2930" t="s">
        <v>8246</v>
      </c>
      <c r="I2930">
        <v>1457135846</v>
      </c>
      <c r="J2930" s="14">
        <f t="shared" si="270"/>
        <v>42433.998217592598</v>
      </c>
      <c r="K2930">
        <v>1454543846</v>
      </c>
      <c r="L2930" s="14">
        <f t="shared" si="27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272"/>
        <v>100</v>
      </c>
      <c r="R2930" s="7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60" x14ac:dyDescent="0.2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s="4" t="s">
        <v>8219</v>
      </c>
      <c r="G2931" t="s">
        <v>8224</v>
      </c>
      <c r="H2931" t="s">
        <v>8246</v>
      </c>
      <c r="I2931">
        <v>1401024758</v>
      </c>
      <c r="J2931" s="14">
        <f t="shared" si="270"/>
        <v>41784.564328703702</v>
      </c>
      <c r="K2931">
        <v>1398432758</v>
      </c>
      <c r="L2931" s="14">
        <f t="shared" si="27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272"/>
        <v>102.06937499999999</v>
      </c>
      <c r="R2931" s="7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60" x14ac:dyDescent="0.2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s="4" t="s">
        <v>8219</v>
      </c>
      <c r="G2932" t="s">
        <v>8225</v>
      </c>
      <c r="H2932" t="s">
        <v>8247</v>
      </c>
      <c r="I2932">
        <v>1431007264</v>
      </c>
      <c r="J2932" s="14">
        <f t="shared" si="270"/>
        <v>42131.584074074075</v>
      </c>
      <c r="K2932">
        <v>1428415264</v>
      </c>
      <c r="L2932" s="14">
        <f t="shared" si="27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272"/>
        <v>100.92000000000002</v>
      </c>
      <c r="R2932" s="7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60" x14ac:dyDescent="0.2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s="4" t="s">
        <v>8219</v>
      </c>
      <c r="G2933" t="s">
        <v>8229</v>
      </c>
      <c r="H2933" t="s">
        <v>8251</v>
      </c>
      <c r="I2933">
        <v>1410761280</v>
      </c>
      <c r="J2933" s="14">
        <f t="shared" si="270"/>
        <v>41897.255555555559</v>
      </c>
      <c r="K2933">
        <v>1408604363</v>
      </c>
      <c r="L2933" s="14">
        <f t="shared" si="27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272"/>
        <v>106</v>
      </c>
      <c r="R2933" s="7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60" x14ac:dyDescent="0.2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s="4" t="s">
        <v>8219</v>
      </c>
      <c r="G2934" t="s">
        <v>8226</v>
      </c>
      <c r="H2934" t="s">
        <v>8248</v>
      </c>
      <c r="I2934">
        <v>1424516400</v>
      </c>
      <c r="J2934" s="14">
        <f t="shared" si="270"/>
        <v>42056.458333333328</v>
      </c>
      <c r="K2934">
        <v>1421812637</v>
      </c>
      <c r="L2934" s="14">
        <f t="shared" si="27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272"/>
        <v>105.0967741935484</v>
      </c>
      <c r="R2934" s="7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60" x14ac:dyDescent="0.2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s="4" t="s">
        <v>8219</v>
      </c>
      <c r="G2935" t="s">
        <v>8224</v>
      </c>
      <c r="H2935" t="s">
        <v>8246</v>
      </c>
      <c r="I2935">
        <v>1465081053</v>
      </c>
      <c r="J2935" s="14">
        <f t="shared" si="270"/>
        <v>42525.956631944442</v>
      </c>
      <c r="K2935">
        <v>1462489053</v>
      </c>
      <c r="L2935" s="14">
        <f t="shared" si="27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272"/>
        <v>102.76</v>
      </c>
      <c r="R2935" s="7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5" x14ac:dyDescent="0.2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s="4" t="s">
        <v>8219</v>
      </c>
      <c r="G2936" t="s">
        <v>8229</v>
      </c>
      <c r="H2936" t="s">
        <v>8251</v>
      </c>
      <c r="I2936">
        <v>1402845364</v>
      </c>
      <c r="J2936" s="14">
        <f t="shared" si="270"/>
        <v>41805.636157407411</v>
      </c>
      <c r="K2936">
        <v>1400253364</v>
      </c>
      <c r="L2936" s="14">
        <f t="shared" si="27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272"/>
        <v>108</v>
      </c>
      <c r="R2936" s="7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5" x14ac:dyDescent="0.2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s="4" t="s">
        <v>8219</v>
      </c>
      <c r="G2937" t="s">
        <v>8224</v>
      </c>
      <c r="H2937" t="s">
        <v>8246</v>
      </c>
      <c r="I2937">
        <v>1472490000</v>
      </c>
      <c r="J2937" s="14">
        <f t="shared" si="270"/>
        <v>42611.708333333328</v>
      </c>
      <c r="K2937">
        <v>1467468008</v>
      </c>
      <c r="L2937" s="14">
        <f t="shared" si="27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272"/>
        <v>100.88571428571429</v>
      </c>
      <c r="R2937" s="7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60" x14ac:dyDescent="0.2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s="4" t="s">
        <v>8219</v>
      </c>
      <c r="G2938" t="s">
        <v>8224</v>
      </c>
      <c r="H2938" t="s">
        <v>8246</v>
      </c>
      <c r="I2938">
        <v>1413176340</v>
      </c>
      <c r="J2938" s="14">
        <f t="shared" si="270"/>
        <v>41925.207638888889</v>
      </c>
      <c r="K2938">
        <v>1412091423</v>
      </c>
      <c r="L2938" s="14">
        <f t="shared" si="27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272"/>
        <v>128</v>
      </c>
      <c r="R2938" s="7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0" x14ac:dyDescent="0.2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s="4" t="s">
        <v>8219</v>
      </c>
      <c r="G2939" t="s">
        <v>8225</v>
      </c>
      <c r="H2939" t="s">
        <v>8247</v>
      </c>
      <c r="I2939">
        <v>1405249113</v>
      </c>
      <c r="J2939" s="14">
        <f t="shared" si="270"/>
        <v>41833.457326388889</v>
      </c>
      <c r="K2939">
        <v>1402657113</v>
      </c>
      <c r="L2939" s="14">
        <f t="shared" si="27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272"/>
        <v>133.33333333333331</v>
      </c>
      <c r="R2939" s="7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60" x14ac:dyDescent="0.2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s="4" t="s">
        <v>8219</v>
      </c>
      <c r="G2940" t="s">
        <v>8224</v>
      </c>
      <c r="H2940" t="s">
        <v>8246</v>
      </c>
      <c r="I2940">
        <v>1422636814</v>
      </c>
      <c r="J2940" s="14">
        <f t="shared" si="270"/>
        <v>42034.703865740739</v>
      </c>
      <c r="K2940">
        <v>1420044814</v>
      </c>
      <c r="L2940" s="14">
        <f t="shared" si="27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272"/>
        <v>101.375</v>
      </c>
      <c r="R2940" s="7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60" x14ac:dyDescent="0.2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s="4" t="s">
        <v>8219</v>
      </c>
      <c r="G2941" t="s">
        <v>8224</v>
      </c>
      <c r="H2941" t="s">
        <v>8246</v>
      </c>
      <c r="I2941">
        <v>1409187600</v>
      </c>
      <c r="J2941" s="14">
        <f t="shared" si="270"/>
        <v>41879.041666666664</v>
      </c>
      <c r="K2941">
        <v>1406316312</v>
      </c>
      <c r="L2941" s="14">
        <f t="shared" si="27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272"/>
        <v>102.875</v>
      </c>
      <c r="R2941" s="7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5" x14ac:dyDescent="0.2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s="4" t="s">
        <v>8219</v>
      </c>
      <c r="G2942" t="s">
        <v>8224</v>
      </c>
      <c r="H2942" t="s">
        <v>8246</v>
      </c>
      <c r="I2942">
        <v>1421606018</v>
      </c>
      <c r="J2942" s="14">
        <f t="shared" si="270"/>
        <v>42022.773356481484</v>
      </c>
      <c r="K2942">
        <v>1418150018</v>
      </c>
      <c r="L2942" s="14">
        <f t="shared" si="27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272"/>
        <v>107.24000000000001</v>
      </c>
      <c r="R2942" s="7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60" x14ac:dyDescent="0.2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s="4" t="s">
        <v>8221</v>
      </c>
      <c r="G2943" t="s">
        <v>8224</v>
      </c>
      <c r="H2943" t="s">
        <v>8246</v>
      </c>
      <c r="I2943">
        <v>1425250955</v>
      </c>
      <c r="J2943" s="14">
        <f t="shared" si="270"/>
        <v>42064.960127314815</v>
      </c>
      <c r="K2943">
        <v>1422658955</v>
      </c>
      <c r="L2943" s="14">
        <f t="shared" si="27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272"/>
        <v>4.0000000000000001E-3</v>
      </c>
      <c r="R2943" s="7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60" x14ac:dyDescent="0.2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s="4" t="s">
        <v>8221</v>
      </c>
      <c r="G2944" t="s">
        <v>8229</v>
      </c>
      <c r="H2944" t="s">
        <v>8251</v>
      </c>
      <c r="I2944">
        <v>1450297080</v>
      </c>
      <c r="J2944" s="14">
        <f t="shared" si="270"/>
        <v>42354.845833333333</v>
      </c>
      <c r="K2944">
        <v>1448565459</v>
      </c>
      <c r="L2944" s="14">
        <f t="shared" si="27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272"/>
        <v>20.424999999999997</v>
      </c>
      <c r="R2944" s="7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60" x14ac:dyDescent="0.2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s="4" t="s">
        <v>8221</v>
      </c>
      <c r="G2945" t="s">
        <v>8224</v>
      </c>
      <c r="H2945" t="s">
        <v>8246</v>
      </c>
      <c r="I2945">
        <v>1428894380</v>
      </c>
      <c r="J2945" s="14">
        <f t="shared" si="270"/>
        <v>42107.129398148143</v>
      </c>
      <c r="K2945">
        <v>1426302380</v>
      </c>
      <c r="L2945" s="14">
        <f t="shared" si="27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272"/>
        <v>0</v>
      </c>
      <c r="R2945" s="7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45" x14ac:dyDescent="0.2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s="4" t="s">
        <v>8221</v>
      </c>
      <c r="G2946" t="s">
        <v>8224</v>
      </c>
      <c r="H2946" t="s">
        <v>8246</v>
      </c>
      <c r="I2946">
        <v>1433714198</v>
      </c>
      <c r="J2946" s="14">
        <f t="shared" si="270"/>
        <v>42162.9143287037</v>
      </c>
      <c r="K2946">
        <v>1431122198</v>
      </c>
      <c r="L2946" s="14">
        <f t="shared" si="27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si="272"/>
        <v>1</v>
      </c>
      <c r="R2946" s="7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60" x14ac:dyDescent="0.2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s="4" t="s">
        <v>8221</v>
      </c>
      <c r="G2947" t="s">
        <v>8224</v>
      </c>
      <c r="H2947" t="s">
        <v>8246</v>
      </c>
      <c r="I2947">
        <v>1432437660</v>
      </c>
      <c r="J2947" s="14">
        <f t="shared" ref="J2947:J3010" si="276">(((I2947/60)/60)/24)+DATE(1970,1,1)</f>
        <v>42148.139583333337</v>
      </c>
      <c r="K2947">
        <v>1429845660</v>
      </c>
      <c r="L2947" s="14">
        <f t="shared" ref="L2947:L3010" si="27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ref="Q2947:Q3010" si="278">(E2947/D2947)*100</f>
        <v>0</v>
      </c>
      <c r="R2947" s="7" t="e">
        <f t="shared" ref="R2947:R3010" si="279">AVERAGE(E2947/N2947)</f>
        <v>#DIV/0!</v>
      </c>
      <c r="S2947" t="str">
        <f t="shared" ref="S2947:S3010" si="280">LEFT(P2947,FIND("/",P2947)-1)</f>
        <v>theater</v>
      </c>
      <c r="T2947" t="str">
        <f t="shared" ref="T2947:T3010" si="281">RIGHT(P2947,LEN(P2947)-FIND("/",P2947))</f>
        <v>spaces</v>
      </c>
    </row>
    <row r="2948" spans="1:20" ht="60" x14ac:dyDescent="0.2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s="4" t="s">
        <v>8221</v>
      </c>
      <c r="G2948" t="s">
        <v>8225</v>
      </c>
      <c r="H2948" t="s">
        <v>8247</v>
      </c>
      <c r="I2948">
        <v>1471265092</v>
      </c>
      <c r="J2948" s="14">
        <f t="shared" si="276"/>
        <v>42597.531157407408</v>
      </c>
      <c r="K2948">
        <v>1468673092</v>
      </c>
      <c r="L2948" s="14">
        <f t="shared" si="27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278"/>
        <v>0.1</v>
      </c>
      <c r="R2948" s="7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60" x14ac:dyDescent="0.2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s="4" t="s">
        <v>8221</v>
      </c>
      <c r="G2949" t="s">
        <v>8224</v>
      </c>
      <c r="H2949" t="s">
        <v>8246</v>
      </c>
      <c r="I2949">
        <v>1480007460</v>
      </c>
      <c r="J2949" s="14">
        <f t="shared" si="276"/>
        <v>42698.715972222228</v>
      </c>
      <c r="K2949">
        <v>1475760567</v>
      </c>
      <c r="L2949" s="14">
        <f t="shared" si="27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278"/>
        <v>4.2880000000000003</v>
      </c>
      <c r="R2949" s="7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60" x14ac:dyDescent="0.2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s="4" t="s">
        <v>8221</v>
      </c>
      <c r="G2950" t="s">
        <v>8224</v>
      </c>
      <c r="H2950" t="s">
        <v>8246</v>
      </c>
      <c r="I2950">
        <v>1433259293</v>
      </c>
      <c r="J2950" s="14">
        <f t="shared" si="276"/>
        <v>42157.649224537032</v>
      </c>
      <c r="K2950">
        <v>1428075293</v>
      </c>
      <c r="L2950" s="14">
        <f t="shared" si="27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278"/>
        <v>4.8000000000000004E-3</v>
      </c>
      <c r="R2950" s="7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60" x14ac:dyDescent="0.2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s="4" t="s">
        <v>8221</v>
      </c>
      <c r="G2951" t="s">
        <v>8224</v>
      </c>
      <c r="H2951" t="s">
        <v>8246</v>
      </c>
      <c r="I2951">
        <v>1447965917</v>
      </c>
      <c r="J2951" s="14">
        <f t="shared" si="276"/>
        <v>42327.864780092597</v>
      </c>
      <c r="K2951">
        <v>1445370317</v>
      </c>
      <c r="L2951" s="14">
        <f t="shared" si="27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278"/>
        <v>2.5</v>
      </c>
      <c r="R2951" s="7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60" x14ac:dyDescent="0.2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s="4" t="s">
        <v>8221</v>
      </c>
      <c r="G2952" t="s">
        <v>8224</v>
      </c>
      <c r="H2952" t="s">
        <v>8246</v>
      </c>
      <c r="I2952">
        <v>1453538752</v>
      </c>
      <c r="J2952" s="14">
        <f t="shared" si="276"/>
        <v>42392.36518518519</v>
      </c>
      <c r="K2952">
        <v>1450946752</v>
      </c>
      <c r="L2952" s="14">
        <f t="shared" si="27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278"/>
        <v>0</v>
      </c>
      <c r="R2952" s="7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60" x14ac:dyDescent="0.2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s="4" t="s">
        <v>8220</v>
      </c>
      <c r="G2953" t="s">
        <v>8224</v>
      </c>
      <c r="H2953" t="s">
        <v>8246</v>
      </c>
      <c r="I2953">
        <v>1412536573</v>
      </c>
      <c r="J2953" s="14">
        <f t="shared" si="276"/>
        <v>41917.802928240737</v>
      </c>
      <c r="K2953">
        <v>1408648573</v>
      </c>
      <c r="L2953" s="14">
        <f t="shared" si="27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278"/>
        <v>2.1919999999999997</v>
      </c>
      <c r="R2953" s="7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60" x14ac:dyDescent="0.2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s="4" t="s">
        <v>8220</v>
      </c>
      <c r="G2954" t="s">
        <v>8224</v>
      </c>
      <c r="H2954" t="s">
        <v>8246</v>
      </c>
      <c r="I2954">
        <v>1476676800</v>
      </c>
      <c r="J2954" s="14">
        <f t="shared" si="276"/>
        <v>42660.166666666672</v>
      </c>
      <c r="K2954">
        <v>1473957239</v>
      </c>
      <c r="L2954" s="14">
        <f t="shared" si="27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278"/>
        <v>8.0250000000000004</v>
      </c>
      <c r="R2954" s="7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5" x14ac:dyDescent="0.2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s="4" t="s">
        <v>8220</v>
      </c>
      <c r="G2955" t="s">
        <v>8224</v>
      </c>
      <c r="H2955" t="s">
        <v>8246</v>
      </c>
      <c r="I2955">
        <v>1444330821</v>
      </c>
      <c r="J2955" s="14">
        <f t="shared" si="276"/>
        <v>42285.791909722218</v>
      </c>
      <c r="K2955">
        <v>1441738821</v>
      </c>
      <c r="L2955" s="14">
        <f t="shared" si="27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278"/>
        <v>0.15125</v>
      </c>
      <c r="R2955" s="7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5" x14ac:dyDescent="0.2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s="4" t="s">
        <v>8220</v>
      </c>
      <c r="G2956" t="s">
        <v>8224</v>
      </c>
      <c r="H2956" t="s">
        <v>8246</v>
      </c>
      <c r="I2956">
        <v>1489669203</v>
      </c>
      <c r="J2956" s="14">
        <f t="shared" si="276"/>
        <v>42810.541701388895</v>
      </c>
      <c r="K2956">
        <v>1487944803</v>
      </c>
      <c r="L2956" s="14">
        <f t="shared" si="27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278"/>
        <v>0</v>
      </c>
      <c r="R2956" s="7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45" x14ac:dyDescent="0.2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s="4" t="s">
        <v>8220</v>
      </c>
      <c r="G2957" t="s">
        <v>8224</v>
      </c>
      <c r="H2957" t="s">
        <v>8246</v>
      </c>
      <c r="I2957">
        <v>1434476849</v>
      </c>
      <c r="J2957" s="14">
        <f t="shared" si="276"/>
        <v>42171.741307870368</v>
      </c>
      <c r="K2957">
        <v>1431884849</v>
      </c>
      <c r="L2957" s="14">
        <f t="shared" si="27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278"/>
        <v>59.583333333333336</v>
      </c>
      <c r="R2957" s="7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60" x14ac:dyDescent="0.2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s="4" t="s">
        <v>8220</v>
      </c>
      <c r="G2958" t="s">
        <v>8224</v>
      </c>
      <c r="H2958" t="s">
        <v>8246</v>
      </c>
      <c r="I2958">
        <v>1462402850</v>
      </c>
      <c r="J2958" s="14">
        <f t="shared" si="276"/>
        <v>42494.958912037036</v>
      </c>
      <c r="K2958">
        <v>1459810850</v>
      </c>
      <c r="L2958" s="14">
        <f t="shared" si="27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278"/>
        <v>16.734177215189874</v>
      </c>
      <c r="R2958" s="7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5" x14ac:dyDescent="0.2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s="4" t="s">
        <v>8220</v>
      </c>
      <c r="G2959" t="s">
        <v>8224</v>
      </c>
      <c r="H2959" t="s">
        <v>8246</v>
      </c>
      <c r="I2959">
        <v>1427498172</v>
      </c>
      <c r="J2959" s="14">
        <f t="shared" si="276"/>
        <v>42090.969583333332</v>
      </c>
      <c r="K2959">
        <v>1422317772</v>
      </c>
      <c r="L2959" s="14">
        <f t="shared" si="27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278"/>
        <v>1.8666666666666669</v>
      </c>
      <c r="R2959" s="7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5" x14ac:dyDescent="0.2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s="4" t="s">
        <v>8220</v>
      </c>
      <c r="G2960" t="s">
        <v>8224</v>
      </c>
      <c r="H2960" t="s">
        <v>8246</v>
      </c>
      <c r="I2960">
        <v>1462729317</v>
      </c>
      <c r="J2960" s="14">
        <f t="shared" si="276"/>
        <v>42498.73746527778</v>
      </c>
      <c r="K2960">
        <v>1457548917</v>
      </c>
      <c r="L2960" s="14">
        <f t="shared" si="27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278"/>
        <v>0</v>
      </c>
      <c r="R2960" s="7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60" x14ac:dyDescent="0.2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s="4" t="s">
        <v>8220</v>
      </c>
      <c r="G2961" t="s">
        <v>8225</v>
      </c>
      <c r="H2961" t="s">
        <v>8247</v>
      </c>
      <c r="I2961">
        <v>1465258325</v>
      </c>
      <c r="J2961" s="14">
        <f t="shared" si="276"/>
        <v>42528.008391203708</v>
      </c>
      <c r="K2961">
        <v>1462666325</v>
      </c>
      <c r="L2961" s="14">
        <f t="shared" si="27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278"/>
        <v>0</v>
      </c>
      <c r="R2961" s="7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5" x14ac:dyDescent="0.2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s="4" t="s">
        <v>8220</v>
      </c>
      <c r="G2962" t="s">
        <v>8224</v>
      </c>
      <c r="H2962" t="s">
        <v>8246</v>
      </c>
      <c r="I2962">
        <v>1410459023</v>
      </c>
      <c r="J2962" s="14">
        <f t="shared" si="276"/>
        <v>41893.757210648146</v>
      </c>
      <c r="K2962">
        <v>1407867023</v>
      </c>
      <c r="L2962" s="14">
        <f t="shared" si="27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278"/>
        <v>0</v>
      </c>
      <c r="R2962" s="7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60" x14ac:dyDescent="0.2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s="4" t="s">
        <v>8219</v>
      </c>
      <c r="G2963" t="s">
        <v>8224</v>
      </c>
      <c r="H2963" t="s">
        <v>8246</v>
      </c>
      <c r="I2963">
        <v>1427342400</v>
      </c>
      <c r="J2963" s="14">
        <f t="shared" si="276"/>
        <v>42089.166666666672</v>
      </c>
      <c r="K2963">
        <v>1424927159</v>
      </c>
      <c r="L2963" s="14">
        <f t="shared" si="27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278"/>
        <v>109.62</v>
      </c>
      <c r="R2963" s="7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60" x14ac:dyDescent="0.2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s="4" t="s">
        <v>8219</v>
      </c>
      <c r="G2964" t="s">
        <v>8224</v>
      </c>
      <c r="H2964" t="s">
        <v>8246</v>
      </c>
      <c r="I2964">
        <v>1425193140</v>
      </c>
      <c r="J2964" s="14">
        <f t="shared" si="276"/>
        <v>42064.290972222225</v>
      </c>
      <c r="K2964">
        <v>1422769906</v>
      </c>
      <c r="L2964" s="14">
        <f t="shared" si="27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278"/>
        <v>121.8</v>
      </c>
      <c r="R2964" s="7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60" x14ac:dyDescent="0.2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s="4" t="s">
        <v>8219</v>
      </c>
      <c r="G2965" t="s">
        <v>8224</v>
      </c>
      <c r="H2965" t="s">
        <v>8246</v>
      </c>
      <c r="I2965">
        <v>1435835824</v>
      </c>
      <c r="J2965" s="14">
        <f t="shared" si="276"/>
        <v>42187.470185185186</v>
      </c>
      <c r="K2965">
        <v>1433243824</v>
      </c>
      <c r="L2965" s="14">
        <f t="shared" si="27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278"/>
        <v>106.85</v>
      </c>
      <c r="R2965" s="7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60" x14ac:dyDescent="0.2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s="4" t="s">
        <v>8219</v>
      </c>
      <c r="G2966" t="s">
        <v>8224</v>
      </c>
      <c r="H2966" t="s">
        <v>8246</v>
      </c>
      <c r="I2966">
        <v>1407360720</v>
      </c>
      <c r="J2966" s="14">
        <f t="shared" si="276"/>
        <v>41857.897222222222</v>
      </c>
      <c r="K2966">
        <v>1404769819</v>
      </c>
      <c r="L2966" s="14">
        <f t="shared" si="27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278"/>
        <v>100.71379999999999</v>
      </c>
      <c r="R2966" s="7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60" x14ac:dyDescent="0.2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s="4" t="s">
        <v>8219</v>
      </c>
      <c r="G2967" t="s">
        <v>8224</v>
      </c>
      <c r="H2967" t="s">
        <v>8246</v>
      </c>
      <c r="I2967">
        <v>1436290233</v>
      </c>
      <c r="J2967" s="14">
        <f t="shared" si="276"/>
        <v>42192.729548611111</v>
      </c>
      <c r="K2967">
        <v>1433698233</v>
      </c>
      <c r="L2967" s="14">
        <f t="shared" si="27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278"/>
        <v>109.00000000000001</v>
      </c>
      <c r="R2967" s="7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60" x14ac:dyDescent="0.2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s="4" t="s">
        <v>8219</v>
      </c>
      <c r="G2968" t="s">
        <v>8224</v>
      </c>
      <c r="H2968" t="s">
        <v>8246</v>
      </c>
      <c r="I2968">
        <v>1442425412</v>
      </c>
      <c r="J2968" s="14">
        <f t="shared" si="276"/>
        <v>42263.738564814819</v>
      </c>
      <c r="K2968">
        <v>1439833412</v>
      </c>
      <c r="L2968" s="14">
        <f t="shared" si="27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278"/>
        <v>113.63000000000001</v>
      </c>
      <c r="R2968" s="7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5" x14ac:dyDescent="0.2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s="4" t="s">
        <v>8219</v>
      </c>
      <c r="G2969" t="s">
        <v>8224</v>
      </c>
      <c r="H2969" t="s">
        <v>8246</v>
      </c>
      <c r="I2969">
        <v>1425872692</v>
      </c>
      <c r="J2969" s="14">
        <f t="shared" si="276"/>
        <v>42072.156157407408</v>
      </c>
      <c r="K2969">
        <v>1423284292</v>
      </c>
      <c r="L2969" s="14">
        <f t="shared" si="27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278"/>
        <v>113.92</v>
      </c>
      <c r="R2969" s="7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0" x14ac:dyDescent="0.2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s="4" t="s">
        <v>8219</v>
      </c>
      <c r="G2970" t="s">
        <v>8224</v>
      </c>
      <c r="H2970" t="s">
        <v>8246</v>
      </c>
      <c r="I2970">
        <v>1471406340</v>
      </c>
      <c r="J2970" s="14">
        <f t="shared" si="276"/>
        <v>42599.165972222225</v>
      </c>
      <c r="K2970">
        <v>1470227660</v>
      </c>
      <c r="L2970" s="14">
        <f t="shared" si="27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278"/>
        <v>106</v>
      </c>
      <c r="R2970" s="7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60" x14ac:dyDescent="0.2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s="4" t="s">
        <v>8219</v>
      </c>
      <c r="G2971" t="s">
        <v>8229</v>
      </c>
      <c r="H2971" t="s">
        <v>8251</v>
      </c>
      <c r="I2971">
        <v>1430693460</v>
      </c>
      <c r="J2971" s="14">
        <f t="shared" si="276"/>
        <v>42127.952083333337</v>
      </c>
      <c r="K2971">
        <v>1428087153</v>
      </c>
      <c r="L2971" s="14">
        <f t="shared" si="27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278"/>
        <v>162.5</v>
      </c>
      <c r="R2971" s="7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5" x14ac:dyDescent="0.2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s="4" t="s">
        <v>8219</v>
      </c>
      <c r="G2972" t="s">
        <v>8224</v>
      </c>
      <c r="H2972" t="s">
        <v>8246</v>
      </c>
      <c r="I2972">
        <v>1405699451</v>
      </c>
      <c r="J2972" s="14">
        <f t="shared" si="276"/>
        <v>41838.669571759259</v>
      </c>
      <c r="K2972">
        <v>1403107451</v>
      </c>
      <c r="L2972" s="14">
        <f t="shared" si="27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278"/>
        <v>106</v>
      </c>
      <c r="R2972" s="7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60" x14ac:dyDescent="0.2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s="4" t="s">
        <v>8219</v>
      </c>
      <c r="G2973" t="s">
        <v>8224</v>
      </c>
      <c r="H2973" t="s">
        <v>8246</v>
      </c>
      <c r="I2973">
        <v>1409500078</v>
      </c>
      <c r="J2973" s="14">
        <f t="shared" si="276"/>
        <v>41882.658310185187</v>
      </c>
      <c r="K2973">
        <v>1406908078</v>
      </c>
      <c r="L2973" s="14">
        <f t="shared" si="27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278"/>
        <v>100.15624999999999</v>
      </c>
      <c r="R2973" s="7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0" x14ac:dyDescent="0.2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s="4" t="s">
        <v>8219</v>
      </c>
      <c r="G2974" t="s">
        <v>8224</v>
      </c>
      <c r="H2974" t="s">
        <v>8246</v>
      </c>
      <c r="I2974">
        <v>1480899600</v>
      </c>
      <c r="J2974" s="14">
        <f t="shared" si="276"/>
        <v>42709.041666666672</v>
      </c>
      <c r="K2974">
        <v>1479609520</v>
      </c>
      <c r="L2974" s="14">
        <f t="shared" si="27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278"/>
        <v>105.35000000000001</v>
      </c>
      <c r="R2974" s="7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60" x14ac:dyDescent="0.2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s="4" t="s">
        <v>8219</v>
      </c>
      <c r="G2975" t="s">
        <v>8224</v>
      </c>
      <c r="H2975" t="s">
        <v>8246</v>
      </c>
      <c r="I2975">
        <v>1451620800</v>
      </c>
      <c r="J2975" s="14">
        <f t="shared" si="276"/>
        <v>42370.166666666672</v>
      </c>
      <c r="K2975">
        <v>1449171508</v>
      </c>
      <c r="L2975" s="14">
        <f t="shared" si="27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278"/>
        <v>174.8</v>
      </c>
      <c r="R2975" s="7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60" x14ac:dyDescent="0.2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s="4" t="s">
        <v>8219</v>
      </c>
      <c r="G2976" t="s">
        <v>8224</v>
      </c>
      <c r="H2976" t="s">
        <v>8246</v>
      </c>
      <c r="I2976">
        <v>1411695300</v>
      </c>
      <c r="J2976" s="14">
        <f t="shared" si="276"/>
        <v>41908.065972222219</v>
      </c>
      <c r="K2976">
        <v>1409275671</v>
      </c>
      <c r="L2976" s="14">
        <f t="shared" si="27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278"/>
        <v>102</v>
      </c>
      <c r="R2976" s="7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60" x14ac:dyDescent="0.2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s="4" t="s">
        <v>8219</v>
      </c>
      <c r="G2977" t="s">
        <v>8224</v>
      </c>
      <c r="H2977" t="s">
        <v>8246</v>
      </c>
      <c r="I2977">
        <v>1417057200</v>
      </c>
      <c r="J2977" s="14">
        <f t="shared" si="276"/>
        <v>41970.125</v>
      </c>
      <c r="K2977">
        <v>1414599886</v>
      </c>
      <c r="L2977" s="14">
        <f t="shared" si="27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278"/>
        <v>100.125</v>
      </c>
      <c r="R2977" s="7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5" x14ac:dyDescent="0.2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s="4" t="s">
        <v>8219</v>
      </c>
      <c r="G2978" t="s">
        <v>8225</v>
      </c>
      <c r="H2978" t="s">
        <v>8247</v>
      </c>
      <c r="I2978">
        <v>1457870400</v>
      </c>
      <c r="J2978" s="14">
        <f t="shared" si="276"/>
        <v>42442.5</v>
      </c>
      <c r="K2978">
        <v>1456421530</v>
      </c>
      <c r="L2978" s="14">
        <f t="shared" si="27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278"/>
        <v>171.42857142857142</v>
      </c>
      <c r="R2978" s="7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60" x14ac:dyDescent="0.2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s="4" t="s">
        <v>8219</v>
      </c>
      <c r="G2979" t="s">
        <v>8224</v>
      </c>
      <c r="H2979" t="s">
        <v>8246</v>
      </c>
      <c r="I2979">
        <v>1427076840</v>
      </c>
      <c r="J2979" s="14">
        <f t="shared" si="276"/>
        <v>42086.093055555553</v>
      </c>
      <c r="K2979">
        <v>1421960934</v>
      </c>
      <c r="L2979" s="14">
        <f t="shared" si="27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278"/>
        <v>113.56666666666666</v>
      </c>
      <c r="R2979" s="7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60" x14ac:dyDescent="0.2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s="4" t="s">
        <v>8219</v>
      </c>
      <c r="G2980" t="s">
        <v>8224</v>
      </c>
      <c r="H2980" t="s">
        <v>8246</v>
      </c>
      <c r="I2980">
        <v>1413784740</v>
      </c>
      <c r="J2980" s="14">
        <f t="shared" si="276"/>
        <v>41932.249305555553</v>
      </c>
      <c r="K2980">
        <v>1412954547</v>
      </c>
      <c r="L2980" s="14">
        <f t="shared" si="27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278"/>
        <v>129.46666666666667</v>
      </c>
      <c r="R2980" s="7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60" x14ac:dyDescent="0.2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s="4" t="s">
        <v>8219</v>
      </c>
      <c r="G2981" t="s">
        <v>8224</v>
      </c>
      <c r="H2981" t="s">
        <v>8246</v>
      </c>
      <c r="I2981">
        <v>1420524000</v>
      </c>
      <c r="J2981" s="14">
        <f t="shared" si="276"/>
        <v>42010.25</v>
      </c>
      <c r="K2981">
        <v>1419104823</v>
      </c>
      <c r="L2981" s="14">
        <f t="shared" si="27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278"/>
        <v>101.4</v>
      </c>
      <c r="R2981" s="7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5" x14ac:dyDescent="0.2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s="4" t="s">
        <v>8219</v>
      </c>
      <c r="G2982" t="s">
        <v>8224</v>
      </c>
      <c r="H2982" t="s">
        <v>8246</v>
      </c>
      <c r="I2982">
        <v>1440381600</v>
      </c>
      <c r="J2982" s="14">
        <f t="shared" si="276"/>
        <v>42240.083333333328</v>
      </c>
      <c r="K2982">
        <v>1438639130</v>
      </c>
      <c r="L2982" s="14">
        <f t="shared" si="27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278"/>
        <v>109.16666666666666</v>
      </c>
      <c r="R2982" s="7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60" x14ac:dyDescent="0.2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s="4" t="s">
        <v>8219</v>
      </c>
      <c r="G2983" t="s">
        <v>8241</v>
      </c>
      <c r="H2983" t="s">
        <v>8249</v>
      </c>
      <c r="I2983">
        <v>1443014756</v>
      </c>
      <c r="J2983" s="14">
        <f t="shared" si="276"/>
        <v>42270.559675925921</v>
      </c>
      <c r="K2983">
        <v>1439126756</v>
      </c>
      <c r="L2983" s="14">
        <f t="shared" si="27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278"/>
        <v>128.92500000000001</v>
      </c>
      <c r="R2983" s="7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45" x14ac:dyDescent="0.2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s="4" t="s">
        <v>8219</v>
      </c>
      <c r="G2984" t="s">
        <v>8225</v>
      </c>
      <c r="H2984" t="s">
        <v>8247</v>
      </c>
      <c r="I2984">
        <v>1455208143</v>
      </c>
      <c r="J2984" s="14">
        <f t="shared" si="276"/>
        <v>42411.686840277776</v>
      </c>
      <c r="K2984">
        <v>1452616143</v>
      </c>
      <c r="L2984" s="14">
        <f t="shared" si="27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278"/>
        <v>102.06</v>
      </c>
      <c r="R2984" s="7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5" x14ac:dyDescent="0.2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s="4" t="s">
        <v>8219</v>
      </c>
      <c r="G2985" t="s">
        <v>8224</v>
      </c>
      <c r="H2985" t="s">
        <v>8246</v>
      </c>
      <c r="I2985">
        <v>1415722236</v>
      </c>
      <c r="J2985" s="14">
        <f t="shared" si="276"/>
        <v>41954.674027777779</v>
      </c>
      <c r="K2985">
        <v>1410534636</v>
      </c>
      <c r="L2985" s="14">
        <f t="shared" si="27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278"/>
        <v>146.53957758620692</v>
      </c>
      <c r="R2985" s="7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60" x14ac:dyDescent="0.2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s="4" t="s">
        <v>8219</v>
      </c>
      <c r="G2986" t="s">
        <v>8224</v>
      </c>
      <c r="H2986" t="s">
        <v>8246</v>
      </c>
      <c r="I2986">
        <v>1472020881</v>
      </c>
      <c r="J2986" s="14">
        <f t="shared" si="276"/>
        <v>42606.278715277775</v>
      </c>
      <c r="K2986">
        <v>1469428881</v>
      </c>
      <c r="L2986" s="14">
        <f t="shared" si="27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278"/>
        <v>100.352</v>
      </c>
      <c r="R2986" s="7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60" x14ac:dyDescent="0.2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s="4" t="s">
        <v>8219</v>
      </c>
      <c r="G2987" t="s">
        <v>8228</v>
      </c>
      <c r="H2987" t="s">
        <v>8250</v>
      </c>
      <c r="I2987">
        <v>1477886400</v>
      </c>
      <c r="J2987" s="14">
        <f t="shared" si="276"/>
        <v>42674.166666666672</v>
      </c>
      <c r="K2987">
        <v>1476228128</v>
      </c>
      <c r="L2987" s="14">
        <f t="shared" si="27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278"/>
        <v>121.64999999999999</v>
      </c>
      <c r="R2987" s="7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5" x14ac:dyDescent="0.2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s="4" t="s">
        <v>8219</v>
      </c>
      <c r="G2988" t="s">
        <v>8225</v>
      </c>
      <c r="H2988" t="s">
        <v>8247</v>
      </c>
      <c r="I2988">
        <v>1462100406</v>
      </c>
      <c r="J2988" s="14">
        <f t="shared" si="276"/>
        <v>42491.458402777775</v>
      </c>
      <c r="K2988">
        <v>1456920006</v>
      </c>
      <c r="L2988" s="14">
        <f t="shared" si="27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278"/>
        <v>105.5</v>
      </c>
      <c r="R2988" s="7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60" x14ac:dyDescent="0.2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s="4" t="s">
        <v>8219</v>
      </c>
      <c r="G2989" t="s">
        <v>8224</v>
      </c>
      <c r="H2989" t="s">
        <v>8246</v>
      </c>
      <c r="I2989">
        <v>1476316800</v>
      </c>
      <c r="J2989" s="14">
        <f t="shared" si="276"/>
        <v>42656</v>
      </c>
      <c r="K2989">
        <v>1473837751</v>
      </c>
      <c r="L2989" s="14">
        <f t="shared" si="27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278"/>
        <v>110.4008</v>
      </c>
      <c r="R2989" s="7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60" x14ac:dyDescent="0.2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s="4" t="s">
        <v>8219</v>
      </c>
      <c r="G2990" t="s">
        <v>8225</v>
      </c>
      <c r="H2990" t="s">
        <v>8247</v>
      </c>
      <c r="I2990">
        <v>1466412081</v>
      </c>
      <c r="J2990" s="14">
        <f t="shared" si="276"/>
        <v>42541.362048611118</v>
      </c>
      <c r="K2990">
        <v>1463820081</v>
      </c>
      <c r="L2990" s="14">
        <f t="shared" si="27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278"/>
        <v>100</v>
      </c>
      <c r="R2990" s="7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2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s="4" t="s">
        <v>8219</v>
      </c>
      <c r="G2991" t="s">
        <v>8224</v>
      </c>
      <c r="H2991" t="s">
        <v>8246</v>
      </c>
      <c r="I2991">
        <v>1450673940</v>
      </c>
      <c r="J2991" s="14">
        <f t="shared" si="276"/>
        <v>42359.207638888889</v>
      </c>
      <c r="K2991">
        <v>1448756962</v>
      </c>
      <c r="L2991" s="14">
        <f t="shared" si="27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278"/>
        <v>176.535</v>
      </c>
      <c r="R2991" s="7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60" x14ac:dyDescent="0.2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s="4" t="s">
        <v>8219</v>
      </c>
      <c r="G2992" t="s">
        <v>8224</v>
      </c>
      <c r="H2992" t="s">
        <v>8246</v>
      </c>
      <c r="I2992">
        <v>1452174420</v>
      </c>
      <c r="J2992" s="14">
        <f t="shared" si="276"/>
        <v>42376.57430555555</v>
      </c>
      <c r="K2992">
        <v>1449150420</v>
      </c>
      <c r="L2992" s="14">
        <f t="shared" si="27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278"/>
        <v>100</v>
      </c>
      <c r="R2992" s="7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60" x14ac:dyDescent="0.2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s="4" t="s">
        <v>8219</v>
      </c>
      <c r="G2993" t="s">
        <v>8224</v>
      </c>
      <c r="H2993" t="s">
        <v>8246</v>
      </c>
      <c r="I2993">
        <v>1485547530</v>
      </c>
      <c r="J2993" s="14">
        <f t="shared" si="276"/>
        <v>42762.837152777778</v>
      </c>
      <c r="K2993">
        <v>1483646730</v>
      </c>
      <c r="L2993" s="14">
        <f t="shared" si="27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278"/>
        <v>103.29411764705883</v>
      </c>
      <c r="R2993" s="7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5" x14ac:dyDescent="0.2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s="4" t="s">
        <v>8219</v>
      </c>
      <c r="G2994" t="s">
        <v>8224</v>
      </c>
      <c r="H2994" t="s">
        <v>8246</v>
      </c>
      <c r="I2994">
        <v>1476037510</v>
      </c>
      <c r="J2994" s="14">
        <f t="shared" si="276"/>
        <v>42652.767476851848</v>
      </c>
      <c r="K2994">
        <v>1473445510</v>
      </c>
      <c r="L2994" s="14">
        <f t="shared" si="27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278"/>
        <v>104.5</v>
      </c>
      <c r="R2994" s="7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2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s="4" t="s">
        <v>8219</v>
      </c>
      <c r="G2995" t="s">
        <v>8224</v>
      </c>
      <c r="H2995" t="s">
        <v>8246</v>
      </c>
      <c r="I2995">
        <v>1455998867</v>
      </c>
      <c r="J2995" s="14">
        <f t="shared" si="276"/>
        <v>42420.838738425926</v>
      </c>
      <c r="K2995">
        <v>1453406867</v>
      </c>
      <c r="L2995" s="14">
        <f t="shared" si="27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278"/>
        <v>100.29999999999998</v>
      </c>
      <c r="R2995" s="7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5" x14ac:dyDescent="0.2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s="4" t="s">
        <v>8219</v>
      </c>
      <c r="G2996" t="s">
        <v>8225</v>
      </c>
      <c r="H2996" t="s">
        <v>8247</v>
      </c>
      <c r="I2996">
        <v>1412335772</v>
      </c>
      <c r="J2996" s="14">
        <f t="shared" si="276"/>
        <v>41915.478842592594</v>
      </c>
      <c r="K2996">
        <v>1409743772</v>
      </c>
      <c r="L2996" s="14">
        <f t="shared" si="27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278"/>
        <v>457.74666666666673</v>
      </c>
      <c r="R2996" s="7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60" x14ac:dyDescent="0.2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s="4" t="s">
        <v>8219</v>
      </c>
      <c r="G2997" t="s">
        <v>8224</v>
      </c>
      <c r="H2997" t="s">
        <v>8246</v>
      </c>
      <c r="I2997">
        <v>1484841471</v>
      </c>
      <c r="J2997" s="14">
        <f t="shared" si="276"/>
        <v>42754.665173611109</v>
      </c>
      <c r="K2997">
        <v>1482249471</v>
      </c>
      <c r="L2997" s="14">
        <f t="shared" si="27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278"/>
        <v>104.96000000000001</v>
      </c>
      <c r="R2997" s="7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45" x14ac:dyDescent="0.2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s="4" t="s">
        <v>8219</v>
      </c>
      <c r="G2998" t="s">
        <v>8224</v>
      </c>
      <c r="H2998" t="s">
        <v>8246</v>
      </c>
      <c r="I2998">
        <v>1432677240</v>
      </c>
      <c r="J2998" s="14">
        <f t="shared" si="276"/>
        <v>42150.912500000006</v>
      </c>
      <c r="K2998">
        <v>1427493240</v>
      </c>
      <c r="L2998" s="14">
        <f t="shared" si="27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278"/>
        <v>171.94285714285715</v>
      </c>
      <c r="R2998" s="7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60" x14ac:dyDescent="0.2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s="4" t="s">
        <v>8219</v>
      </c>
      <c r="G2999" t="s">
        <v>8224</v>
      </c>
      <c r="H2999" t="s">
        <v>8246</v>
      </c>
      <c r="I2999">
        <v>1488171540</v>
      </c>
      <c r="J2999" s="14">
        <f t="shared" si="276"/>
        <v>42793.207638888889</v>
      </c>
      <c r="K2999">
        <v>1486661793</v>
      </c>
      <c r="L2999" s="14">
        <f t="shared" si="27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278"/>
        <v>103.73000000000002</v>
      </c>
      <c r="R2999" s="7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60" x14ac:dyDescent="0.2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s="4" t="s">
        <v>8219</v>
      </c>
      <c r="G3000" t="s">
        <v>8224</v>
      </c>
      <c r="H3000" t="s">
        <v>8246</v>
      </c>
      <c r="I3000">
        <v>1402892700</v>
      </c>
      <c r="J3000" s="14">
        <f t="shared" si="276"/>
        <v>41806.184027777781</v>
      </c>
      <c r="K3000">
        <v>1400474329</v>
      </c>
      <c r="L3000" s="14">
        <f t="shared" si="27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278"/>
        <v>103.029</v>
      </c>
      <c r="R3000" s="7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60" x14ac:dyDescent="0.2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s="4" t="s">
        <v>8219</v>
      </c>
      <c r="G3001" t="s">
        <v>8224</v>
      </c>
      <c r="H3001" t="s">
        <v>8246</v>
      </c>
      <c r="I3001">
        <v>1488333600</v>
      </c>
      <c r="J3001" s="14">
        <f t="shared" si="276"/>
        <v>42795.083333333328</v>
      </c>
      <c r="K3001">
        <v>1487094360</v>
      </c>
      <c r="L3001" s="14">
        <f t="shared" si="27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278"/>
        <v>118.88888888888889</v>
      </c>
      <c r="R3001" s="7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60" x14ac:dyDescent="0.2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s="4" t="s">
        <v>8219</v>
      </c>
      <c r="G3002" t="s">
        <v>8224</v>
      </c>
      <c r="H3002" t="s">
        <v>8246</v>
      </c>
      <c r="I3002">
        <v>1485885600</v>
      </c>
      <c r="J3002" s="14">
        <f t="shared" si="276"/>
        <v>42766.75</v>
      </c>
      <c r="K3002">
        <v>1484682670</v>
      </c>
      <c r="L3002" s="14">
        <f t="shared" si="27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278"/>
        <v>100</v>
      </c>
      <c r="R3002" s="7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5" x14ac:dyDescent="0.2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s="4" t="s">
        <v>8219</v>
      </c>
      <c r="G3003" t="s">
        <v>8224</v>
      </c>
      <c r="H3003" t="s">
        <v>8246</v>
      </c>
      <c r="I3003">
        <v>1468445382</v>
      </c>
      <c r="J3003" s="14">
        <f t="shared" si="276"/>
        <v>42564.895625000005</v>
      </c>
      <c r="K3003">
        <v>1465853382</v>
      </c>
      <c r="L3003" s="14">
        <f t="shared" si="27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278"/>
        <v>318.69988910451895</v>
      </c>
      <c r="R3003" s="7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0" x14ac:dyDescent="0.2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s="4" t="s">
        <v>8219</v>
      </c>
      <c r="G3004" t="s">
        <v>8224</v>
      </c>
      <c r="H3004" t="s">
        <v>8246</v>
      </c>
      <c r="I3004">
        <v>1356552252</v>
      </c>
      <c r="J3004" s="14">
        <f t="shared" si="276"/>
        <v>41269.83625</v>
      </c>
      <c r="K3004">
        <v>1353960252</v>
      </c>
      <c r="L3004" s="14">
        <f t="shared" si="27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278"/>
        <v>108.50614285714286</v>
      </c>
      <c r="R3004" s="7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60" x14ac:dyDescent="0.2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s="4" t="s">
        <v>8219</v>
      </c>
      <c r="G3005" t="s">
        <v>8224</v>
      </c>
      <c r="H3005" t="s">
        <v>8246</v>
      </c>
      <c r="I3005">
        <v>1456811940</v>
      </c>
      <c r="J3005" s="14">
        <f t="shared" si="276"/>
        <v>42430.249305555553</v>
      </c>
      <c r="K3005">
        <v>1454098976</v>
      </c>
      <c r="L3005" s="14">
        <f t="shared" si="27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278"/>
        <v>101.16666666666667</v>
      </c>
      <c r="R3005" s="7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60" x14ac:dyDescent="0.2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s="4" t="s">
        <v>8219</v>
      </c>
      <c r="G3006" t="s">
        <v>8224</v>
      </c>
      <c r="H3006" t="s">
        <v>8246</v>
      </c>
      <c r="I3006">
        <v>1416089324</v>
      </c>
      <c r="J3006" s="14">
        <f t="shared" si="276"/>
        <v>41958.922731481478</v>
      </c>
      <c r="K3006">
        <v>1413493724</v>
      </c>
      <c r="L3006" s="14">
        <f t="shared" si="27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278"/>
        <v>112.815</v>
      </c>
      <c r="R3006" s="7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60" x14ac:dyDescent="0.2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s="4" t="s">
        <v>8219</v>
      </c>
      <c r="G3007" t="s">
        <v>8224</v>
      </c>
      <c r="H3007" t="s">
        <v>8246</v>
      </c>
      <c r="I3007">
        <v>1412611905</v>
      </c>
      <c r="J3007" s="14">
        <f t="shared" si="276"/>
        <v>41918.674826388888</v>
      </c>
      <c r="K3007">
        <v>1410019905</v>
      </c>
      <c r="L3007" s="14">
        <f t="shared" si="27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278"/>
        <v>120.49622641509434</v>
      </c>
      <c r="R3007" s="7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45" x14ac:dyDescent="0.2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s="4" t="s">
        <v>8219</v>
      </c>
      <c r="G3008" t="s">
        <v>8229</v>
      </c>
      <c r="H3008" t="s">
        <v>8251</v>
      </c>
      <c r="I3008">
        <v>1418580591</v>
      </c>
      <c r="J3008" s="14">
        <f t="shared" si="276"/>
        <v>41987.756840277783</v>
      </c>
      <c r="K3008">
        <v>1415988591</v>
      </c>
      <c r="L3008" s="14">
        <f t="shared" si="27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278"/>
        <v>107.74999999999999</v>
      </c>
      <c r="R3008" s="7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0" x14ac:dyDescent="0.2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s="4" t="s">
        <v>8219</v>
      </c>
      <c r="G3009" t="s">
        <v>8224</v>
      </c>
      <c r="H3009" t="s">
        <v>8246</v>
      </c>
      <c r="I3009">
        <v>1429938683</v>
      </c>
      <c r="J3009" s="14">
        <f t="shared" si="276"/>
        <v>42119.216238425928</v>
      </c>
      <c r="K3009">
        <v>1428124283</v>
      </c>
      <c r="L3009" s="14">
        <f t="shared" si="27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278"/>
        <v>180</v>
      </c>
      <c r="R3009" s="7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5" x14ac:dyDescent="0.2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s="4" t="s">
        <v>8219</v>
      </c>
      <c r="G3010" t="s">
        <v>8224</v>
      </c>
      <c r="H3010" t="s">
        <v>8246</v>
      </c>
      <c r="I3010">
        <v>1453352719</v>
      </c>
      <c r="J3010" s="14">
        <f t="shared" si="276"/>
        <v>42390.212025462963</v>
      </c>
      <c r="K3010">
        <v>1450760719</v>
      </c>
      <c r="L3010" s="14">
        <f t="shared" si="27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si="278"/>
        <v>101.16666666666667</v>
      </c>
      <c r="R3010" s="7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60" x14ac:dyDescent="0.2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s="4" t="s">
        <v>8219</v>
      </c>
      <c r="G3011" t="s">
        <v>8224</v>
      </c>
      <c r="H3011" t="s">
        <v>8246</v>
      </c>
      <c r="I3011">
        <v>1417012840</v>
      </c>
      <c r="J3011" s="14">
        <f t="shared" ref="J3011:J3074" si="282">(((I3011/60)/60)/24)+DATE(1970,1,1)</f>
        <v>41969.611574074079</v>
      </c>
      <c r="K3011">
        <v>1414417240</v>
      </c>
      <c r="L3011" s="14">
        <f t="shared" ref="L3011:L3074" si="283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6">
        <f t="shared" ref="Q3011:Q3074" si="284">(E3011/D3011)*100</f>
        <v>119.756</v>
      </c>
      <c r="R3011" s="7">
        <f t="shared" ref="R3011:R3074" si="285">AVERAGE(E3011/N3011)</f>
        <v>233.8984375</v>
      </c>
      <c r="S3011" t="str">
        <f t="shared" ref="S3011:S3074" si="286">LEFT(P3011,FIND("/",P3011)-1)</f>
        <v>theater</v>
      </c>
      <c r="T3011" t="str">
        <f t="shared" ref="T3011:T3074" si="287">RIGHT(P3011,LEN(P3011)-FIND("/",P3011))</f>
        <v>spaces</v>
      </c>
    </row>
    <row r="3012" spans="1:20" ht="60" x14ac:dyDescent="0.2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s="4" t="s">
        <v>8219</v>
      </c>
      <c r="G3012" t="s">
        <v>8224</v>
      </c>
      <c r="H3012" t="s">
        <v>8246</v>
      </c>
      <c r="I3012">
        <v>1424548719</v>
      </c>
      <c r="J3012" s="14">
        <f t="shared" si="282"/>
        <v>42056.832395833335</v>
      </c>
      <c r="K3012">
        <v>1419364719</v>
      </c>
      <c r="L3012" s="14">
        <f t="shared" si="283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284"/>
        <v>158</v>
      </c>
      <c r="R3012" s="7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5" x14ac:dyDescent="0.2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s="4" t="s">
        <v>8219</v>
      </c>
      <c r="G3013" t="s">
        <v>8227</v>
      </c>
      <c r="H3013" t="s">
        <v>8249</v>
      </c>
      <c r="I3013">
        <v>1450911540</v>
      </c>
      <c r="J3013" s="14">
        <f t="shared" si="282"/>
        <v>42361.957638888889</v>
      </c>
      <c r="K3013">
        <v>1448536516</v>
      </c>
      <c r="L3013" s="14">
        <f t="shared" si="283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284"/>
        <v>123.66666666666666</v>
      </c>
      <c r="R3013" s="7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5" x14ac:dyDescent="0.2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s="4" t="s">
        <v>8219</v>
      </c>
      <c r="G3014" t="s">
        <v>8224</v>
      </c>
      <c r="H3014" t="s">
        <v>8246</v>
      </c>
      <c r="I3014">
        <v>1423587130</v>
      </c>
      <c r="J3014" s="14">
        <f t="shared" si="282"/>
        <v>42045.702893518523</v>
      </c>
      <c r="K3014">
        <v>1421772730</v>
      </c>
      <c r="L3014" s="14">
        <f t="shared" si="283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284"/>
        <v>117.12499999999999</v>
      </c>
      <c r="R3014" s="7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5" x14ac:dyDescent="0.2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s="4" t="s">
        <v>8219</v>
      </c>
      <c r="G3015" t="s">
        <v>8224</v>
      </c>
      <c r="H3015" t="s">
        <v>8246</v>
      </c>
      <c r="I3015">
        <v>1434917049</v>
      </c>
      <c r="J3015" s="14">
        <f t="shared" si="282"/>
        <v>42176.836215277777</v>
      </c>
      <c r="K3015">
        <v>1432325049</v>
      </c>
      <c r="L3015" s="14">
        <f t="shared" si="283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284"/>
        <v>156.96</v>
      </c>
      <c r="R3015" s="7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60" x14ac:dyDescent="0.2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s="4" t="s">
        <v>8219</v>
      </c>
      <c r="G3016" t="s">
        <v>8224</v>
      </c>
      <c r="H3016" t="s">
        <v>8246</v>
      </c>
      <c r="I3016">
        <v>1415163600</v>
      </c>
      <c r="J3016" s="14">
        <f t="shared" si="282"/>
        <v>41948.208333333336</v>
      </c>
      <c r="K3016">
        <v>1412737080</v>
      </c>
      <c r="L3016" s="14">
        <f t="shared" si="283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284"/>
        <v>113.104</v>
      </c>
      <c r="R3016" s="7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5" x14ac:dyDescent="0.2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s="4" t="s">
        <v>8219</v>
      </c>
      <c r="G3017" t="s">
        <v>8224</v>
      </c>
      <c r="H3017" t="s">
        <v>8246</v>
      </c>
      <c r="I3017">
        <v>1402459200</v>
      </c>
      <c r="J3017" s="14">
        <f t="shared" si="282"/>
        <v>41801.166666666664</v>
      </c>
      <c r="K3017">
        <v>1401125238</v>
      </c>
      <c r="L3017" s="14">
        <f t="shared" si="283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284"/>
        <v>103.17647058823529</v>
      </c>
      <c r="R3017" s="7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60" x14ac:dyDescent="0.2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s="4" t="s">
        <v>8219</v>
      </c>
      <c r="G3018" t="s">
        <v>8224</v>
      </c>
      <c r="H3018" t="s">
        <v>8246</v>
      </c>
      <c r="I3018">
        <v>1405688952</v>
      </c>
      <c r="J3018" s="14">
        <f t="shared" si="282"/>
        <v>41838.548055555555</v>
      </c>
      <c r="K3018">
        <v>1400504952</v>
      </c>
      <c r="L3018" s="14">
        <f t="shared" si="283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284"/>
        <v>102.61176470588236</v>
      </c>
      <c r="R3018" s="7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60" x14ac:dyDescent="0.2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s="4" t="s">
        <v>8219</v>
      </c>
      <c r="G3019" t="s">
        <v>8224</v>
      </c>
      <c r="H3019" t="s">
        <v>8246</v>
      </c>
      <c r="I3019">
        <v>1408566243</v>
      </c>
      <c r="J3019" s="14">
        <f t="shared" si="282"/>
        <v>41871.850034722222</v>
      </c>
      <c r="K3019">
        <v>1405974243</v>
      </c>
      <c r="L3019" s="14">
        <f t="shared" si="283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284"/>
        <v>105.84090909090908</v>
      </c>
      <c r="R3019" s="7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60" x14ac:dyDescent="0.2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s="4" t="s">
        <v>8219</v>
      </c>
      <c r="G3020" t="s">
        <v>8230</v>
      </c>
      <c r="H3020" t="s">
        <v>8249</v>
      </c>
      <c r="I3020">
        <v>1437429600</v>
      </c>
      <c r="J3020" s="14">
        <f t="shared" si="282"/>
        <v>42205.916666666672</v>
      </c>
      <c r="K3020">
        <v>1433747376</v>
      </c>
      <c r="L3020" s="14">
        <f t="shared" si="283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284"/>
        <v>100.71428571428571</v>
      </c>
      <c r="R3020" s="7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60" x14ac:dyDescent="0.2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s="4" t="s">
        <v>8219</v>
      </c>
      <c r="G3021" t="s">
        <v>8224</v>
      </c>
      <c r="H3021" t="s">
        <v>8246</v>
      </c>
      <c r="I3021">
        <v>1401159600</v>
      </c>
      <c r="J3021" s="14">
        <f t="shared" si="282"/>
        <v>41786.125</v>
      </c>
      <c r="K3021">
        <v>1398801620</v>
      </c>
      <c r="L3021" s="14">
        <f t="shared" si="283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284"/>
        <v>121.23333333333332</v>
      </c>
      <c r="R3021" s="7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60" x14ac:dyDescent="0.2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s="4" t="s">
        <v>8219</v>
      </c>
      <c r="G3022" t="s">
        <v>8224</v>
      </c>
      <c r="H3022" t="s">
        <v>8246</v>
      </c>
      <c r="I3022">
        <v>1439583533</v>
      </c>
      <c r="J3022" s="14">
        <f t="shared" si="282"/>
        <v>42230.846446759257</v>
      </c>
      <c r="K3022">
        <v>1434399533</v>
      </c>
      <c r="L3022" s="14">
        <f t="shared" si="283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284"/>
        <v>100.57142857142858</v>
      </c>
      <c r="R3022" s="7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5" x14ac:dyDescent="0.2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s="4" t="s">
        <v>8219</v>
      </c>
      <c r="G3023" t="s">
        <v>8224</v>
      </c>
      <c r="H3023" t="s">
        <v>8246</v>
      </c>
      <c r="I3023">
        <v>1479794340</v>
      </c>
      <c r="J3023" s="14">
        <f t="shared" si="282"/>
        <v>42696.249305555553</v>
      </c>
      <c r="K3023">
        <v>1476715869</v>
      </c>
      <c r="L3023" s="14">
        <f t="shared" si="283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284"/>
        <v>116.02222222222223</v>
      </c>
      <c r="R3023" s="7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60" x14ac:dyDescent="0.2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s="4" t="s">
        <v>8219</v>
      </c>
      <c r="G3024" t="s">
        <v>8224</v>
      </c>
      <c r="H3024" t="s">
        <v>8246</v>
      </c>
      <c r="I3024">
        <v>1472338409</v>
      </c>
      <c r="J3024" s="14">
        <f t="shared" si="282"/>
        <v>42609.95380787037</v>
      </c>
      <c r="K3024">
        <v>1468450409</v>
      </c>
      <c r="L3024" s="14">
        <f t="shared" si="283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284"/>
        <v>100.88</v>
      </c>
      <c r="R3024" s="7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60" x14ac:dyDescent="0.2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s="4" t="s">
        <v>8219</v>
      </c>
      <c r="G3025" t="s">
        <v>8225</v>
      </c>
      <c r="H3025" t="s">
        <v>8247</v>
      </c>
      <c r="I3025">
        <v>1434039186</v>
      </c>
      <c r="J3025" s="14">
        <f t="shared" si="282"/>
        <v>42166.675763888896</v>
      </c>
      <c r="K3025">
        <v>1430151186</v>
      </c>
      <c r="L3025" s="14">
        <f t="shared" si="283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284"/>
        <v>103</v>
      </c>
      <c r="R3025" s="7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60" x14ac:dyDescent="0.2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s="4" t="s">
        <v>8219</v>
      </c>
      <c r="G3026" t="s">
        <v>8224</v>
      </c>
      <c r="H3026" t="s">
        <v>8246</v>
      </c>
      <c r="I3026">
        <v>1349567475</v>
      </c>
      <c r="J3026" s="14">
        <f t="shared" si="282"/>
        <v>41188.993923611109</v>
      </c>
      <c r="K3026">
        <v>1346975475</v>
      </c>
      <c r="L3026" s="14">
        <f t="shared" si="283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284"/>
        <v>246.42</v>
      </c>
      <c r="R3026" s="7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5" x14ac:dyDescent="0.2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s="4" t="s">
        <v>8219</v>
      </c>
      <c r="G3027" t="s">
        <v>8225</v>
      </c>
      <c r="H3027" t="s">
        <v>8247</v>
      </c>
      <c r="I3027">
        <v>1401465600</v>
      </c>
      <c r="J3027" s="14">
        <f t="shared" si="282"/>
        <v>41789.666666666664</v>
      </c>
      <c r="K3027">
        <v>1399032813</v>
      </c>
      <c r="L3027" s="14">
        <f t="shared" si="283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284"/>
        <v>302.2</v>
      </c>
      <c r="R3027" s="7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60" x14ac:dyDescent="0.2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s="4" t="s">
        <v>8219</v>
      </c>
      <c r="G3028" t="s">
        <v>8225</v>
      </c>
      <c r="H3028" t="s">
        <v>8247</v>
      </c>
      <c r="I3028">
        <v>1488538892</v>
      </c>
      <c r="J3028" s="14">
        <f t="shared" si="282"/>
        <v>42797.459398148145</v>
      </c>
      <c r="K3028">
        <v>1487329292</v>
      </c>
      <c r="L3028" s="14">
        <f t="shared" si="283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284"/>
        <v>143.33333333333334</v>
      </c>
      <c r="R3028" s="7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45" x14ac:dyDescent="0.2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s="4" t="s">
        <v>8219</v>
      </c>
      <c r="G3029" t="s">
        <v>8224</v>
      </c>
      <c r="H3029" t="s">
        <v>8246</v>
      </c>
      <c r="I3029">
        <v>1426866851</v>
      </c>
      <c r="J3029" s="14">
        <f t="shared" si="282"/>
        <v>42083.662627314814</v>
      </c>
      <c r="K3029">
        <v>1424278451</v>
      </c>
      <c r="L3029" s="14">
        <f t="shared" si="283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284"/>
        <v>131.44</v>
      </c>
      <c r="R3029" s="7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30" x14ac:dyDescent="0.2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s="4" t="s">
        <v>8219</v>
      </c>
      <c r="G3030" t="s">
        <v>8224</v>
      </c>
      <c r="H3030" t="s">
        <v>8246</v>
      </c>
      <c r="I3030">
        <v>1471242025</v>
      </c>
      <c r="J3030" s="14">
        <f t="shared" si="282"/>
        <v>42597.264178240745</v>
      </c>
      <c r="K3030">
        <v>1468650025</v>
      </c>
      <c r="L3030" s="14">
        <f t="shared" si="283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284"/>
        <v>168.01999999999998</v>
      </c>
      <c r="R3030" s="7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60" x14ac:dyDescent="0.2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s="4" t="s">
        <v>8219</v>
      </c>
      <c r="G3031" t="s">
        <v>8224</v>
      </c>
      <c r="H3031" t="s">
        <v>8246</v>
      </c>
      <c r="I3031">
        <v>1416285300</v>
      </c>
      <c r="J3031" s="14">
        <f t="shared" si="282"/>
        <v>41961.190972222219</v>
      </c>
      <c r="K3031">
        <v>1413824447</v>
      </c>
      <c r="L3031" s="14">
        <f t="shared" si="283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284"/>
        <v>109.67666666666666</v>
      </c>
      <c r="R3031" s="7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60" x14ac:dyDescent="0.2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s="4" t="s">
        <v>8219</v>
      </c>
      <c r="G3032" t="s">
        <v>8224</v>
      </c>
      <c r="H3032" t="s">
        <v>8246</v>
      </c>
      <c r="I3032">
        <v>1442426171</v>
      </c>
      <c r="J3032" s="14">
        <f t="shared" si="282"/>
        <v>42263.747349537036</v>
      </c>
      <c r="K3032">
        <v>1439834171</v>
      </c>
      <c r="L3032" s="14">
        <f t="shared" si="283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284"/>
        <v>106.6857142857143</v>
      </c>
      <c r="R3032" s="7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5" x14ac:dyDescent="0.2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s="4" t="s">
        <v>8219</v>
      </c>
      <c r="G3033" t="s">
        <v>8224</v>
      </c>
      <c r="H3033" t="s">
        <v>8246</v>
      </c>
      <c r="I3033">
        <v>1476479447</v>
      </c>
      <c r="J3033" s="14">
        <f t="shared" si="282"/>
        <v>42657.882488425923</v>
      </c>
      <c r="K3033">
        <v>1471295447</v>
      </c>
      <c r="L3033" s="14">
        <f t="shared" si="283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284"/>
        <v>100</v>
      </c>
      <c r="R3033" s="7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60" x14ac:dyDescent="0.2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s="4" t="s">
        <v>8219</v>
      </c>
      <c r="G3034" t="s">
        <v>8224</v>
      </c>
      <c r="H3034" t="s">
        <v>8246</v>
      </c>
      <c r="I3034">
        <v>1441933459</v>
      </c>
      <c r="J3034" s="14">
        <f t="shared" si="282"/>
        <v>42258.044664351852</v>
      </c>
      <c r="K3034">
        <v>1439341459</v>
      </c>
      <c r="L3034" s="14">
        <f t="shared" si="283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284"/>
        <v>127.2</v>
      </c>
      <c r="R3034" s="7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5" x14ac:dyDescent="0.2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s="4" t="s">
        <v>8219</v>
      </c>
      <c r="G3035" t="s">
        <v>8224</v>
      </c>
      <c r="H3035" t="s">
        <v>8246</v>
      </c>
      <c r="I3035">
        <v>1471487925</v>
      </c>
      <c r="J3035" s="14">
        <f t="shared" si="282"/>
        <v>42600.110243055555</v>
      </c>
      <c r="K3035">
        <v>1468895925</v>
      </c>
      <c r="L3035" s="14">
        <f t="shared" si="283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284"/>
        <v>146.53333333333333</v>
      </c>
      <c r="R3035" s="7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5" x14ac:dyDescent="0.2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s="4" t="s">
        <v>8219</v>
      </c>
      <c r="G3036" t="s">
        <v>8224</v>
      </c>
      <c r="H3036" t="s">
        <v>8246</v>
      </c>
      <c r="I3036">
        <v>1477972740</v>
      </c>
      <c r="J3036" s="14">
        <f t="shared" si="282"/>
        <v>42675.165972222225</v>
      </c>
      <c r="K3036">
        <v>1475326255</v>
      </c>
      <c r="L3036" s="14">
        <f t="shared" si="283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284"/>
        <v>112.53599999999999</v>
      </c>
      <c r="R3036" s="7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45" x14ac:dyDescent="0.2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s="4" t="s">
        <v>8219</v>
      </c>
      <c r="G3037" t="s">
        <v>8224</v>
      </c>
      <c r="H3037" t="s">
        <v>8246</v>
      </c>
      <c r="I3037">
        <v>1367674009</v>
      </c>
      <c r="J3037" s="14">
        <f t="shared" si="282"/>
        <v>41398.560289351852</v>
      </c>
      <c r="K3037">
        <v>1365082009</v>
      </c>
      <c r="L3037" s="14">
        <f t="shared" si="283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284"/>
        <v>108.78684000000001</v>
      </c>
      <c r="R3037" s="7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60" x14ac:dyDescent="0.2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s="4" t="s">
        <v>8219</v>
      </c>
      <c r="G3038" t="s">
        <v>8224</v>
      </c>
      <c r="H3038" t="s">
        <v>8246</v>
      </c>
      <c r="I3038">
        <v>1376654340</v>
      </c>
      <c r="J3038" s="14">
        <f t="shared" si="282"/>
        <v>41502.499305555553</v>
      </c>
      <c r="K3038">
        <v>1373568644</v>
      </c>
      <c r="L3038" s="14">
        <f t="shared" si="283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284"/>
        <v>126.732</v>
      </c>
      <c r="R3038" s="7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0" x14ac:dyDescent="0.2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s="4" t="s">
        <v>8219</v>
      </c>
      <c r="G3039" t="s">
        <v>8224</v>
      </c>
      <c r="H3039" t="s">
        <v>8246</v>
      </c>
      <c r="I3039">
        <v>1285995540</v>
      </c>
      <c r="J3039" s="14">
        <f t="shared" si="282"/>
        <v>40453.207638888889</v>
      </c>
      <c r="K3039">
        <v>1279574773</v>
      </c>
      <c r="L3039" s="14">
        <f t="shared" si="283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284"/>
        <v>213.20000000000002</v>
      </c>
      <c r="R3039" s="7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5" x14ac:dyDescent="0.2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s="4" t="s">
        <v>8219</v>
      </c>
      <c r="G3040" t="s">
        <v>8224</v>
      </c>
      <c r="H3040" t="s">
        <v>8246</v>
      </c>
      <c r="I3040">
        <v>1457071397</v>
      </c>
      <c r="J3040" s="14">
        <f t="shared" si="282"/>
        <v>42433.252280092594</v>
      </c>
      <c r="K3040">
        <v>1451887397</v>
      </c>
      <c r="L3040" s="14">
        <f t="shared" si="283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284"/>
        <v>100.49999999999999</v>
      </c>
      <c r="R3040" s="7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5" x14ac:dyDescent="0.2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s="4" t="s">
        <v>8219</v>
      </c>
      <c r="G3041" t="s">
        <v>8224</v>
      </c>
      <c r="H3041" t="s">
        <v>8246</v>
      </c>
      <c r="I3041">
        <v>1388303940</v>
      </c>
      <c r="J3041" s="14">
        <f t="shared" si="282"/>
        <v>41637.332638888889</v>
      </c>
      <c r="K3041">
        <v>1386011038</v>
      </c>
      <c r="L3041" s="14">
        <f t="shared" si="283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284"/>
        <v>108.71389999999998</v>
      </c>
      <c r="R3041" s="7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5" x14ac:dyDescent="0.2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s="4" t="s">
        <v>8219</v>
      </c>
      <c r="G3042" t="s">
        <v>8224</v>
      </c>
      <c r="H3042" t="s">
        <v>8246</v>
      </c>
      <c r="I3042">
        <v>1435359600</v>
      </c>
      <c r="J3042" s="14">
        <f t="shared" si="282"/>
        <v>42181.958333333328</v>
      </c>
      <c r="K3042">
        <v>1434999621</v>
      </c>
      <c r="L3042" s="14">
        <f t="shared" si="283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284"/>
        <v>107.5</v>
      </c>
      <c r="R3042" s="7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0" x14ac:dyDescent="0.2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s="4" t="s">
        <v>8219</v>
      </c>
      <c r="G3043" t="s">
        <v>8224</v>
      </c>
      <c r="H3043" t="s">
        <v>8246</v>
      </c>
      <c r="I3043">
        <v>1453323048</v>
      </c>
      <c r="J3043" s="14">
        <f t="shared" si="282"/>
        <v>42389.868611111116</v>
      </c>
      <c r="K3043">
        <v>1450731048</v>
      </c>
      <c r="L3043" s="14">
        <f t="shared" si="283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284"/>
        <v>110.48192771084338</v>
      </c>
      <c r="R3043" s="7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60" x14ac:dyDescent="0.2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s="4" t="s">
        <v>8219</v>
      </c>
      <c r="G3044" t="s">
        <v>8225</v>
      </c>
      <c r="H3044" t="s">
        <v>8247</v>
      </c>
      <c r="I3044">
        <v>1444149047</v>
      </c>
      <c r="J3044" s="14">
        <f t="shared" si="282"/>
        <v>42283.688043981485</v>
      </c>
      <c r="K3044">
        <v>1441557047</v>
      </c>
      <c r="L3044" s="14">
        <f t="shared" si="283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284"/>
        <v>128</v>
      </c>
      <c r="R3044" s="7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5" x14ac:dyDescent="0.2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s="4" t="s">
        <v>8219</v>
      </c>
      <c r="G3045" t="s">
        <v>8229</v>
      </c>
      <c r="H3045" t="s">
        <v>8251</v>
      </c>
      <c r="I3045">
        <v>1429152600</v>
      </c>
      <c r="J3045" s="14">
        <f t="shared" si="282"/>
        <v>42110.118055555555</v>
      </c>
      <c r="K3045">
        <v>1426815699</v>
      </c>
      <c r="L3045" s="14">
        <f t="shared" si="283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284"/>
        <v>110.00666666666667</v>
      </c>
      <c r="R3045" s="7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5" x14ac:dyDescent="0.2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s="4" t="s">
        <v>8219</v>
      </c>
      <c r="G3046" t="s">
        <v>8224</v>
      </c>
      <c r="H3046" t="s">
        <v>8246</v>
      </c>
      <c r="I3046">
        <v>1454433998</v>
      </c>
      <c r="J3046" s="14">
        <f t="shared" si="282"/>
        <v>42402.7268287037</v>
      </c>
      <c r="K3046">
        <v>1453137998</v>
      </c>
      <c r="L3046" s="14">
        <f t="shared" si="283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284"/>
        <v>109.34166666666667</v>
      </c>
      <c r="R3046" s="7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60" x14ac:dyDescent="0.2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s="4" t="s">
        <v>8219</v>
      </c>
      <c r="G3047" t="s">
        <v>8224</v>
      </c>
      <c r="H3047" t="s">
        <v>8246</v>
      </c>
      <c r="I3047">
        <v>1408679055</v>
      </c>
      <c r="J3047" s="14">
        <f t="shared" si="282"/>
        <v>41873.155729166669</v>
      </c>
      <c r="K3047">
        <v>1406087055</v>
      </c>
      <c r="L3047" s="14">
        <f t="shared" si="283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284"/>
        <v>132.70650000000001</v>
      </c>
      <c r="R3047" s="7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60" x14ac:dyDescent="0.2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s="4" t="s">
        <v>8219</v>
      </c>
      <c r="G3048" t="s">
        <v>8224</v>
      </c>
      <c r="H3048" t="s">
        <v>8246</v>
      </c>
      <c r="I3048">
        <v>1410324720</v>
      </c>
      <c r="J3048" s="14">
        <f t="shared" si="282"/>
        <v>41892.202777777777</v>
      </c>
      <c r="K3048">
        <v>1407784586</v>
      </c>
      <c r="L3048" s="14">
        <f t="shared" si="283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284"/>
        <v>190.84810126582278</v>
      </c>
      <c r="R3048" s="7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5" x14ac:dyDescent="0.2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s="4" t="s">
        <v>8219</v>
      </c>
      <c r="G3049" t="s">
        <v>8224</v>
      </c>
      <c r="H3049" t="s">
        <v>8246</v>
      </c>
      <c r="I3049">
        <v>1461762960</v>
      </c>
      <c r="J3049" s="14">
        <f t="shared" si="282"/>
        <v>42487.552777777775</v>
      </c>
      <c r="K3049">
        <v>1457999054</v>
      </c>
      <c r="L3049" s="14">
        <f t="shared" si="283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284"/>
        <v>149</v>
      </c>
      <c r="R3049" s="7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60" x14ac:dyDescent="0.2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s="4" t="s">
        <v>8219</v>
      </c>
      <c r="G3050" t="s">
        <v>8224</v>
      </c>
      <c r="H3050" t="s">
        <v>8246</v>
      </c>
      <c r="I3050">
        <v>1420060920</v>
      </c>
      <c r="J3050" s="14">
        <f t="shared" si="282"/>
        <v>42004.890277777777</v>
      </c>
      <c r="K3050">
        <v>1417556262</v>
      </c>
      <c r="L3050" s="14">
        <f t="shared" si="283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284"/>
        <v>166.4</v>
      </c>
      <c r="R3050" s="7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60" x14ac:dyDescent="0.2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s="4" t="s">
        <v>8219</v>
      </c>
      <c r="G3051" t="s">
        <v>8224</v>
      </c>
      <c r="H3051" t="s">
        <v>8246</v>
      </c>
      <c r="I3051">
        <v>1434241255</v>
      </c>
      <c r="J3051" s="14">
        <f t="shared" si="282"/>
        <v>42169.014525462961</v>
      </c>
      <c r="K3051">
        <v>1431649255</v>
      </c>
      <c r="L3051" s="14">
        <f t="shared" si="283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284"/>
        <v>106.66666666666667</v>
      </c>
      <c r="R3051" s="7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0" x14ac:dyDescent="0.2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s="4" t="s">
        <v>8219</v>
      </c>
      <c r="G3052" t="s">
        <v>8224</v>
      </c>
      <c r="H3052" t="s">
        <v>8246</v>
      </c>
      <c r="I3052">
        <v>1462420960</v>
      </c>
      <c r="J3052" s="14">
        <f t="shared" si="282"/>
        <v>42495.16851851852</v>
      </c>
      <c r="K3052">
        <v>1459828960</v>
      </c>
      <c r="L3052" s="14">
        <f t="shared" si="283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284"/>
        <v>106</v>
      </c>
      <c r="R3052" s="7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60" x14ac:dyDescent="0.2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s="4" t="s">
        <v>8221</v>
      </c>
      <c r="G3053" t="s">
        <v>8225</v>
      </c>
      <c r="H3053" t="s">
        <v>8247</v>
      </c>
      <c r="I3053">
        <v>1486547945</v>
      </c>
      <c r="J3053" s="14">
        <f t="shared" si="282"/>
        <v>42774.416030092587</v>
      </c>
      <c r="K3053">
        <v>1483955945</v>
      </c>
      <c r="L3053" s="14">
        <f t="shared" si="283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284"/>
        <v>23.62857142857143</v>
      </c>
      <c r="R3053" s="7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5" x14ac:dyDescent="0.2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s="4" t="s">
        <v>8221</v>
      </c>
      <c r="G3054" t="s">
        <v>8224</v>
      </c>
      <c r="H3054" t="s">
        <v>8246</v>
      </c>
      <c r="I3054">
        <v>1432828740</v>
      </c>
      <c r="J3054" s="14">
        <f t="shared" si="282"/>
        <v>42152.665972222225</v>
      </c>
      <c r="K3054">
        <v>1430237094</v>
      </c>
      <c r="L3054" s="14">
        <f t="shared" si="283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284"/>
        <v>0.15</v>
      </c>
      <c r="R3054" s="7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60" x14ac:dyDescent="0.2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s="4" t="s">
        <v>8221</v>
      </c>
      <c r="G3055" t="s">
        <v>8224</v>
      </c>
      <c r="H3055" t="s">
        <v>8246</v>
      </c>
      <c r="I3055">
        <v>1412222340</v>
      </c>
      <c r="J3055" s="14">
        <f t="shared" si="282"/>
        <v>41914.165972222225</v>
      </c>
      <c r="K3055">
        <v>1407781013</v>
      </c>
      <c r="L3055" s="14">
        <f t="shared" si="283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284"/>
        <v>0.4</v>
      </c>
      <c r="R3055" s="7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60" x14ac:dyDescent="0.2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s="4" t="s">
        <v>8221</v>
      </c>
      <c r="G3056" t="s">
        <v>8224</v>
      </c>
      <c r="H3056" t="s">
        <v>8246</v>
      </c>
      <c r="I3056">
        <v>1425258240</v>
      </c>
      <c r="J3056" s="14">
        <f t="shared" si="282"/>
        <v>42065.044444444444</v>
      </c>
      <c r="K3056">
        <v>1422043154</v>
      </c>
      <c r="L3056" s="14">
        <f t="shared" si="283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284"/>
        <v>0</v>
      </c>
      <c r="R3056" s="7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60" x14ac:dyDescent="0.2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s="4" t="s">
        <v>8221</v>
      </c>
      <c r="G3057" t="s">
        <v>8224</v>
      </c>
      <c r="H3057" t="s">
        <v>8246</v>
      </c>
      <c r="I3057">
        <v>1420844390</v>
      </c>
      <c r="J3057" s="14">
        <f t="shared" si="282"/>
        <v>42013.95821759259</v>
      </c>
      <c r="K3057">
        <v>1415660390</v>
      </c>
      <c r="L3057" s="14">
        <f t="shared" si="283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284"/>
        <v>5.0000000000000001E-3</v>
      </c>
      <c r="R3057" s="7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60" x14ac:dyDescent="0.2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s="4" t="s">
        <v>8221</v>
      </c>
      <c r="G3058" t="s">
        <v>8224</v>
      </c>
      <c r="H3058" t="s">
        <v>8246</v>
      </c>
      <c r="I3058">
        <v>1412003784</v>
      </c>
      <c r="J3058" s="14">
        <f t="shared" si="282"/>
        <v>41911.636388888888</v>
      </c>
      <c r="K3058">
        <v>1406819784</v>
      </c>
      <c r="L3058" s="14">
        <f t="shared" si="283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284"/>
        <v>0</v>
      </c>
      <c r="R3058" s="7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5" x14ac:dyDescent="0.2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s="4" t="s">
        <v>8221</v>
      </c>
      <c r="G3059" t="s">
        <v>8225</v>
      </c>
      <c r="H3059" t="s">
        <v>8247</v>
      </c>
      <c r="I3059">
        <v>1459694211</v>
      </c>
      <c r="J3059" s="14">
        <f t="shared" si="282"/>
        <v>42463.608923611115</v>
      </c>
      <c r="K3059">
        <v>1457105811</v>
      </c>
      <c r="L3059" s="14">
        <f t="shared" si="283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284"/>
        <v>0</v>
      </c>
      <c r="R3059" s="7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60" x14ac:dyDescent="0.2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s="4" t="s">
        <v>8221</v>
      </c>
      <c r="G3060" t="s">
        <v>8237</v>
      </c>
      <c r="H3060" t="s">
        <v>8249</v>
      </c>
      <c r="I3060">
        <v>1463734740</v>
      </c>
      <c r="J3060" s="14">
        <f t="shared" si="282"/>
        <v>42510.374305555553</v>
      </c>
      <c r="K3060">
        <v>1459414740</v>
      </c>
      <c r="L3060" s="14">
        <f t="shared" si="283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284"/>
        <v>1.6666666666666666E-2</v>
      </c>
      <c r="R3060" s="7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60" x14ac:dyDescent="0.2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s="4" t="s">
        <v>8221</v>
      </c>
      <c r="G3061" t="s">
        <v>8224</v>
      </c>
      <c r="H3061" t="s">
        <v>8246</v>
      </c>
      <c r="I3061">
        <v>1407536846</v>
      </c>
      <c r="J3061" s="14">
        <f t="shared" si="282"/>
        <v>41859.935717592591</v>
      </c>
      <c r="K3061">
        <v>1404944846</v>
      </c>
      <c r="L3061" s="14">
        <f t="shared" si="283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284"/>
        <v>3.0066666666666664</v>
      </c>
      <c r="R3061" s="7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45" x14ac:dyDescent="0.2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s="4" t="s">
        <v>8221</v>
      </c>
      <c r="G3062" t="s">
        <v>8224</v>
      </c>
      <c r="H3062" t="s">
        <v>8246</v>
      </c>
      <c r="I3062">
        <v>1443422134</v>
      </c>
      <c r="J3062" s="14">
        <f t="shared" si="282"/>
        <v>42275.274699074071</v>
      </c>
      <c r="K3062">
        <v>1440830134</v>
      </c>
      <c r="L3062" s="14">
        <f t="shared" si="283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284"/>
        <v>0.15227272727272728</v>
      </c>
      <c r="R3062" s="7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2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s="4" t="s">
        <v>8221</v>
      </c>
      <c r="G3063" t="s">
        <v>8224</v>
      </c>
      <c r="H3063" t="s">
        <v>8246</v>
      </c>
      <c r="I3063">
        <v>1407955748</v>
      </c>
      <c r="J3063" s="14">
        <f t="shared" si="282"/>
        <v>41864.784120370372</v>
      </c>
      <c r="K3063">
        <v>1405363748</v>
      </c>
      <c r="L3063" s="14">
        <f t="shared" si="283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284"/>
        <v>0</v>
      </c>
      <c r="R3063" s="7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60" x14ac:dyDescent="0.2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s="4" t="s">
        <v>8221</v>
      </c>
      <c r="G3064" t="s">
        <v>8224</v>
      </c>
      <c r="H3064" t="s">
        <v>8246</v>
      </c>
      <c r="I3064">
        <v>1443636000</v>
      </c>
      <c r="J3064" s="14">
        <f t="shared" si="282"/>
        <v>42277.75</v>
      </c>
      <c r="K3064">
        <v>1441111892</v>
      </c>
      <c r="L3064" s="14">
        <f t="shared" si="283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284"/>
        <v>66.84</v>
      </c>
      <c r="R3064" s="7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5" x14ac:dyDescent="0.2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s="4" t="s">
        <v>8221</v>
      </c>
      <c r="G3065" t="s">
        <v>8224</v>
      </c>
      <c r="H3065" t="s">
        <v>8246</v>
      </c>
      <c r="I3065">
        <v>1477174138</v>
      </c>
      <c r="J3065" s="14">
        <f t="shared" si="282"/>
        <v>42665.922893518517</v>
      </c>
      <c r="K3065">
        <v>1474150138</v>
      </c>
      <c r="L3065" s="14">
        <f t="shared" si="283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284"/>
        <v>19.566666666666666</v>
      </c>
      <c r="R3065" s="7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0" x14ac:dyDescent="0.2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s="4" t="s">
        <v>8221</v>
      </c>
      <c r="G3066" t="s">
        <v>8224</v>
      </c>
      <c r="H3066" t="s">
        <v>8246</v>
      </c>
      <c r="I3066">
        <v>1448175540</v>
      </c>
      <c r="J3066" s="14">
        <f t="shared" si="282"/>
        <v>42330.290972222225</v>
      </c>
      <c r="K3066">
        <v>1445483246</v>
      </c>
      <c r="L3066" s="14">
        <f t="shared" si="283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284"/>
        <v>11.294666666666666</v>
      </c>
      <c r="R3066" s="7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60" x14ac:dyDescent="0.2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s="4" t="s">
        <v>8221</v>
      </c>
      <c r="G3067" t="s">
        <v>8224</v>
      </c>
      <c r="H3067" t="s">
        <v>8246</v>
      </c>
      <c r="I3067">
        <v>1406683172</v>
      </c>
      <c r="J3067" s="14">
        <f t="shared" si="282"/>
        <v>41850.055231481485</v>
      </c>
      <c r="K3067">
        <v>1404523172</v>
      </c>
      <c r="L3067" s="14">
        <f t="shared" si="283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284"/>
        <v>0.04</v>
      </c>
      <c r="R3067" s="7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5" x14ac:dyDescent="0.2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s="4" t="s">
        <v>8221</v>
      </c>
      <c r="G3068" t="s">
        <v>8226</v>
      </c>
      <c r="H3068" t="s">
        <v>8248</v>
      </c>
      <c r="I3068">
        <v>1468128537</v>
      </c>
      <c r="J3068" s="14">
        <f t="shared" si="282"/>
        <v>42561.228437500002</v>
      </c>
      <c r="K3068">
        <v>1465536537</v>
      </c>
      <c r="L3068" s="14">
        <f t="shared" si="283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284"/>
        <v>11.985714285714286</v>
      </c>
      <c r="R3068" s="7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60" x14ac:dyDescent="0.2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s="4" t="s">
        <v>8221</v>
      </c>
      <c r="G3069" t="s">
        <v>8228</v>
      </c>
      <c r="H3069" t="s">
        <v>8250</v>
      </c>
      <c r="I3069">
        <v>1441837879</v>
      </c>
      <c r="J3069" s="14">
        <f t="shared" si="282"/>
        <v>42256.938414351855</v>
      </c>
      <c r="K3069">
        <v>1439245879</v>
      </c>
      <c r="L3069" s="14">
        <f t="shared" si="283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284"/>
        <v>2.5</v>
      </c>
      <c r="R3069" s="7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60" x14ac:dyDescent="0.2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s="4" t="s">
        <v>8221</v>
      </c>
      <c r="G3070" t="s">
        <v>8224</v>
      </c>
      <c r="H3070" t="s">
        <v>8246</v>
      </c>
      <c r="I3070">
        <v>1445013352</v>
      </c>
      <c r="J3070" s="14">
        <f t="shared" si="282"/>
        <v>42293.691574074073</v>
      </c>
      <c r="K3070">
        <v>1442421352</v>
      </c>
      <c r="L3070" s="14">
        <f t="shared" si="283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284"/>
        <v>6.9999999999999993E-2</v>
      </c>
      <c r="R3070" s="7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60" x14ac:dyDescent="0.2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s="4" t="s">
        <v>8221</v>
      </c>
      <c r="G3071" t="s">
        <v>8224</v>
      </c>
      <c r="H3071" t="s">
        <v>8246</v>
      </c>
      <c r="I3071">
        <v>1418587234</v>
      </c>
      <c r="J3071" s="14">
        <f t="shared" si="282"/>
        <v>41987.833726851852</v>
      </c>
      <c r="K3071">
        <v>1415995234</v>
      </c>
      <c r="L3071" s="14">
        <f t="shared" si="283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284"/>
        <v>14.099999999999998</v>
      </c>
      <c r="R3071" s="7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5" x14ac:dyDescent="0.2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s="4" t="s">
        <v>8221</v>
      </c>
      <c r="G3072" t="s">
        <v>8225</v>
      </c>
      <c r="H3072" t="s">
        <v>8247</v>
      </c>
      <c r="I3072">
        <v>1481132169</v>
      </c>
      <c r="J3072" s="14">
        <f t="shared" si="282"/>
        <v>42711.733437499999</v>
      </c>
      <c r="K3072">
        <v>1479317769</v>
      </c>
      <c r="L3072" s="14">
        <f t="shared" si="283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284"/>
        <v>3.34</v>
      </c>
      <c r="R3072" s="7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5" x14ac:dyDescent="0.2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s="4" t="s">
        <v>8221</v>
      </c>
      <c r="G3073" t="s">
        <v>8224</v>
      </c>
      <c r="H3073" t="s">
        <v>8246</v>
      </c>
      <c r="I3073">
        <v>1429595940</v>
      </c>
      <c r="J3073" s="14">
        <f t="shared" si="282"/>
        <v>42115.249305555553</v>
      </c>
      <c r="K3073">
        <v>1428082481</v>
      </c>
      <c r="L3073" s="14">
        <f t="shared" si="283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284"/>
        <v>59.774999999999999</v>
      </c>
      <c r="R3073" s="7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60" x14ac:dyDescent="0.2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s="4" t="s">
        <v>8221</v>
      </c>
      <c r="G3074" t="s">
        <v>8224</v>
      </c>
      <c r="H3074" t="s">
        <v>8246</v>
      </c>
      <c r="I3074">
        <v>1477791960</v>
      </c>
      <c r="J3074" s="14">
        <f t="shared" si="282"/>
        <v>42673.073611111111</v>
      </c>
      <c r="K3074">
        <v>1476549262</v>
      </c>
      <c r="L3074" s="14">
        <f t="shared" si="283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6">
        <f t="shared" si="284"/>
        <v>1.6666666666666666E-2</v>
      </c>
      <c r="R3074" s="7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5" x14ac:dyDescent="0.2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s="4" t="s">
        <v>8221</v>
      </c>
      <c r="G3075" t="s">
        <v>8224</v>
      </c>
      <c r="H3075" t="s">
        <v>8246</v>
      </c>
      <c r="I3075">
        <v>1434309540</v>
      </c>
      <c r="J3075" s="14">
        <f t="shared" ref="J3075:J3138" si="288">(((I3075/60)/60)/24)+DATE(1970,1,1)</f>
        <v>42169.804861111115</v>
      </c>
      <c r="K3075">
        <v>1429287900</v>
      </c>
      <c r="L3075" s="14">
        <f t="shared" ref="L3075:L3138" si="289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6">
        <f t="shared" ref="Q3075:Q3138" si="290">(E3075/D3075)*100</f>
        <v>2.3035714285714284E-2</v>
      </c>
      <c r="R3075" s="7">
        <f t="shared" ref="R3075:R3138" si="291">AVERAGE(E3075/N3075)</f>
        <v>92.142857142857139</v>
      </c>
      <c r="S3075" t="str">
        <f t="shared" ref="S3075:S3138" si="292">LEFT(P3075,FIND("/",P3075)-1)</f>
        <v>theater</v>
      </c>
      <c r="T3075" t="str">
        <f t="shared" ref="T3075:T3138" si="293">RIGHT(P3075,LEN(P3075)-FIND("/",P3075))</f>
        <v>spaces</v>
      </c>
    </row>
    <row r="3076" spans="1:20" ht="75" x14ac:dyDescent="0.2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s="4" t="s">
        <v>8221</v>
      </c>
      <c r="G3076" t="s">
        <v>8230</v>
      </c>
      <c r="H3076" t="s">
        <v>8249</v>
      </c>
      <c r="I3076">
        <v>1457617359</v>
      </c>
      <c r="J3076" s="14">
        <f t="shared" si="288"/>
        <v>42439.571284722217</v>
      </c>
      <c r="K3076">
        <v>1455025359</v>
      </c>
      <c r="L3076" s="14">
        <f t="shared" si="289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290"/>
        <v>8.8000000000000009E-2</v>
      </c>
      <c r="R3076" s="7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5" x14ac:dyDescent="0.2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s="4" t="s">
        <v>8221</v>
      </c>
      <c r="G3077" t="s">
        <v>8224</v>
      </c>
      <c r="H3077" t="s">
        <v>8246</v>
      </c>
      <c r="I3077">
        <v>1471573640</v>
      </c>
      <c r="J3077" s="14">
        <f t="shared" si="288"/>
        <v>42601.102314814809</v>
      </c>
      <c r="K3077">
        <v>1467253640</v>
      </c>
      <c r="L3077" s="14">
        <f t="shared" si="289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290"/>
        <v>8.64</v>
      </c>
      <c r="R3077" s="7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30" x14ac:dyDescent="0.2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s="4" t="s">
        <v>8221</v>
      </c>
      <c r="G3078" t="s">
        <v>8224</v>
      </c>
      <c r="H3078" t="s">
        <v>8246</v>
      </c>
      <c r="I3078">
        <v>1444405123</v>
      </c>
      <c r="J3078" s="14">
        <f t="shared" si="288"/>
        <v>42286.651886574073</v>
      </c>
      <c r="K3078">
        <v>1439221123</v>
      </c>
      <c r="L3078" s="14">
        <f t="shared" si="289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290"/>
        <v>15.06</v>
      </c>
      <c r="R3078" s="7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60" x14ac:dyDescent="0.2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s="4" t="s">
        <v>8221</v>
      </c>
      <c r="G3079" t="s">
        <v>8229</v>
      </c>
      <c r="H3079" t="s">
        <v>8251</v>
      </c>
      <c r="I3079">
        <v>1488495478</v>
      </c>
      <c r="J3079" s="14">
        <f t="shared" si="288"/>
        <v>42796.956921296296</v>
      </c>
      <c r="K3079">
        <v>1485903478</v>
      </c>
      <c r="L3079" s="14">
        <f t="shared" si="289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290"/>
        <v>0.47727272727272729</v>
      </c>
      <c r="R3079" s="7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60" x14ac:dyDescent="0.2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s="4" t="s">
        <v>8221</v>
      </c>
      <c r="G3080" t="s">
        <v>8224</v>
      </c>
      <c r="H3080" t="s">
        <v>8246</v>
      </c>
      <c r="I3080">
        <v>1424920795</v>
      </c>
      <c r="J3080" s="14">
        <f t="shared" si="288"/>
        <v>42061.138831018514</v>
      </c>
      <c r="K3080">
        <v>1422328795</v>
      </c>
      <c r="L3080" s="14">
        <f t="shared" si="289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290"/>
        <v>0.11833333333333333</v>
      </c>
      <c r="R3080" s="7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5" x14ac:dyDescent="0.2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s="4" t="s">
        <v>8221</v>
      </c>
      <c r="G3081" t="s">
        <v>8224</v>
      </c>
      <c r="H3081" t="s">
        <v>8246</v>
      </c>
      <c r="I3081">
        <v>1427040435</v>
      </c>
      <c r="J3081" s="14">
        <f t="shared" si="288"/>
        <v>42085.671701388885</v>
      </c>
      <c r="K3081">
        <v>1424452035</v>
      </c>
      <c r="L3081" s="14">
        <f t="shared" si="289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290"/>
        <v>0.8417399858735245</v>
      </c>
      <c r="R3081" s="7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60" x14ac:dyDescent="0.2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s="4" t="s">
        <v>8221</v>
      </c>
      <c r="G3082" t="s">
        <v>8224</v>
      </c>
      <c r="H3082" t="s">
        <v>8246</v>
      </c>
      <c r="I3082">
        <v>1419644444</v>
      </c>
      <c r="J3082" s="14">
        <f t="shared" si="288"/>
        <v>42000.0699537037</v>
      </c>
      <c r="K3082">
        <v>1414456844</v>
      </c>
      <c r="L3082" s="14">
        <f t="shared" si="289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290"/>
        <v>1.8799999999999997E-2</v>
      </c>
      <c r="R3082" s="7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60" x14ac:dyDescent="0.2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s="4" t="s">
        <v>8221</v>
      </c>
      <c r="G3083" t="s">
        <v>8224</v>
      </c>
      <c r="H3083" t="s">
        <v>8246</v>
      </c>
      <c r="I3083">
        <v>1442722891</v>
      </c>
      <c r="J3083" s="14">
        <f t="shared" si="288"/>
        <v>42267.181608796294</v>
      </c>
      <c r="K3083">
        <v>1440130891</v>
      </c>
      <c r="L3083" s="14">
        <f t="shared" si="289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290"/>
        <v>0.21029999999999999</v>
      </c>
      <c r="R3083" s="7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60" x14ac:dyDescent="0.2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s="4" t="s">
        <v>8221</v>
      </c>
      <c r="G3084" t="s">
        <v>8224</v>
      </c>
      <c r="H3084" t="s">
        <v>8246</v>
      </c>
      <c r="I3084">
        <v>1447628946</v>
      </c>
      <c r="J3084" s="14">
        <f t="shared" si="288"/>
        <v>42323.96465277778</v>
      </c>
      <c r="K3084">
        <v>1445033346</v>
      </c>
      <c r="L3084" s="14">
        <f t="shared" si="289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290"/>
        <v>0</v>
      </c>
      <c r="R3084" s="7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75" x14ac:dyDescent="0.2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s="4" t="s">
        <v>8221</v>
      </c>
      <c r="G3085" t="s">
        <v>8224</v>
      </c>
      <c r="H3085" t="s">
        <v>8246</v>
      </c>
      <c r="I3085">
        <v>1409547600</v>
      </c>
      <c r="J3085" s="14">
        <f t="shared" si="288"/>
        <v>41883.208333333336</v>
      </c>
      <c r="K3085">
        <v>1406986278</v>
      </c>
      <c r="L3085" s="14">
        <f t="shared" si="289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290"/>
        <v>0.27999999999999997</v>
      </c>
      <c r="R3085" s="7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60" x14ac:dyDescent="0.2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s="4" t="s">
        <v>8221</v>
      </c>
      <c r="G3086" t="s">
        <v>8224</v>
      </c>
      <c r="H3086" t="s">
        <v>8246</v>
      </c>
      <c r="I3086">
        <v>1430851680</v>
      </c>
      <c r="J3086" s="14">
        <f t="shared" si="288"/>
        <v>42129.783333333333</v>
      </c>
      <c r="K3086">
        <v>1428340931</v>
      </c>
      <c r="L3086" s="14">
        <f t="shared" si="289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290"/>
        <v>11.57920670115792</v>
      </c>
      <c r="R3086" s="7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60" x14ac:dyDescent="0.2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s="4" t="s">
        <v>8221</v>
      </c>
      <c r="G3087" t="s">
        <v>8224</v>
      </c>
      <c r="H3087" t="s">
        <v>8246</v>
      </c>
      <c r="I3087">
        <v>1443561159</v>
      </c>
      <c r="J3087" s="14">
        <f t="shared" si="288"/>
        <v>42276.883784722217</v>
      </c>
      <c r="K3087">
        <v>1440969159</v>
      </c>
      <c r="L3087" s="14">
        <f t="shared" si="289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290"/>
        <v>2.44</v>
      </c>
      <c r="R3087" s="7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60" x14ac:dyDescent="0.2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s="4" t="s">
        <v>8221</v>
      </c>
      <c r="G3088" t="s">
        <v>8237</v>
      </c>
      <c r="H3088" t="s">
        <v>8249</v>
      </c>
      <c r="I3088">
        <v>1439827559</v>
      </c>
      <c r="J3088" s="14">
        <f t="shared" si="288"/>
        <v>42233.67082175926</v>
      </c>
      <c r="K3088">
        <v>1434643559</v>
      </c>
      <c r="L3088" s="14">
        <f t="shared" si="289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290"/>
        <v>0.25</v>
      </c>
      <c r="R3088" s="7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60" x14ac:dyDescent="0.2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s="4" t="s">
        <v>8221</v>
      </c>
      <c r="G3089" t="s">
        <v>8224</v>
      </c>
      <c r="H3089" t="s">
        <v>8246</v>
      </c>
      <c r="I3089">
        <v>1482294990</v>
      </c>
      <c r="J3089" s="14">
        <f t="shared" si="288"/>
        <v>42725.192013888889</v>
      </c>
      <c r="K3089">
        <v>1477107390</v>
      </c>
      <c r="L3089" s="14">
        <f t="shared" si="289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290"/>
        <v>0.625</v>
      </c>
      <c r="R3089" s="7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45" x14ac:dyDescent="0.2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s="4" t="s">
        <v>8221</v>
      </c>
      <c r="G3090" t="s">
        <v>8224</v>
      </c>
      <c r="H3090" t="s">
        <v>8246</v>
      </c>
      <c r="I3090">
        <v>1420724460</v>
      </c>
      <c r="J3090" s="14">
        <f t="shared" si="288"/>
        <v>42012.570138888885</v>
      </c>
      <c r="K3090">
        <v>1418046247</v>
      </c>
      <c r="L3090" s="14">
        <f t="shared" si="289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290"/>
        <v>0.19384615384615383</v>
      </c>
      <c r="R3090" s="7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45" x14ac:dyDescent="0.2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s="4" t="s">
        <v>8221</v>
      </c>
      <c r="G3091" t="s">
        <v>8224</v>
      </c>
      <c r="H3091" t="s">
        <v>8246</v>
      </c>
      <c r="I3091">
        <v>1468029540</v>
      </c>
      <c r="J3091" s="14">
        <f t="shared" si="288"/>
        <v>42560.082638888889</v>
      </c>
      <c r="K3091">
        <v>1465304483</v>
      </c>
      <c r="L3091" s="14">
        <f t="shared" si="289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290"/>
        <v>23.416</v>
      </c>
      <c r="R3091" s="7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60" x14ac:dyDescent="0.2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s="4" t="s">
        <v>8221</v>
      </c>
      <c r="G3092" t="s">
        <v>8224</v>
      </c>
      <c r="H3092" t="s">
        <v>8246</v>
      </c>
      <c r="I3092">
        <v>1430505545</v>
      </c>
      <c r="J3092" s="14">
        <f t="shared" si="288"/>
        <v>42125.777141203704</v>
      </c>
      <c r="K3092">
        <v>1425325145</v>
      </c>
      <c r="L3092" s="14">
        <f t="shared" si="289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290"/>
        <v>5.0808888888888886</v>
      </c>
      <c r="R3092" s="7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60" x14ac:dyDescent="0.2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s="4" t="s">
        <v>8221</v>
      </c>
      <c r="G3093" t="s">
        <v>8224</v>
      </c>
      <c r="H3093" t="s">
        <v>8246</v>
      </c>
      <c r="I3093">
        <v>1471214743</v>
      </c>
      <c r="J3093" s="14">
        <f t="shared" si="288"/>
        <v>42596.948414351849</v>
      </c>
      <c r="K3093">
        <v>1468622743</v>
      </c>
      <c r="L3093" s="14">
        <f t="shared" si="289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290"/>
        <v>15.920000000000002</v>
      </c>
      <c r="R3093" s="7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5" x14ac:dyDescent="0.2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s="4" t="s">
        <v>8221</v>
      </c>
      <c r="G3094" t="s">
        <v>8224</v>
      </c>
      <c r="H3094" t="s">
        <v>8246</v>
      </c>
      <c r="I3094">
        <v>1444946400</v>
      </c>
      <c r="J3094" s="14">
        <f t="shared" si="288"/>
        <v>42292.916666666672</v>
      </c>
      <c r="K3094">
        <v>1441723912</v>
      </c>
      <c r="L3094" s="14">
        <f t="shared" si="289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290"/>
        <v>1.1831900000000002</v>
      </c>
      <c r="R3094" s="7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60" x14ac:dyDescent="0.2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s="4" t="s">
        <v>8221</v>
      </c>
      <c r="G3095" t="s">
        <v>8229</v>
      </c>
      <c r="H3095" t="s">
        <v>8251</v>
      </c>
      <c r="I3095">
        <v>1401595140</v>
      </c>
      <c r="J3095" s="14">
        <f t="shared" si="288"/>
        <v>41791.165972222225</v>
      </c>
      <c r="K3095">
        <v>1398980941</v>
      </c>
      <c r="L3095" s="14">
        <f t="shared" si="289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290"/>
        <v>22.75</v>
      </c>
      <c r="R3095" s="7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5" x14ac:dyDescent="0.2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s="4" t="s">
        <v>8221</v>
      </c>
      <c r="G3096" t="s">
        <v>8224</v>
      </c>
      <c r="H3096" t="s">
        <v>8246</v>
      </c>
      <c r="I3096">
        <v>1442775956</v>
      </c>
      <c r="J3096" s="14">
        <f t="shared" si="288"/>
        <v>42267.795787037037</v>
      </c>
      <c r="K3096">
        <v>1437591956</v>
      </c>
      <c r="L3096" s="14">
        <f t="shared" si="289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290"/>
        <v>2.5000000000000001E-2</v>
      </c>
      <c r="R3096" s="7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5" x14ac:dyDescent="0.2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s="4" t="s">
        <v>8221</v>
      </c>
      <c r="G3097" t="s">
        <v>8224</v>
      </c>
      <c r="H3097" t="s">
        <v>8246</v>
      </c>
      <c r="I3097">
        <v>1470011780</v>
      </c>
      <c r="J3097" s="14">
        <f t="shared" si="288"/>
        <v>42583.025231481486</v>
      </c>
      <c r="K3097">
        <v>1464827780</v>
      </c>
      <c r="L3097" s="14">
        <f t="shared" si="289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290"/>
        <v>0.33512064343163539</v>
      </c>
      <c r="R3097" s="7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5" x14ac:dyDescent="0.2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s="4" t="s">
        <v>8221</v>
      </c>
      <c r="G3098" t="s">
        <v>8224</v>
      </c>
      <c r="H3098" t="s">
        <v>8246</v>
      </c>
      <c r="I3098">
        <v>1432151326</v>
      </c>
      <c r="J3098" s="14">
        <f t="shared" si="288"/>
        <v>42144.825532407413</v>
      </c>
      <c r="K3098">
        <v>1429559326</v>
      </c>
      <c r="L3098" s="14">
        <f t="shared" si="289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290"/>
        <v>3.9750000000000001</v>
      </c>
      <c r="R3098" s="7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60" x14ac:dyDescent="0.2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s="4" t="s">
        <v>8221</v>
      </c>
      <c r="G3099" t="s">
        <v>8225</v>
      </c>
      <c r="H3099" t="s">
        <v>8247</v>
      </c>
      <c r="I3099">
        <v>1475848800</v>
      </c>
      <c r="J3099" s="14">
        <f t="shared" si="288"/>
        <v>42650.583333333328</v>
      </c>
      <c r="K3099">
        <v>1474027501</v>
      </c>
      <c r="L3099" s="14">
        <f t="shared" si="289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290"/>
        <v>17.150000000000002</v>
      </c>
      <c r="R3099" s="7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60" x14ac:dyDescent="0.2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s="4" t="s">
        <v>8221</v>
      </c>
      <c r="G3100" t="s">
        <v>8224</v>
      </c>
      <c r="H3100" t="s">
        <v>8246</v>
      </c>
      <c r="I3100">
        <v>1454890620</v>
      </c>
      <c r="J3100" s="14">
        <f t="shared" si="288"/>
        <v>42408.01180555555</v>
      </c>
      <c r="K3100">
        <v>1450724449</v>
      </c>
      <c r="L3100" s="14">
        <f t="shared" si="289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290"/>
        <v>3.6080041046690612</v>
      </c>
      <c r="R3100" s="7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60" x14ac:dyDescent="0.2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s="4" t="s">
        <v>8221</v>
      </c>
      <c r="G3101" t="s">
        <v>8224</v>
      </c>
      <c r="H3101" t="s">
        <v>8246</v>
      </c>
      <c r="I3101">
        <v>1455251591</v>
      </c>
      <c r="J3101" s="14">
        <f t="shared" si="288"/>
        <v>42412.189710648148</v>
      </c>
      <c r="K3101">
        <v>1452659591</v>
      </c>
      <c r="L3101" s="14">
        <f t="shared" si="289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290"/>
        <v>13.900000000000002</v>
      </c>
      <c r="R3101" s="7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60" x14ac:dyDescent="0.2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s="4" t="s">
        <v>8221</v>
      </c>
      <c r="G3102" t="s">
        <v>8224</v>
      </c>
      <c r="H3102" t="s">
        <v>8246</v>
      </c>
      <c r="I3102">
        <v>1413816975</v>
      </c>
      <c r="J3102" s="14">
        <f t="shared" si="288"/>
        <v>41932.622395833336</v>
      </c>
      <c r="K3102">
        <v>1411224975</v>
      </c>
      <c r="L3102" s="14">
        <f t="shared" si="289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290"/>
        <v>15.225</v>
      </c>
      <c r="R3102" s="7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60" x14ac:dyDescent="0.2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s="4" t="s">
        <v>8221</v>
      </c>
      <c r="G3103" t="s">
        <v>8230</v>
      </c>
      <c r="H3103" t="s">
        <v>8249</v>
      </c>
      <c r="I3103">
        <v>1437033360</v>
      </c>
      <c r="J3103" s="14">
        <f t="shared" si="288"/>
        <v>42201.330555555556</v>
      </c>
      <c r="K3103">
        <v>1434445937</v>
      </c>
      <c r="L3103" s="14">
        <f t="shared" si="289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290"/>
        <v>12</v>
      </c>
      <c r="R3103" s="7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60" x14ac:dyDescent="0.2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s="4" t="s">
        <v>8221</v>
      </c>
      <c r="G3104" t="s">
        <v>8225</v>
      </c>
      <c r="H3104" t="s">
        <v>8247</v>
      </c>
      <c r="I3104">
        <v>1471939818</v>
      </c>
      <c r="J3104" s="14">
        <f t="shared" si="288"/>
        <v>42605.340486111112</v>
      </c>
      <c r="K3104">
        <v>1467619818</v>
      </c>
      <c r="L3104" s="14">
        <f t="shared" si="289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290"/>
        <v>39.112499999999997</v>
      </c>
      <c r="R3104" s="7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0" x14ac:dyDescent="0.2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s="4" t="s">
        <v>8221</v>
      </c>
      <c r="G3105" t="s">
        <v>8224</v>
      </c>
      <c r="H3105" t="s">
        <v>8246</v>
      </c>
      <c r="I3105">
        <v>1434080706</v>
      </c>
      <c r="J3105" s="14">
        <f t="shared" si="288"/>
        <v>42167.156319444446</v>
      </c>
      <c r="K3105">
        <v>1428896706</v>
      </c>
      <c r="L3105" s="14">
        <f t="shared" si="289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290"/>
        <v>0.26829268292682928</v>
      </c>
      <c r="R3105" s="7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60" x14ac:dyDescent="0.2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s="4" t="s">
        <v>8221</v>
      </c>
      <c r="G3106" t="s">
        <v>8226</v>
      </c>
      <c r="H3106" t="s">
        <v>8248</v>
      </c>
      <c r="I3106">
        <v>1422928800</v>
      </c>
      <c r="J3106" s="14">
        <f t="shared" si="288"/>
        <v>42038.083333333328</v>
      </c>
      <c r="K3106">
        <v>1420235311</v>
      </c>
      <c r="L3106" s="14">
        <f t="shared" si="289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290"/>
        <v>29.625</v>
      </c>
      <c r="R3106" s="7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5" x14ac:dyDescent="0.2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s="4" t="s">
        <v>8221</v>
      </c>
      <c r="G3107" t="s">
        <v>8224</v>
      </c>
      <c r="H3107" t="s">
        <v>8246</v>
      </c>
      <c r="I3107">
        <v>1413694800</v>
      </c>
      <c r="J3107" s="14">
        <f t="shared" si="288"/>
        <v>41931.208333333336</v>
      </c>
      <c r="K3107">
        <v>1408986916</v>
      </c>
      <c r="L3107" s="14">
        <f t="shared" si="289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290"/>
        <v>42.360992301112063</v>
      </c>
      <c r="R3107" s="7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60" x14ac:dyDescent="0.2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s="4" t="s">
        <v>8221</v>
      </c>
      <c r="G3108" t="s">
        <v>8225</v>
      </c>
      <c r="H3108" t="s">
        <v>8247</v>
      </c>
      <c r="I3108">
        <v>1442440800</v>
      </c>
      <c r="J3108" s="14">
        <f t="shared" si="288"/>
        <v>42263.916666666672</v>
      </c>
      <c r="K3108">
        <v>1440497876</v>
      </c>
      <c r="L3108" s="14">
        <f t="shared" si="289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290"/>
        <v>4.1000000000000005</v>
      </c>
      <c r="R3108" s="7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60" x14ac:dyDescent="0.2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s="4" t="s">
        <v>8221</v>
      </c>
      <c r="G3109" t="s">
        <v>8224</v>
      </c>
      <c r="H3109" t="s">
        <v>8246</v>
      </c>
      <c r="I3109">
        <v>1431372751</v>
      </c>
      <c r="J3109" s="14">
        <f t="shared" si="288"/>
        <v>42135.814247685179</v>
      </c>
      <c r="K3109">
        <v>1430767951</v>
      </c>
      <c r="L3109" s="14">
        <f t="shared" si="289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290"/>
        <v>19.762499999999999</v>
      </c>
      <c r="R3109" s="7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30" x14ac:dyDescent="0.2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s="4" t="s">
        <v>8221</v>
      </c>
      <c r="G3110" t="s">
        <v>8224</v>
      </c>
      <c r="H3110" t="s">
        <v>8246</v>
      </c>
      <c r="I3110">
        <v>1430234394</v>
      </c>
      <c r="J3110" s="14">
        <f t="shared" si="288"/>
        <v>42122.638819444444</v>
      </c>
      <c r="K3110">
        <v>1425053994</v>
      </c>
      <c r="L3110" s="14">
        <f t="shared" si="289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290"/>
        <v>5.1999999999999998E-2</v>
      </c>
      <c r="R3110" s="7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60" x14ac:dyDescent="0.2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s="4" t="s">
        <v>8221</v>
      </c>
      <c r="G3111" t="s">
        <v>8224</v>
      </c>
      <c r="H3111" t="s">
        <v>8246</v>
      </c>
      <c r="I3111">
        <v>1409194810</v>
      </c>
      <c r="J3111" s="14">
        <f t="shared" si="288"/>
        <v>41879.125115740739</v>
      </c>
      <c r="K3111">
        <v>1406170810</v>
      </c>
      <c r="L3111" s="14">
        <f t="shared" si="289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290"/>
        <v>25.030188679245285</v>
      </c>
      <c r="R3111" s="7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5" x14ac:dyDescent="0.2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s="4" t="s">
        <v>8221</v>
      </c>
      <c r="G3112" t="s">
        <v>8224</v>
      </c>
      <c r="H3112" t="s">
        <v>8246</v>
      </c>
      <c r="I3112">
        <v>1487465119</v>
      </c>
      <c r="J3112" s="14">
        <f t="shared" si="288"/>
        <v>42785.031469907408</v>
      </c>
      <c r="K3112">
        <v>1484009119</v>
      </c>
      <c r="L3112" s="14">
        <f t="shared" si="289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290"/>
        <v>0.04</v>
      </c>
      <c r="R3112" s="7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45" x14ac:dyDescent="0.2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s="4" t="s">
        <v>8221</v>
      </c>
      <c r="G3113" t="s">
        <v>8224</v>
      </c>
      <c r="H3113" t="s">
        <v>8246</v>
      </c>
      <c r="I3113">
        <v>1412432220</v>
      </c>
      <c r="J3113" s="14">
        <f t="shared" si="288"/>
        <v>41916.595138888886</v>
      </c>
      <c r="K3113">
        <v>1409753820</v>
      </c>
      <c r="L3113" s="14">
        <f t="shared" si="289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290"/>
        <v>26.640000000000004</v>
      </c>
      <c r="R3113" s="7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60" x14ac:dyDescent="0.2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s="4" t="s">
        <v>8221</v>
      </c>
      <c r="G3114" t="s">
        <v>8224</v>
      </c>
      <c r="H3114" t="s">
        <v>8246</v>
      </c>
      <c r="I3114">
        <v>1477968934</v>
      </c>
      <c r="J3114" s="14">
        <f t="shared" si="288"/>
        <v>42675.121921296297</v>
      </c>
      <c r="K3114">
        <v>1472784934</v>
      </c>
      <c r="L3114" s="14">
        <f t="shared" si="289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290"/>
        <v>4.7363636363636363</v>
      </c>
      <c r="R3114" s="7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60" x14ac:dyDescent="0.2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s="4" t="s">
        <v>8221</v>
      </c>
      <c r="G3115" t="s">
        <v>8224</v>
      </c>
      <c r="H3115" t="s">
        <v>8246</v>
      </c>
      <c r="I3115">
        <v>1429291982</v>
      </c>
      <c r="J3115" s="14">
        <f t="shared" si="288"/>
        <v>42111.731273148151</v>
      </c>
      <c r="K3115">
        <v>1426699982</v>
      </c>
      <c r="L3115" s="14">
        <f t="shared" si="289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290"/>
        <v>4.2435339894712749</v>
      </c>
      <c r="R3115" s="7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60" x14ac:dyDescent="0.2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s="4" t="s">
        <v>8221</v>
      </c>
      <c r="G3116" t="s">
        <v>8224</v>
      </c>
      <c r="H3116" t="s">
        <v>8246</v>
      </c>
      <c r="I3116">
        <v>1411312250</v>
      </c>
      <c r="J3116" s="14">
        <f t="shared" si="288"/>
        <v>41903.632523148146</v>
      </c>
      <c r="K3116">
        <v>1406128250</v>
      </c>
      <c r="L3116" s="14">
        <f t="shared" si="289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290"/>
        <v>0</v>
      </c>
      <c r="R3116" s="7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60" x14ac:dyDescent="0.2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s="4" t="s">
        <v>8221</v>
      </c>
      <c r="G3117" t="s">
        <v>8235</v>
      </c>
      <c r="H3117" t="s">
        <v>8255</v>
      </c>
      <c r="I3117">
        <v>1465123427</v>
      </c>
      <c r="J3117" s="14">
        <f t="shared" si="288"/>
        <v>42526.447071759263</v>
      </c>
      <c r="K3117">
        <v>1462531427</v>
      </c>
      <c r="L3117" s="14">
        <f t="shared" si="289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290"/>
        <v>3</v>
      </c>
      <c r="R3117" s="7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5" x14ac:dyDescent="0.2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s="4" t="s">
        <v>8221</v>
      </c>
      <c r="G3118" t="s">
        <v>8224</v>
      </c>
      <c r="H3118" t="s">
        <v>8246</v>
      </c>
      <c r="I3118">
        <v>1427890925</v>
      </c>
      <c r="J3118" s="14">
        <f t="shared" si="288"/>
        <v>42095.515335648146</v>
      </c>
      <c r="K3118">
        <v>1426681325</v>
      </c>
      <c r="L3118" s="14">
        <f t="shared" si="289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290"/>
        <v>57.333333333333336</v>
      </c>
      <c r="R3118" s="7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5" x14ac:dyDescent="0.2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s="4" t="s">
        <v>8221</v>
      </c>
      <c r="G3119" t="s">
        <v>8225</v>
      </c>
      <c r="H3119" t="s">
        <v>8247</v>
      </c>
      <c r="I3119">
        <v>1464354720</v>
      </c>
      <c r="J3119" s="14">
        <f t="shared" si="288"/>
        <v>42517.55</v>
      </c>
      <c r="K3119">
        <v>1463648360</v>
      </c>
      <c r="L3119" s="14">
        <f t="shared" si="289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290"/>
        <v>0.1</v>
      </c>
      <c r="R3119" s="7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30" x14ac:dyDescent="0.2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s="4" t="s">
        <v>8221</v>
      </c>
      <c r="G3120" t="s">
        <v>8235</v>
      </c>
      <c r="H3120" t="s">
        <v>8255</v>
      </c>
      <c r="I3120">
        <v>1467473723</v>
      </c>
      <c r="J3120" s="14">
        <f t="shared" si="288"/>
        <v>42553.649571759262</v>
      </c>
      <c r="K3120">
        <v>1465832123</v>
      </c>
      <c r="L3120" s="14">
        <f t="shared" si="289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290"/>
        <v>0.31</v>
      </c>
      <c r="R3120" s="7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60" x14ac:dyDescent="0.2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s="4" t="s">
        <v>8221</v>
      </c>
      <c r="G3121" t="s">
        <v>8224</v>
      </c>
      <c r="H3121" t="s">
        <v>8246</v>
      </c>
      <c r="I3121">
        <v>1427414732</v>
      </c>
      <c r="J3121" s="14">
        <f t="shared" si="288"/>
        <v>42090.003842592589</v>
      </c>
      <c r="K3121">
        <v>1424826332</v>
      </c>
      <c r="L3121" s="14">
        <f t="shared" si="289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290"/>
        <v>0.05</v>
      </c>
      <c r="R3121" s="7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5" x14ac:dyDescent="0.2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s="4" t="s">
        <v>8221</v>
      </c>
      <c r="G3122" t="s">
        <v>8233</v>
      </c>
      <c r="H3122" t="s">
        <v>8249</v>
      </c>
      <c r="I3122">
        <v>1462484196</v>
      </c>
      <c r="J3122" s="14">
        <f t="shared" si="288"/>
        <v>42495.900416666671</v>
      </c>
      <c r="K3122">
        <v>1457303796</v>
      </c>
      <c r="L3122" s="14">
        <f t="shared" si="289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290"/>
        <v>9.8461538461538465E-3</v>
      </c>
      <c r="R3122" s="7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45" x14ac:dyDescent="0.2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s="4" t="s">
        <v>8220</v>
      </c>
      <c r="G3123" t="s">
        <v>8229</v>
      </c>
      <c r="H3123" t="s">
        <v>8251</v>
      </c>
      <c r="I3123">
        <v>1411748335</v>
      </c>
      <c r="J3123" s="14">
        <f t="shared" si="288"/>
        <v>41908.679803240739</v>
      </c>
      <c r="K3123">
        <v>1406564335</v>
      </c>
      <c r="L3123" s="14">
        <f t="shared" si="289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290"/>
        <v>0.66666666666666674</v>
      </c>
      <c r="R3123" s="7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2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s="4" t="s">
        <v>8220</v>
      </c>
      <c r="G3124" t="s">
        <v>8224</v>
      </c>
      <c r="H3124" t="s">
        <v>8246</v>
      </c>
      <c r="I3124">
        <v>1478733732</v>
      </c>
      <c r="J3124" s="14">
        <f t="shared" si="288"/>
        <v>42683.973750000005</v>
      </c>
      <c r="K3124">
        <v>1478298132</v>
      </c>
      <c r="L3124" s="14">
        <f t="shared" si="289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290"/>
        <v>58.291457286432156</v>
      </c>
      <c r="R3124" s="7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60" x14ac:dyDescent="0.2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s="4" t="s">
        <v>8220</v>
      </c>
      <c r="G3125" t="s">
        <v>8224</v>
      </c>
      <c r="H3125" t="s">
        <v>8246</v>
      </c>
      <c r="I3125">
        <v>1468108198</v>
      </c>
      <c r="J3125" s="14">
        <f t="shared" si="288"/>
        <v>42560.993032407408</v>
      </c>
      <c r="K3125">
        <v>1465516198</v>
      </c>
      <c r="L3125" s="14">
        <f t="shared" si="289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290"/>
        <v>68.153599999999997</v>
      </c>
      <c r="R3125" s="7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5" x14ac:dyDescent="0.2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s="4" t="s">
        <v>8220</v>
      </c>
      <c r="G3126" t="s">
        <v>8224</v>
      </c>
      <c r="H3126" t="s">
        <v>8246</v>
      </c>
      <c r="I3126">
        <v>1422902601</v>
      </c>
      <c r="J3126" s="14">
        <f t="shared" si="288"/>
        <v>42037.780104166668</v>
      </c>
      <c r="K3126">
        <v>1417718601</v>
      </c>
      <c r="L3126" s="14">
        <f t="shared" si="289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290"/>
        <v>3.2499999999999999E-3</v>
      </c>
      <c r="R3126" s="7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2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s="4" t="s">
        <v>8220</v>
      </c>
      <c r="G3127" t="s">
        <v>8224</v>
      </c>
      <c r="H3127" t="s">
        <v>8246</v>
      </c>
      <c r="I3127">
        <v>1452142672</v>
      </c>
      <c r="J3127" s="14">
        <f t="shared" si="288"/>
        <v>42376.20685185185</v>
      </c>
      <c r="K3127">
        <v>1449550672</v>
      </c>
      <c r="L3127" s="14">
        <f t="shared" si="289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290"/>
        <v>0</v>
      </c>
      <c r="R3127" s="7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90" x14ac:dyDescent="0.2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s="4" t="s">
        <v>8220</v>
      </c>
      <c r="G3128" t="s">
        <v>8224</v>
      </c>
      <c r="H3128" t="s">
        <v>8246</v>
      </c>
      <c r="I3128">
        <v>1459121162</v>
      </c>
      <c r="J3128" s="14">
        <f t="shared" si="288"/>
        <v>42456.976412037038</v>
      </c>
      <c r="K3128">
        <v>1456532762</v>
      </c>
      <c r="L3128" s="14">
        <f t="shared" si="289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290"/>
        <v>4.16</v>
      </c>
      <c r="R3128" s="7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60" x14ac:dyDescent="0.2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s="4" t="s">
        <v>8220</v>
      </c>
      <c r="G3129" t="s">
        <v>8224</v>
      </c>
      <c r="H3129" t="s">
        <v>8246</v>
      </c>
      <c r="I3129">
        <v>1425242029</v>
      </c>
      <c r="J3129" s="14">
        <f t="shared" si="288"/>
        <v>42064.856817129628</v>
      </c>
      <c r="K3129">
        <v>1422650029</v>
      </c>
      <c r="L3129" s="14">
        <f t="shared" si="289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290"/>
        <v>0</v>
      </c>
      <c r="R3129" s="7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60" x14ac:dyDescent="0.2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s="4" t="s">
        <v>8222</v>
      </c>
      <c r="G3130" t="s">
        <v>8224</v>
      </c>
      <c r="H3130" t="s">
        <v>8246</v>
      </c>
      <c r="I3130">
        <v>1489690141</v>
      </c>
      <c r="J3130" s="14">
        <f t="shared" si="288"/>
        <v>42810.784039351856</v>
      </c>
      <c r="K3130">
        <v>1487101741</v>
      </c>
      <c r="L3130" s="14">
        <f t="shared" si="289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290"/>
        <v>108.60666666666667</v>
      </c>
      <c r="R3130" s="7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60" x14ac:dyDescent="0.2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s="4" t="s">
        <v>8222</v>
      </c>
      <c r="G3131" t="s">
        <v>8224</v>
      </c>
      <c r="H3131" t="s">
        <v>8246</v>
      </c>
      <c r="I3131">
        <v>1492542819</v>
      </c>
      <c r="J3131" s="14">
        <f t="shared" si="288"/>
        <v>42843.801145833335</v>
      </c>
      <c r="K3131">
        <v>1489090419</v>
      </c>
      <c r="L3131" s="14">
        <f t="shared" si="289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290"/>
        <v>0.8</v>
      </c>
      <c r="R3131" s="7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45" x14ac:dyDescent="0.2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s="4" t="s">
        <v>8222</v>
      </c>
      <c r="G3132" t="s">
        <v>8224</v>
      </c>
      <c r="H3132" t="s">
        <v>8246</v>
      </c>
      <c r="I3132">
        <v>1492145940</v>
      </c>
      <c r="J3132" s="14">
        <f t="shared" si="288"/>
        <v>42839.207638888889</v>
      </c>
      <c r="K3132">
        <v>1489504916</v>
      </c>
      <c r="L3132" s="14">
        <f t="shared" si="289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290"/>
        <v>3.75</v>
      </c>
      <c r="R3132" s="7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30" x14ac:dyDescent="0.2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s="4" t="s">
        <v>8222</v>
      </c>
      <c r="G3133" t="s">
        <v>8224</v>
      </c>
      <c r="H3133" t="s">
        <v>8246</v>
      </c>
      <c r="I3133">
        <v>1491656045</v>
      </c>
      <c r="J3133" s="14">
        <f t="shared" si="288"/>
        <v>42833.537557870368</v>
      </c>
      <c r="K3133">
        <v>1489067645</v>
      </c>
      <c r="L3133" s="14">
        <f t="shared" si="289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290"/>
        <v>15.731707317073171</v>
      </c>
      <c r="R3133" s="7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30" x14ac:dyDescent="0.2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s="4" t="s">
        <v>8222</v>
      </c>
      <c r="G3134" t="s">
        <v>8224</v>
      </c>
      <c r="H3134" t="s">
        <v>8246</v>
      </c>
      <c r="I3134">
        <v>1492759460</v>
      </c>
      <c r="J3134" s="14">
        <f t="shared" si="288"/>
        <v>42846.308564814812</v>
      </c>
      <c r="K3134">
        <v>1487579060</v>
      </c>
      <c r="L3134" s="14">
        <f t="shared" si="289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290"/>
        <v>3.3333333333333333E-2</v>
      </c>
      <c r="R3134" s="7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60" x14ac:dyDescent="0.2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s="4" t="s">
        <v>8222</v>
      </c>
      <c r="G3135" t="s">
        <v>8225</v>
      </c>
      <c r="H3135" t="s">
        <v>8247</v>
      </c>
      <c r="I3135">
        <v>1490358834</v>
      </c>
      <c r="J3135" s="14">
        <f t="shared" si="288"/>
        <v>42818.523541666669</v>
      </c>
      <c r="K3135">
        <v>1487770434</v>
      </c>
      <c r="L3135" s="14">
        <f t="shared" si="289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290"/>
        <v>108</v>
      </c>
      <c r="R3135" s="7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60" x14ac:dyDescent="0.2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s="4" t="s">
        <v>8222</v>
      </c>
      <c r="G3136" t="s">
        <v>8225</v>
      </c>
      <c r="H3136" t="s">
        <v>8247</v>
      </c>
      <c r="I3136">
        <v>1490631419</v>
      </c>
      <c r="J3136" s="14">
        <f t="shared" si="288"/>
        <v>42821.678460648152</v>
      </c>
      <c r="K3136">
        <v>1488820619</v>
      </c>
      <c r="L3136" s="14">
        <f t="shared" si="289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290"/>
        <v>22.5</v>
      </c>
      <c r="R3136" s="7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60" x14ac:dyDescent="0.2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s="4" t="s">
        <v>8222</v>
      </c>
      <c r="G3137" t="s">
        <v>8224</v>
      </c>
      <c r="H3137" t="s">
        <v>8246</v>
      </c>
      <c r="I3137">
        <v>1491277121</v>
      </c>
      <c r="J3137" s="14">
        <f t="shared" si="288"/>
        <v>42829.151863425926</v>
      </c>
      <c r="K3137">
        <v>1489376321</v>
      </c>
      <c r="L3137" s="14">
        <f t="shared" si="289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290"/>
        <v>20.849420849420849</v>
      </c>
      <c r="R3137" s="7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60" x14ac:dyDescent="0.2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s="4" t="s">
        <v>8222</v>
      </c>
      <c r="G3138" t="s">
        <v>8225</v>
      </c>
      <c r="H3138" t="s">
        <v>8247</v>
      </c>
      <c r="I3138">
        <v>1491001140</v>
      </c>
      <c r="J3138" s="14">
        <f t="shared" si="288"/>
        <v>42825.957638888889</v>
      </c>
      <c r="K3138">
        <v>1487847954</v>
      </c>
      <c r="L3138" s="14">
        <f t="shared" si="289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6">
        <f t="shared" si="290"/>
        <v>127.8</v>
      </c>
      <c r="R3138" s="7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45" x14ac:dyDescent="0.2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s="4" t="s">
        <v>8222</v>
      </c>
      <c r="G3139" t="s">
        <v>8224</v>
      </c>
      <c r="H3139" t="s">
        <v>8246</v>
      </c>
      <c r="I3139">
        <v>1493838720</v>
      </c>
      <c r="J3139" s="14">
        <f t="shared" ref="J3139:J3202" si="294">(((I3139/60)/60)/24)+DATE(1970,1,1)</f>
        <v>42858.8</v>
      </c>
      <c r="K3139">
        <v>1489439669</v>
      </c>
      <c r="L3139" s="14">
        <f t="shared" ref="L3139:L3202" si="295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6">
        <f t="shared" ref="Q3139:Q3202" si="296">(E3139/D3139)*100</f>
        <v>3.3333333333333335</v>
      </c>
      <c r="R3139" s="7">
        <f t="shared" ref="R3139:R3202" si="297">AVERAGE(E3139/N3139)</f>
        <v>50</v>
      </c>
      <c r="S3139" t="str">
        <f t="shared" ref="S3139:S3202" si="298">LEFT(P3139,FIND("/",P3139)-1)</f>
        <v>theater</v>
      </c>
      <c r="T3139" t="str">
        <f t="shared" ref="T3139:T3202" si="299">RIGHT(P3139,LEN(P3139)-FIND("/",P3139))</f>
        <v>plays</v>
      </c>
    </row>
    <row r="3140" spans="1:20" ht="60" x14ac:dyDescent="0.2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s="4" t="s">
        <v>8222</v>
      </c>
      <c r="G3140" t="s">
        <v>8225</v>
      </c>
      <c r="H3140" t="s">
        <v>8247</v>
      </c>
      <c r="I3140">
        <v>1491233407</v>
      </c>
      <c r="J3140" s="14">
        <f t="shared" si="294"/>
        <v>42828.645914351851</v>
      </c>
      <c r="K3140">
        <v>1489591807</v>
      </c>
      <c r="L3140" s="14">
        <f t="shared" si="295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296"/>
        <v>0</v>
      </c>
      <c r="R3140" s="7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60" x14ac:dyDescent="0.2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s="4" t="s">
        <v>8222</v>
      </c>
      <c r="G3141" t="s">
        <v>8238</v>
      </c>
      <c r="H3141" t="s">
        <v>8256</v>
      </c>
      <c r="I3141">
        <v>1490416380</v>
      </c>
      <c r="J3141" s="14">
        <f t="shared" si="294"/>
        <v>42819.189583333333</v>
      </c>
      <c r="K3141">
        <v>1487485760</v>
      </c>
      <c r="L3141" s="14">
        <f t="shared" si="295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296"/>
        <v>5.4</v>
      </c>
      <c r="R3141" s="7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60" x14ac:dyDescent="0.2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s="4" t="s">
        <v>8222</v>
      </c>
      <c r="G3142" t="s">
        <v>8230</v>
      </c>
      <c r="H3142" t="s">
        <v>8249</v>
      </c>
      <c r="I3142">
        <v>1491581703</v>
      </c>
      <c r="J3142" s="14">
        <f t="shared" si="294"/>
        <v>42832.677118055552</v>
      </c>
      <c r="K3142">
        <v>1488993303</v>
      </c>
      <c r="L3142" s="14">
        <f t="shared" si="295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296"/>
        <v>0.96</v>
      </c>
      <c r="R3142" s="7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60" x14ac:dyDescent="0.2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s="4" t="s">
        <v>8222</v>
      </c>
      <c r="G3143" t="s">
        <v>8233</v>
      </c>
      <c r="H3143" t="s">
        <v>8249</v>
      </c>
      <c r="I3143">
        <v>1492372800</v>
      </c>
      <c r="J3143" s="14">
        <f t="shared" si="294"/>
        <v>42841.833333333328</v>
      </c>
      <c r="K3143">
        <v>1488823488</v>
      </c>
      <c r="L3143" s="14">
        <f t="shared" si="295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296"/>
        <v>51.6</v>
      </c>
      <c r="R3143" s="7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5" x14ac:dyDescent="0.2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s="4" t="s">
        <v>8222</v>
      </c>
      <c r="G3144" t="s">
        <v>8225</v>
      </c>
      <c r="H3144" t="s">
        <v>8247</v>
      </c>
      <c r="I3144">
        <v>1489922339</v>
      </c>
      <c r="J3144" s="14">
        <f t="shared" si="294"/>
        <v>42813.471516203703</v>
      </c>
      <c r="K3144">
        <v>1487333939</v>
      </c>
      <c r="L3144" s="14">
        <f t="shared" si="295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296"/>
        <v>1.6363636363636365</v>
      </c>
      <c r="R3144" s="7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60" x14ac:dyDescent="0.2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s="4" t="s">
        <v>8222</v>
      </c>
      <c r="G3145" t="s">
        <v>8225</v>
      </c>
      <c r="H3145" t="s">
        <v>8247</v>
      </c>
      <c r="I3145">
        <v>1491726956</v>
      </c>
      <c r="J3145" s="14">
        <f t="shared" si="294"/>
        <v>42834.358287037037</v>
      </c>
      <c r="K3145">
        <v>1489480556</v>
      </c>
      <c r="L3145" s="14">
        <f t="shared" si="295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296"/>
        <v>0</v>
      </c>
      <c r="R3145" s="7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60" x14ac:dyDescent="0.2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s="4" t="s">
        <v>8222</v>
      </c>
      <c r="G3146" t="s">
        <v>8224</v>
      </c>
      <c r="H3146" t="s">
        <v>8246</v>
      </c>
      <c r="I3146">
        <v>1489903200</v>
      </c>
      <c r="J3146" s="14">
        <f t="shared" si="294"/>
        <v>42813.25</v>
      </c>
      <c r="K3146">
        <v>1488459307</v>
      </c>
      <c r="L3146" s="14">
        <f t="shared" si="295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296"/>
        <v>75.400000000000006</v>
      </c>
      <c r="R3146" s="7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5" x14ac:dyDescent="0.2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s="4" t="s">
        <v>8222</v>
      </c>
      <c r="G3147" t="s">
        <v>8224</v>
      </c>
      <c r="H3147" t="s">
        <v>8246</v>
      </c>
      <c r="I3147">
        <v>1490659134</v>
      </c>
      <c r="J3147" s="14">
        <f t="shared" si="294"/>
        <v>42821.999236111107</v>
      </c>
      <c r="K3147">
        <v>1485478734</v>
      </c>
      <c r="L3147" s="14">
        <f t="shared" si="295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296"/>
        <v>0</v>
      </c>
      <c r="R3147" s="7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45" x14ac:dyDescent="0.2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s="4" t="s">
        <v>8222</v>
      </c>
      <c r="G3148" t="s">
        <v>8238</v>
      </c>
      <c r="H3148" t="s">
        <v>8256</v>
      </c>
      <c r="I3148">
        <v>1492356166</v>
      </c>
      <c r="J3148" s="14">
        <f t="shared" si="294"/>
        <v>42841.640810185185</v>
      </c>
      <c r="K3148">
        <v>1488471766</v>
      </c>
      <c r="L3148" s="14">
        <f t="shared" si="295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296"/>
        <v>10.5</v>
      </c>
      <c r="R3148" s="7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60" x14ac:dyDescent="0.2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s="4" t="s">
        <v>8219</v>
      </c>
      <c r="G3149" t="s">
        <v>8224</v>
      </c>
      <c r="H3149" t="s">
        <v>8246</v>
      </c>
      <c r="I3149">
        <v>1415319355</v>
      </c>
      <c r="J3149" s="14">
        <f t="shared" si="294"/>
        <v>41950.011053240742</v>
      </c>
      <c r="K3149">
        <v>1411859755</v>
      </c>
      <c r="L3149" s="14">
        <f t="shared" si="295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296"/>
        <v>117.52499999999999</v>
      </c>
      <c r="R3149" s="7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0" x14ac:dyDescent="0.2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s="4" t="s">
        <v>8219</v>
      </c>
      <c r="G3150" t="s">
        <v>8224</v>
      </c>
      <c r="H3150" t="s">
        <v>8246</v>
      </c>
      <c r="I3150">
        <v>1412136000</v>
      </c>
      <c r="J3150" s="14">
        <f t="shared" si="294"/>
        <v>41913.166666666664</v>
      </c>
      <c r="K3150">
        <v>1410278284</v>
      </c>
      <c r="L3150" s="14">
        <f t="shared" si="295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296"/>
        <v>131.16666666666669</v>
      </c>
      <c r="R3150" s="7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60" x14ac:dyDescent="0.2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s="4" t="s">
        <v>8219</v>
      </c>
      <c r="G3151" t="s">
        <v>8224</v>
      </c>
      <c r="H3151" t="s">
        <v>8246</v>
      </c>
      <c r="I3151">
        <v>1354845600</v>
      </c>
      <c r="J3151" s="14">
        <f t="shared" si="294"/>
        <v>41250.083333333336</v>
      </c>
      <c r="K3151">
        <v>1352766300</v>
      </c>
      <c r="L3151" s="14">
        <f t="shared" si="295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296"/>
        <v>104</v>
      </c>
      <c r="R3151" s="7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60" x14ac:dyDescent="0.2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s="4" t="s">
        <v>8219</v>
      </c>
      <c r="G3152" t="s">
        <v>8224</v>
      </c>
      <c r="H3152" t="s">
        <v>8246</v>
      </c>
      <c r="I3152">
        <v>1295928000</v>
      </c>
      <c r="J3152" s="14">
        <f t="shared" si="294"/>
        <v>40568.166666666664</v>
      </c>
      <c r="K3152">
        <v>1288160403</v>
      </c>
      <c r="L3152" s="14">
        <f t="shared" si="295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296"/>
        <v>101</v>
      </c>
      <c r="R3152" s="7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5" x14ac:dyDescent="0.2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s="4" t="s">
        <v>8219</v>
      </c>
      <c r="G3153" t="s">
        <v>8224</v>
      </c>
      <c r="H3153" t="s">
        <v>8246</v>
      </c>
      <c r="I3153">
        <v>1410379774</v>
      </c>
      <c r="J3153" s="14">
        <f t="shared" si="294"/>
        <v>41892.83997685185</v>
      </c>
      <c r="K3153">
        <v>1407787774</v>
      </c>
      <c r="L3153" s="14">
        <f t="shared" si="295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296"/>
        <v>100.4</v>
      </c>
      <c r="R3153" s="7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5" x14ac:dyDescent="0.2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s="4" t="s">
        <v>8219</v>
      </c>
      <c r="G3154" t="s">
        <v>8225</v>
      </c>
      <c r="H3154" t="s">
        <v>8247</v>
      </c>
      <c r="I3154">
        <v>1383425367</v>
      </c>
      <c r="J3154" s="14">
        <f t="shared" si="294"/>
        <v>41580.867673611108</v>
      </c>
      <c r="K3154">
        <v>1380833367</v>
      </c>
      <c r="L3154" s="14">
        <f t="shared" si="295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296"/>
        <v>105.95454545454545</v>
      </c>
      <c r="R3154" s="7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5" x14ac:dyDescent="0.2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s="4" t="s">
        <v>8219</v>
      </c>
      <c r="G3155" t="s">
        <v>8224</v>
      </c>
      <c r="H3155" t="s">
        <v>8246</v>
      </c>
      <c r="I3155">
        <v>1304225940</v>
      </c>
      <c r="J3155" s="14">
        <f t="shared" si="294"/>
        <v>40664.207638888889</v>
      </c>
      <c r="K3155">
        <v>1301542937</v>
      </c>
      <c r="L3155" s="14">
        <f t="shared" si="295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296"/>
        <v>335.58333333333337</v>
      </c>
      <c r="R3155" s="7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60" x14ac:dyDescent="0.2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s="4" t="s">
        <v>8219</v>
      </c>
      <c r="G3156" t="s">
        <v>8224</v>
      </c>
      <c r="H3156" t="s">
        <v>8246</v>
      </c>
      <c r="I3156">
        <v>1333310458</v>
      </c>
      <c r="J3156" s="14">
        <f t="shared" si="294"/>
        <v>41000.834004629629</v>
      </c>
      <c r="K3156">
        <v>1330722058</v>
      </c>
      <c r="L3156" s="14">
        <f t="shared" si="295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296"/>
        <v>112.92857142857142</v>
      </c>
      <c r="R3156" s="7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5" x14ac:dyDescent="0.2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s="4" t="s">
        <v>8219</v>
      </c>
      <c r="G3157" t="s">
        <v>8225</v>
      </c>
      <c r="H3157" t="s">
        <v>8247</v>
      </c>
      <c r="I3157">
        <v>1356004725</v>
      </c>
      <c r="J3157" s="14">
        <f t="shared" si="294"/>
        <v>41263.499131944445</v>
      </c>
      <c r="K3157">
        <v>1353412725</v>
      </c>
      <c r="L3157" s="14">
        <f t="shared" si="295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296"/>
        <v>188.50460000000001</v>
      </c>
      <c r="R3157" s="7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60" x14ac:dyDescent="0.2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s="4" t="s">
        <v>8219</v>
      </c>
      <c r="G3158" t="s">
        <v>8224</v>
      </c>
      <c r="H3158" t="s">
        <v>8246</v>
      </c>
      <c r="I3158">
        <v>1338591144</v>
      </c>
      <c r="J3158" s="14">
        <f t="shared" si="294"/>
        <v>41061.953055555554</v>
      </c>
      <c r="K3158">
        <v>1335567144</v>
      </c>
      <c r="L3158" s="14">
        <f t="shared" si="295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296"/>
        <v>101.81818181818181</v>
      </c>
      <c r="R3158" s="7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0" x14ac:dyDescent="0.2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s="4" t="s">
        <v>8219</v>
      </c>
      <c r="G3159" t="s">
        <v>8224</v>
      </c>
      <c r="H3159" t="s">
        <v>8246</v>
      </c>
      <c r="I3159">
        <v>1405746000</v>
      </c>
      <c r="J3159" s="14">
        <f t="shared" si="294"/>
        <v>41839.208333333336</v>
      </c>
      <c r="K3159">
        <v>1404932105</v>
      </c>
      <c r="L3159" s="14">
        <f t="shared" si="295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296"/>
        <v>101</v>
      </c>
      <c r="R3159" s="7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0" x14ac:dyDescent="0.2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s="4" t="s">
        <v>8219</v>
      </c>
      <c r="G3160" t="s">
        <v>8224</v>
      </c>
      <c r="H3160" t="s">
        <v>8246</v>
      </c>
      <c r="I3160">
        <v>1374523752</v>
      </c>
      <c r="J3160" s="14">
        <f t="shared" si="294"/>
        <v>41477.839722222219</v>
      </c>
      <c r="K3160">
        <v>1371931752</v>
      </c>
      <c r="L3160" s="14">
        <f t="shared" si="295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296"/>
        <v>113.99999999999999</v>
      </c>
      <c r="R3160" s="7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5" x14ac:dyDescent="0.2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s="4" t="s">
        <v>8219</v>
      </c>
      <c r="G3161" t="s">
        <v>8224</v>
      </c>
      <c r="H3161" t="s">
        <v>8246</v>
      </c>
      <c r="I3161">
        <v>1326927600</v>
      </c>
      <c r="J3161" s="14">
        <f t="shared" si="294"/>
        <v>40926.958333333336</v>
      </c>
      <c r="K3161">
        <v>1323221761</v>
      </c>
      <c r="L3161" s="14">
        <f t="shared" si="295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296"/>
        <v>133.48133333333334</v>
      </c>
      <c r="R3161" s="7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5" x14ac:dyDescent="0.2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s="4" t="s">
        <v>8219</v>
      </c>
      <c r="G3162" t="s">
        <v>8224</v>
      </c>
      <c r="H3162" t="s">
        <v>8246</v>
      </c>
      <c r="I3162">
        <v>1407905940</v>
      </c>
      <c r="J3162" s="14">
        <f t="shared" si="294"/>
        <v>41864.207638888889</v>
      </c>
      <c r="K3162">
        <v>1405923687</v>
      </c>
      <c r="L3162" s="14">
        <f t="shared" si="295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296"/>
        <v>101.53333333333335</v>
      </c>
      <c r="R3162" s="7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60" x14ac:dyDescent="0.2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s="4" t="s">
        <v>8219</v>
      </c>
      <c r="G3163" t="s">
        <v>8225</v>
      </c>
      <c r="H3163" t="s">
        <v>8247</v>
      </c>
      <c r="I3163">
        <v>1413377522</v>
      </c>
      <c r="J3163" s="14">
        <f t="shared" si="294"/>
        <v>41927.536134259259</v>
      </c>
      <c r="K3163">
        <v>1410785522</v>
      </c>
      <c r="L3163" s="14">
        <f t="shared" si="295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296"/>
        <v>105.1</v>
      </c>
      <c r="R3163" s="7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60" x14ac:dyDescent="0.2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s="4" t="s">
        <v>8219</v>
      </c>
      <c r="G3164" t="s">
        <v>8224</v>
      </c>
      <c r="H3164" t="s">
        <v>8246</v>
      </c>
      <c r="I3164">
        <v>1404698400</v>
      </c>
      <c r="J3164" s="14">
        <f t="shared" si="294"/>
        <v>41827.083333333336</v>
      </c>
      <c r="K3164">
        <v>1402331262</v>
      </c>
      <c r="L3164" s="14">
        <f t="shared" si="295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296"/>
        <v>127.15</v>
      </c>
      <c r="R3164" s="7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5" x14ac:dyDescent="0.2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s="4" t="s">
        <v>8219</v>
      </c>
      <c r="G3165" t="s">
        <v>8224</v>
      </c>
      <c r="H3165" t="s">
        <v>8246</v>
      </c>
      <c r="I3165">
        <v>1402855525</v>
      </c>
      <c r="J3165" s="14">
        <f t="shared" si="294"/>
        <v>41805.753761574073</v>
      </c>
      <c r="K3165">
        <v>1400263525</v>
      </c>
      <c r="L3165" s="14">
        <f t="shared" si="295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296"/>
        <v>111.15384615384616</v>
      </c>
      <c r="R3165" s="7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60" x14ac:dyDescent="0.2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s="4" t="s">
        <v>8219</v>
      </c>
      <c r="G3166" t="s">
        <v>8224</v>
      </c>
      <c r="H3166" t="s">
        <v>8246</v>
      </c>
      <c r="I3166">
        <v>1402341615</v>
      </c>
      <c r="J3166" s="14">
        <f t="shared" si="294"/>
        <v>41799.80572916667</v>
      </c>
      <c r="K3166">
        <v>1399490415</v>
      </c>
      <c r="L3166" s="14">
        <f t="shared" si="295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296"/>
        <v>106.76</v>
      </c>
      <c r="R3166" s="7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60" x14ac:dyDescent="0.2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s="4" t="s">
        <v>8219</v>
      </c>
      <c r="G3167" t="s">
        <v>8224</v>
      </c>
      <c r="H3167" t="s">
        <v>8246</v>
      </c>
      <c r="I3167">
        <v>1304395140</v>
      </c>
      <c r="J3167" s="14">
        <f t="shared" si="294"/>
        <v>40666.165972222225</v>
      </c>
      <c r="K3167">
        <v>1302493760</v>
      </c>
      <c r="L3167" s="14">
        <f t="shared" si="295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296"/>
        <v>162.66666666666666</v>
      </c>
      <c r="R3167" s="7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60" x14ac:dyDescent="0.2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s="4" t="s">
        <v>8219</v>
      </c>
      <c r="G3168" t="s">
        <v>8224</v>
      </c>
      <c r="H3168" t="s">
        <v>8246</v>
      </c>
      <c r="I3168">
        <v>1416988740</v>
      </c>
      <c r="J3168" s="14">
        <f t="shared" si="294"/>
        <v>41969.332638888889</v>
      </c>
      <c r="K3168">
        <v>1414514153</v>
      </c>
      <c r="L3168" s="14">
        <f t="shared" si="295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296"/>
        <v>160.22808571428573</v>
      </c>
      <c r="R3168" s="7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0" x14ac:dyDescent="0.2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s="4" t="s">
        <v>8219</v>
      </c>
      <c r="G3169" t="s">
        <v>8224</v>
      </c>
      <c r="H3169" t="s">
        <v>8246</v>
      </c>
      <c r="I3169">
        <v>1406952781</v>
      </c>
      <c r="J3169" s="14">
        <f t="shared" si="294"/>
        <v>41853.175706018519</v>
      </c>
      <c r="K3169">
        <v>1405743181</v>
      </c>
      <c r="L3169" s="14">
        <f t="shared" si="295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296"/>
        <v>116.16666666666666</v>
      </c>
      <c r="R3169" s="7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5" x14ac:dyDescent="0.2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s="4" t="s">
        <v>8219</v>
      </c>
      <c r="G3170" t="s">
        <v>8224</v>
      </c>
      <c r="H3170" t="s">
        <v>8246</v>
      </c>
      <c r="I3170">
        <v>1402696800</v>
      </c>
      <c r="J3170" s="14">
        <f t="shared" si="294"/>
        <v>41803.916666666664</v>
      </c>
      <c r="K3170">
        <v>1399948353</v>
      </c>
      <c r="L3170" s="14">
        <f t="shared" si="295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296"/>
        <v>124.2</v>
      </c>
      <c r="R3170" s="7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0" x14ac:dyDescent="0.2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s="4" t="s">
        <v>8219</v>
      </c>
      <c r="G3171" t="s">
        <v>8224</v>
      </c>
      <c r="H3171" t="s">
        <v>8246</v>
      </c>
      <c r="I3171">
        <v>1386910740</v>
      </c>
      <c r="J3171" s="14">
        <f t="shared" si="294"/>
        <v>41621.207638888889</v>
      </c>
      <c r="K3171">
        <v>1384364561</v>
      </c>
      <c r="L3171" s="14">
        <f t="shared" si="295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296"/>
        <v>103.01249999999999</v>
      </c>
      <c r="R3171" s="7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45" x14ac:dyDescent="0.2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s="4" t="s">
        <v>8219</v>
      </c>
      <c r="G3172" t="s">
        <v>8224</v>
      </c>
      <c r="H3172" t="s">
        <v>8246</v>
      </c>
      <c r="I3172">
        <v>1404273600</v>
      </c>
      <c r="J3172" s="14">
        <f t="shared" si="294"/>
        <v>41822.166666666664</v>
      </c>
      <c r="K3172">
        <v>1401414944</v>
      </c>
      <c r="L3172" s="14">
        <f t="shared" si="295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296"/>
        <v>112.25</v>
      </c>
      <c r="R3172" s="7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60" x14ac:dyDescent="0.2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s="4" t="s">
        <v>8219</v>
      </c>
      <c r="G3173" t="s">
        <v>8225</v>
      </c>
      <c r="H3173" t="s">
        <v>8247</v>
      </c>
      <c r="I3173">
        <v>1462545358</v>
      </c>
      <c r="J3173" s="14">
        <f t="shared" si="294"/>
        <v>42496.608310185184</v>
      </c>
      <c r="K3173">
        <v>1459953358</v>
      </c>
      <c r="L3173" s="14">
        <f t="shared" si="295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296"/>
        <v>108.8142857142857</v>
      </c>
      <c r="R3173" s="7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5" x14ac:dyDescent="0.2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s="4" t="s">
        <v>8219</v>
      </c>
      <c r="G3174" t="s">
        <v>8224</v>
      </c>
      <c r="H3174" t="s">
        <v>8246</v>
      </c>
      <c r="I3174">
        <v>1329240668</v>
      </c>
      <c r="J3174" s="14">
        <f t="shared" si="294"/>
        <v>40953.729953703703</v>
      </c>
      <c r="K3174">
        <v>1326648668</v>
      </c>
      <c r="L3174" s="14">
        <f t="shared" si="295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296"/>
        <v>114.99999999999999</v>
      </c>
      <c r="R3174" s="7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60" x14ac:dyDescent="0.2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s="4" t="s">
        <v>8219</v>
      </c>
      <c r="G3175" t="s">
        <v>8224</v>
      </c>
      <c r="H3175" t="s">
        <v>8246</v>
      </c>
      <c r="I3175">
        <v>1411765492</v>
      </c>
      <c r="J3175" s="14">
        <f t="shared" si="294"/>
        <v>41908.878379629627</v>
      </c>
      <c r="K3175">
        <v>1409173492</v>
      </c>
      <c r="L3175" s="14">
        <f t="shared" si="295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296"/>
        <v>103</v>
      </c>
      <c r="R3175" s="7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60" x14ac:dyDescent="0.2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s="4" t="s">
        <v>8219</v>
      </c>
      <c r="G3176" t="s">
        <v>8224</v>
      </c>
      <c r="H3176" t="s">
        <v>8246</v>
      </c>
      <c r="I3176">
        <v>1408999508</v>
      </c>
      <c r="J3176" s="14">
        <f t="shared" si="294"/>
        <v>41876.864675925928</v>
      </c>
      <c r="K3176">
        <v>1407789908</v>
      </c>
      <c r="L3176" s="14">
        <f t="shared" si="295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296"/>
        <v>101.13333333333334</v>
      </c>
      <c r="R3176" s="7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60" x14ac:dyDescent="0.2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s="4" t="s">
        <v>8219</v>
      </c>
      <c r="G3177" t="s">
        <v>8224</v>
      </c>
      <c r="H3177" t="s">
        <v>8246</v>
      </c>
      <c r="I3177">
        <v>1297977427</v>
      </c>
      <c r="J3177" s="14">
        <f t="shared" si="294"/>
        <v>40591.886886574073</v>
      </c>
      <c r="K3177">
        <v>1292793427</v>
      </c>
      <c r="L3177" s="14">
        <f t="shared" si="295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296"/>
        <v>109.55999999999999</v>
      </c>
      <c r="R3177" s="7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60" x14ac:dyDescent="0.2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s="4" t="s">
        <v>8219</v>
      </c>
      <c r="G3178" t="s">
        <v>8224</v>
      </c>
      <c r="H3178" t="s">
        <v>8246</v>
      </c>
      <c r="I3178">
        <v>1376838000</v>
      </c>
      <c r="J3178" s="14">
        <f t="shared" si="294"/>
        <v>41504.625</v>
      </c>
      <c r="K3178">
        <v>1374531631</v>
      </c>
      <c r="L3178" s="14">
        <f t="shared" si="295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296"/>
        <v>114.8421052631579</v>
      </c>
      <c r="R3178" s="7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5" x14ac:dyDescent="0.2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s="4" t="s">
        <v>8219</v>
      </c>
      <c r="G3179" t="s">
        <v>8224</v>
      </c>
      <c r="H3179" t="s">
        <v>8246</v>
      </c>
      <c r="I3179">
        <v>1403366409</v>
      </c>
      <c r="J3179" s="14">
        <f t="shared" si="294"/>
        <v>41811.666770833333</v>
      </c>
      <c r="K3179">
        <v>1400774409</v>
      </c>
      <c r="L3179" s="14">
        <f t="shared" si="295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296"/>
        <v>117.39999999999999</v>
      </c>
      <c r="R3179" s="7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60" x14ac:dyDescent="0.2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s="4" t="s">
        <v>8219</v>
      </c>
      <c r="G3180" t="s">
        <v>8225</v>
      </c>
      <c r="H3180" t="s">
        <v>8247</v>
      </c>
      <c r="I3180">
        <v>1405521075</v>
      </c>
      <c r="J3180" s="14">
        <f t="shared" si="294"/>
        <v>41836.605034722219</v>
      </c>
      <c r="K3180">
        <v>1402929075</v>
      </c>
      <c r="L3180" s="14">
        <f t="shared" si="295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296"/>
        <v>171.73333333333335</v>
      </c>
      <c r="R3180" s="7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5" x14ac:dyDescent="0.2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s="4" t="s">
        <v>8219</v>
      </c>
      <c r="G3181" t="s">
        <v>8224</v>
      </c>
      <c r="H3181" t="s">
        <v>8246</v>
      </c>
      <c r="I3181">
        <v>1367859071</v>
      </c>
      <c r="J3181" s="14">
        <f t="shared" si="294"/>
        <v>41400.702210648145</v>
      </c>
      <c r="K3181">
        <v>1365699071</v>
      </c>
      <c r="L3181" s="14">
        <f t="shared" si="295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296"/>
        <v>114.16238095238094</v>
      </c>
      <c r="R3181" s="7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5" x14ac:dyDescent="0.2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s="4" t="s">
        <v>8219</v>
      </c>
      <c r="G3182" t="s">
        <v>8225</v>
      </c>
      <c r="H3182" t="s">
        <v>8247</v>
      </c>
      <c r="I3182">
        <v>1403258049</v>
      </c>
      <c r="J3182" s="14">
        <f t="shared" si="294"/>
        <v>41810.412604166668</v>
      </c>
      <c r="K3182">
        <v>1400666049</v>
      </c>
      <c r="L3182" s="14">
        <f t="shared" si="295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296"/>
        <v>119.75</v>
      </c>
      <c r="R3182" s="7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60" x14ac:dyDescent="0.2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s="4" t="s">
        <v>8219</v>
      </c>
      <c r="G3183" t="s">
        <v>8225</v>
      </c>
      <c r="H3183" t="s">
        <v>8247</v>
      </c>
      <c r="I3183">
        <v>1402848000</v>
      </c>
      <c r="J3183" s="14">
        <f t="shared" si="294"/>
        <v>41805.666666666664</v>
      </c>
      <c r="K3183">
        <v>1400570787</v>
      </c>
      <c r="L3183" s="14">
        <f t="shared" si="295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296"/>
        <v>109.00000000000001</v>
      </c>
      <c r="R3183" s="7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0" x14ac:dyDescent="0.2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s="4" t="s">
        <v>8219</v>
      </c>
      <c r="G3184" t="s">
        <v>8224</v>
      </c>
      <c r="H3184" t="s">
        <v>8246</v>
      </c>
      <c r="I3184">
        <v>1328029200</v>
      </c>
      <c r="J3184" s="14">
        <f t="shared" si="294"/>
        <v>40939.708333333336</v>
      </c>
      <c r="K3184">
        <v>1323211621</v>
      </c>
      <c r="L3184" s="14">
        <f t="shared" si="295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296"/>
        <v>100.88571428571429</v>
      </c>
      <c r="R3184" s="7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5" x14ac:dyDescent="0.2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s="4" t="s">
        <v>8219</v>
      </c>
      <c r="G3185" t="s">
        <v>8224</v>
      </c>
      <c r="H3185" t="s">
        <v>8246</v>
      </c>
      <c r="I3185">
        <v>1377284669</v>
      </c>
      <c r="J3185" s="14">
        <f t="shared" si="294"/>
        <v>41509.79478009259</v>
      </c>
      <c r="K3185">
        <v>1375729469</v>
      </c>
      <c r="L3185" s="14">
        <f t="shared" si="295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296"/>
        <v>109.00000000000001</v>
      </c>
      <c r="R3185" s="7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5" x14ac:dyDescent="0.2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s="4" t="s">
        <v>8219</v>
      </c>
      <c r="G3186" t="s">
        <v>8224</v>
      </c>
      <c r="H3186" t="s">
        <v>8246</v>
      </c>
      <c r="I3186">
        <v>1404258631</v>
      </c>
      <c r="J3186" s="14">
        <f t="shared" si="294"/>
        <v>41821.993414351848</v>
      </c>
      <c r="K3186">
        <v>1401666631</v>
      </c>
      <c r="L3186" s="14">
        <f t="shared" si="295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296"/>
        <v>107.20930232558139</v>
      </c>
      <c r="R3186" s="7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60" x14ac:dyDescent="0.2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s="4" t="s">
        <v>8219</v>
      </c>
      <c r="G3187" t="s">
        <v>8225</v>
      </c>
      <c r="H3187" t="s">
        <v>8247</v>
      </c>
      <c r="I3187">
        <v>1405553241</v>
      </c>
      <c r="J3187" s="14">
        <f t="shared" si="294"/>
        <v>41836.977326388893</v>
      </c>
      <c r="K3187">
        <v>1404948441</v>
      </c>
      <c r="L3187" s="14">
        <f t="shared" si="295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296"/>
        <v>100</v>
      </c>
      <c r="R3187" s="7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60" x14ac:dyDescent="0.2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s="4" t="s">
        <v>8219</v>
      </c>
      <c r="G3188" t="s">
        <v>8225</v>
      </c>
      <c r="H3188" t="s">
        <v>8247</v>
      </c>
      <c r="I3188">
        <v>1410901200</v>
      </c>
      <c r="J3188" s="14">
        <f t="shared" si="294"/>
        <v>41898.875</v>
      </c>
      <c r="K3188">
        <v>1408313438</v>
      </c>
      <c r="L3188" s="14">
        <f t="shared" si="295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296"/>
        <v>102.18750000000001</v>
      </c>
      <c r="R3188" s="7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60" x14ac:dyDescent="0.2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s="4" t="s">
        <v>8219</v>
      </c>
      <c r="G3189" t="s">
        <v>8224</v>
      </c>
      <c r="H3189" t="s">
        <v>8246</v>
      </c>
      <c r="I3189">
        <v>1407167973</v>
      </c>
      <c r="J3189" s="14">
        <f t="shared" si="294"/>
        <v>41855.666354166664</v>
      </c>
      <c r="K3189">
        <v>1405439973</v>
      </c>
      <c r="L3189" s="14">
        <f t="shared" si="295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296"/>
        <v>116.29333333333334</v>
      </c>
      <c r="R3189" s="7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60" x14ac:dyDescent="0.2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s="4" t="s">
        <v>8221</v>
      </c>
      <c r="G3190" t="s">
        <v>8225</v>
      </c>
      <c r="H3190" t="s">
        <v>8247</v>
      </c>
      <c r="I3190">
        <v>1433930302</v>
      </c>
      <c r="J3190" s="14">
        <f t="shared" si="294"/>
        <v>42165.415532407409</v>
      </c>
      <c r="K3190">
        <v>1432115902</v>
      </c>
      <c r="L3190" s="14">
        <f t="shared" si="295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296"/>
        <v>65</v>
      </c>
      <c r="R3190" s="7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60" x14ac:dyDescent="0.2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s="4" t="s">
        <v>8221</v>
      </c>
      <c r="G3191" t="s">
        <v>8235</v>
      </c>
      <c r="H3191" t="s">
        <v>8255</v>
      </c>
      <c r="I3191">
        <v>1432455532</v>
      </c>
      <c r="J3191" s="14">
        <f t="shared" si="294"/>
        <v>42148.346435185187</v>
      </c>
      <c r="K3191">
        <v>1429863532</v>
      </c>
      <c r="L3191" s="14">
        <f t="shared" si="295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296"/>
        <v>12.327272727272726</v>
      </c>
      <c r="R3191" s="7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5" x14ac:dyDescent="0.2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s="4" t="s">
        <v>8221</v>
      </c>
      <c r="G3192" t="s">
        <v>8229</v>
      </c>
      <c r="H3192" t="s">
        <v>8251</v>
      </c>
      <c r="I3192">
        <v>1481258275</v>
      </c>
      <c r="J3192" s="14">
        <f t="shared" si="294"/>
        <v>42713.192997685182</v>
      </c>
      <c r="K3192">
        <v>1478662675</v>
      </c>
      <c r="L3192" s="14">
        <f t="shared" si="295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296"/>
        <v>0</v>
      </c>
      <c r="R3192" s="7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5" x14ac:dyDescent="0.2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s="4" t="s">
        <v>8221</v>
      </c>
      <c r="G3193" t="s">
        <v>8224</v>
      </c>
      <c r="H3193" t="s">
        <v>8246</v>
      </c>
      <c r="I3193">
        <v>1471370869</v>
      </c>
      <c r="J3193" s="14">
        <f t="shared" si="294"/>
        <v>42598.755428240736</v>
      </c>
      <c r="K3193">
        <v>1466186869</v>
      </c>
      <c r="L3193" s="14">
        <f t="shared" si="295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296"/>
        <v>4.0266666666666664</v>
      </c>
      <c r="R3193" s="7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s="4" t="s">
        <v>8221</v>
      </c>
      <c r="G3194" t="s">
        <v>8225</v>
      </c>
      <c r="H3194" t="s">
        <v>8247</v>
      </c>
      <c r="I3194">
        <v>1425160800</v>
      </c>
      <c r="J3194" s="14">
        <f t="shared" si="294"/>
        <v>42063.916666666672</v>
      </c>
      <c r="K3194">
        <v>1421274859</v>
      </c>
      <c r="L3194" s="14">
        <f t="shared" si="295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296"/>
        <v>1.02</v>
      </c>
      <c r="R3194" s="7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s="4" t="s">
        <v>8221</v>
      </c>
      <c r="G3195" t="s">
        <v>8225</v>
      </c>
      <c r="H3195" t="s">
        <v>8247</v>
      </c>
      <c r="I3195">
        <v>1424474056</v>
      </c>
      <c r="J3195" s="14">
        <f t="shared" si="294"/>
        <v>42055.968240740738</v>
      </c>
      <c r="K3195">
        <v>1420586056</v>
      </c>
      <c r="L3195" s="14">
        <f t="shared" si="295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296"/>
        <v>11.74</v>
      </c>
      <c r="R3195" s="7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60" x14ac:dyDescent="0.2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s="4" t="s">
        <v>8221</v>
      </c>
      <c r="G3196" t="s">
        <v>8224</v>
      </c>
      <c r="H3196" t="s">
        <v>8246</v>
      </c>
      <c r="I3196">
        <v>1437960598</v>
      </c>
      <c r="J3196" s="14">
        <f t="shared" si="294"/>
        <v>42212.062476851846</v>
      </c>
      <c r="K3196">
        <v>1435368598</v>
      </c>
      <c r="L3196" s="14">
        <f t="shared" si="295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296"/>
        <v>0</v>
      </c>
      <c r="R3196" s="7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60" x14ac:dyDescent="0.2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s="4" t="s">
        <v>8221</v>
      </c>
      <c r="G3197" t="s">
        <v>8224</v>
      </c>
      <c r="H3197" t="s">
        <v>8246</v>
      </c>
      <c r="I3197">
        <v>1423750542</v>
      </c>
      <c r="J3197" s="14">
        <f t="shared" si="294"/>
        <v>42047.594236111108</v>
      </c>
      <c r="K3197">
        <v>1421158542</v>
      </c>
      <c r="L3197" s="14">
        <f t="shared" si="295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296"/>
        <v>59.142857142857139</v>
      </c>
      <c r="R3197" s="7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5" x14ac:dyDescent="0.2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s="4" t="s">
        <v>8221</v>
      </c>
      <c r="G3198" t="s">
        <v>8224</v>
      </c>
      <c r="H3198" t="s">
        <v>8246</v>
      </c>
      <c r="I3198">
        <v>1438437600</v>
      </c>
      <c r="J3198" s="14">
        <f t="shared" si="294"/>
        <v>42217.583333333328</v>
      </c>
      <c r="K3198">
        <v>1433254875</v>
      </c>
      <c r="L3198" s="14">
        <f t="shared" si="295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296"/>
        <v>0.06</v>
      </c>
      <c r="R3198" s="7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45" x14ac:dyDescent="0.2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s="4" t="s">
        <v>8221</v>
      </c>
      <c r="G3199" t="s">
        <v>8234</v>
      </c>
      <c r="H3199" t="s">
        <v>8254</v>
      </c>
      <c r="I3199">
        <v>1423050618</v>
      </c>
      <c r="J3199" s="14">
        <f t="shared" si="294"/>
        <v>42039.493263888886</v>
      </c>
      <c r="K3199">
        <v>1420458618</v>
      </c>
      <c r="L3199" s="14">
        <f t="shared" si="295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296"/>
        <v>11.450000000000001</v>
      </c>
      <c r="R3199" s="7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60" x14ac:dyDescent="0.2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s="4" t="s">
        <v>8221</v>
      </c>
      <c r="G3200" t="s">
        <v>8232</v>
      </c>
      <c r="H3200" t="s">
        <v>8253</v>
      </c>
      <c r="I3200">
        <v>1424081477</v>
      </c>
      <c r="J3200" s="14">
        <f t="shared" si="294"/>
        <v>42051.424502314811</v>
      </c>
      <c r="K3200">
        <v>1420798277</v>
      </c>
      <c r="L3200" s="14">
        <f t="shared" si="295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296"/>
        <v>0.36666666666666664</v>
      </c>
      <c r="R3200" s="7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5" x14ac:dyDescent="0.2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s="4" t="s">
        <v>8221</v>
      </c>
      <c r="G3201" t="s">
        <v>8224</v>
      </c>
      <c r="H3201" t="s">
        <v>8246</v>
      </c>
      <c r="I3201">
        <v>1410037200</v>
      </c>
      <c r="J3201" s="14">
        <f t="shared" si="294"/>
        <v>41888.875</v>
      </c>
      <c r="K3201">
        <v>1407435418</v>
      </c>
      <c r="L3201" s="14">
        <f t="shared" si="295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296"/>
        <v>52.16</v>
      </c>
      <c r="R3201" s="7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60" x14ac:dyDescent="0.2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s="4" t="s">
        <v>8221</v>
      </c>
      <c r="G3202" t="s">
        <v>8224</v>
      </c>
      <c r="H3202" t="s">
        <v>8246</v>
      </c>
      <c r="I3202">
        <v>1461994440</v>
      </c>
      <c r="J3202" s="14">
        <f t="shared" si="294"/>
        <v>42490.231944444444</v>
      </c>
      <c r="K3202">
        <v>1459410101</v>
      </c>
      <c r="L3202" s="14">
        <f t="shared" si="295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6">
        <f t="shared" si="296"/>
        <v>2E-3</v>
      </c>
      <c r="R3202" s="7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60" x14ac:dyDescent="0.2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s="4" t="s">
        <v>8221</v>
      </c>
      <c r="G3203" t="s">
        <v>8225</v>
      </c>
      <c r="H3203" t="s">
        <v>8247</v>
      </c>
      <c r="I3203">
        <v>1409509477</v>
      </c>
      <c r="J3203" s="14">
        <f t="shared" ref="J3203:J3266" si="300">(((I3203/60)/60)/24)+DATE(1970,1,1)</f>
        <v>41882.767094907409</v>
      </c>
      <c r="K3203">
        <v>1407695077</v>
      </c>
      <c r="L3203" s="14">
        <f t="shared" ref="L3203:L3266" si="3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ref="Q3203:Q3266" si="302">(E3203/D3203)*100</f>
        <v>1.25</v>
      </c>
      <c r="R3203" s="7">
        <f t="shared" ref="R3203:R3266" si="303">AVERAGE(E3203/N3203)</f>
        <v>12.5</v>
      </c>
      <c r="S3203" t="str">
        <f t="shared" ref="S3203:S3266" si="304">LEFT(P3203,FIND("/",P3203)-1)</f>
        <v>theater</v>
      </c>
      <c r="T3203" t="str">
        <f t="shared" ref="T3203:T3266" si="305">RIGHT(P3203,LEN(P3203)-FIND("/",P3203))</f>
        <v>musical</v>
      </c>
    </row>
    <row r="3204" spans="1:20" ht="45" x14ac:dyDescent="0.2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s="4" t="s">
        <v>8221</v>
      </c>
      <c r="G3204" t="s">
        <v>8224</v>
      </c>
      <c r="H3204" t="s">
        <v>8246</v>
      </c>
      <c r="I3204">
        <v>1450072740</v>
      </c>
      <c r="J3204" s="14">
        <f t="shared" si="300"/>
        <v>42352.249305555553</v>
      </c>
      <c r="K3204">
        <v>1445027346</v>
      </c>
      <c r="L3204" s="14">
        <f t="shared" si="3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302"/>
        <v>54.52</v>
      </c>
      <c r="R3204" s="7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45" x14ac:dyDescent="0.2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s="4" t="s">
        <v>8221</v>
      </c>
      <c r="G3205" t="s">
        <v>8224</v>
      </c>
      <c r="H3205" t="s">
        <v>8246</v>
      </c>
      <c r="I3205">
        <v>1443224622</v>
      </c>
      <c r="J3205" s="14">
        <f t="shared" si="300"/>
        <v>42272.988680555558</v>
      </c>
      <c r="K3205">
        <v>1440632622</v>
      </c>
      <c r="L3205" s="14">
        <f t="shared" si="3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302"/>
        <v>25</v>
      </c>
      <c r="R3205" s="7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60" x14ac:dyDescent="0.2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s="4" t="s">
        <v>8221</v>
      </c>
      <c r="G3206" t="s">
        <v>8224</v>
      </c>
      <c r="H3206" t="s">
        <v>8246</v>
      </c>
      <c r="I3206">
        <v>1437149640</v>
      </c>
      <c r="J3206" s="14">
        <f t="shared" si="300"/>
        <v>42202.676388888889</v>
      </c>
      <c r="K3206">
        <v>1434558479</v>
      </c>
      <c r="L3206" s="14">
        <f t="shared" si="3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302"/>
        <v>0</v>
      </c>
      <c r="R3206" s="7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s="4" t="s">
        <v>8221</v>
      </c>
      <c r="G3207" t="s">
        <v>8225</v>
      </c>
      <c r="H3207" t="s">
        <v>8247</v>
      </c>
      <c r="I3207">
        <v>1430470772</v>
      </c>
      <c r="J3207" s="14">
        <f t="shared" si="300"/>
        <v>42125.374675925923</v>
      </c>
      <c r="K3207">
        <v>1427878772</v>
      </c>
      <c r="L3207" s="14">
        <f t="shared" si="3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302"/>
        <v>3.4125000000000001</v>
      </c>
      <c r="R3207" s="7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60" x14ac:dyDescent="0.2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s="4" t="s">
        <v>8221</v>
      </c>
      <c r="G3208" t="s">
        <v>8224</v>
      </c>
      <c r="H3208" t="s">
        <v>8246</v>
      </c>
      <c r="I3208">
        <v>1442644651</v>
      </c>
      <c r="J3208" s="14">
        <f t="shared" si="300"/>
        <v>42266.276053240741</v>
      </c>
      <c r="K3208">
        <v>1440052651</v>
      </c>
      <c r="L3208" s="14">
        <f t="shared" si="3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302"/>
        <v>0</v>
      </c>
      <c r="R3208" s="7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60" x14ac:dyDescent="0.2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s="4" t="s">
        <v>8221</v>
      </c>
      <c r="G3209" t="s">
        <v>8224</v>
      </c>
      <c r="H3209" t="s">
        <v>8246</v>
      </c>
      <c r="I3209">
        <v>1429767607</v>
      </c>
      <c r="J3209" s="14">
        <f t="shared" si="300"/>
        <v>42117.236192129625</v>
      </c>
      <c r="K3209">
        <v>1424587207</v>
      </c>
      <c r="L3209" s="14">
        <f t="shared" si="3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302"/>
        <v>46.36363636363636</v>
      </c>
      <c r="R3209" s="7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5" x14ac:dyDescent="0.2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s="4" t="s">
        <v>8219</v>
      </c>
      <c r="G3210" t="s">
        <v>8224</v>
      </c>
      <c r="H3210" t="s">
        <v>8246</v>
      </c>
      <c r="I3210">
        <v>1406557877</v>
      </c>
      <c r="J3210" s="14">
        <f t="shared" si="300"/>
        <v>41848.605057870373</v>
      </c>
      <c r="K3210">
        <v>1404743477</v>
      </c>
      <c r="L3210" s="14">
        <f t="shared" si="3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302"/>
        <v>103.49999999999999</v>
      </c>
      <c r="R3210" s="7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5" x14ac:dyDescent="0.2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s="4" t="s">
        <v>8219</v>
      </c>
      <c r="G3211" t="s">
        <v>8224</v>
      </c>
      <c r="H3211" t="s">
        <v>8246</v>
      </c>
      <c r="I3211">
        <v>1403305200</v>
      </c>
      <c r="J3211" s="14">
        <f t="shared" si="300"/>
        <v>41810.958333333336</v>
      </c>
      <c r="K3211">
        <v>1400512658</v>
      </c>
      <c r="L3211" s="14">
        <f t="shared" si="3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302"/>
        <v>119.32315789473684</v>
      </c>
      <c r="R3211" s="7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60" x14ac:dyDescent="0.2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s="4" t="s">
        <v>8219</v>
      </c>
      <c r="G3212" t="s">
        <v>8224</v>
      </c>
      <c r="H3212" t="s">
        <v>8246</v>
      </c>
      <c r="I3212">
        <v>1338523140</v>
      </c>
      <c r="J3212" s="14">
        <f t="shared" si="300"/>
        <v>41061.165972222225</v>
      </c>
      <c r="K3212">
        <v>1334442519</v>
      </c>
      <c r="L3212" s="14">
        <f t="shared" si="3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302"/>
        <v>125.76666666666667</v>
      </c>
      <c r="R3212" s="7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60" x14ac:dyDescent="0.2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s="4" t="s">
        <v>8219</v>
      </c>
      <c r="G3213" t="s">
        <v>8224</v>
      </c>
      <c r="H3213" t="s">
        <v>8246</v>
      </c>
      <c r="I3213">
        <v>1408068000</v>
      </c>
      <c r="J3213" s="14">
        <f t="shared" si="300"/>
        <v>41866.083333333336</v>
      </c>
      <c r="K3213">
        <v>1405346680</v>
      </c>
      <c r="L3213" s="14">
        <f t="shared" si="3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302"/>
        <v>119.74347826086958</v>
      </c>
      <c r="R3213" s="7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0" x14ac:dyDescent="0.2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s="4" t="s">
        <v>8219</v>
      </c>
      <c r="G3214" t="s">
        <v>8224</v>
      </c>
      <c r="H3214" t="s">
        <v>8246</v>
      </c>
      <c r="I3214">
        <v>1407524751</v>
      </c>
      <c r="J3214" s="14">
        <f t="shared" si="300"/>
        <v>41859.795729166668</v>
      </c>
      <c r="K3214">
        <v>1404932751</v>
      </c>
      <c r="L3214" s="14">
        <f t="shared" si="3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302"/>
        <v>126.25</v>
      </c>
      <c r="R3214" s="7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60" x14ac:dyDescent="0.2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s="4" t="s">
        <v>8219</v>
      </c>
      <c r="G3215" t="s">
        <v>8225</v>
      </c>
      <c r="H3215" t="s">
        <v>8247</v>
      </c>
      <c r="I3215">
        <v>1437934759</v>
      </c>
      <c r="J3215" s="14">
        <f t="shared" si="300"/>
        <v>42211.763414351852</v>
      </c>
      <c r="K3215">
        <v>1434478759</v>
      </c>
      <c r="L3215" s="14">
        <f t="shared" si="3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302"/>
        <v>100.11666666666667</v>
      </c>
      <c r="R3215" s="7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60" x14ac:dyDescent="0.2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s="4" t="s">
        <v>8219</v>
      </c>
      <c r="G3216" t="s">
        <v>8225</v>
      </c>
      <c r="H3216" t="s">
        <v>8247</v>
      </c>
      <c r="I3216">
        <v>1452038100</v>
      </c>
      <c r="J3216" s="14">
        <f t="shared" si="300"/>
        <v>42374.996527777781</v>
      </c>
      <c r="K3216">
        <v>1448823673</v>
      </c>
      <c r="L3216" s="14">
        <f t="shared" si="3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302"/>
        <v>102.13333333333334</v>
      </c>
      <c r="R3216" s="7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0" x14ac:dyDescent="0.2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s="4" t="s">
        <v>8219</v>
      </c>
      <c r="G3217" t="s">
        <v>8224</v>
      </c>
      <c r="H3217" t="s">
        <v>8246</v>
      </c>
      <c r="I3217">
        <v>1441857540</v>
      </c>
      <c r="J3217" s="14">
        <f t="shared" si="300"/>
        <v>42257.165972222225</v>
      </c>
      <c r="K3217">
        <v>1438617471</v>
      </c>
      <c r="L3217" s="14">
        <f t="shared" si="3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302"/>
        <v>100.35142857142858</v>
      </c>
      <c r="R3217" s="7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60" x14ac:dyDescent="0.2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s="4" t="s">
        <v>8219</v>
      </c>
      <c r="G3218" t="s">
        <v>8225</v>
      </c>
      <c r="H3218" t="s">
        <v>8247</v>
      </c>
      <c r="I3218">
        <v>1436625000</v>
      </c>
      <c r="J3218" s="14">
        <f t="shared" si="300"/>
        <v>42196.604166666672</v>
      </c>
      <c r="K3218">
        <v>1433934371</v>
      </c>
      <c r="L3218" s="14">
        <f t="shared" si="3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302"/>
        <v>100.05</v>
      </c>
      <c r="R3218" s="7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45" x14ac:dyDescent="0.2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s="4" t="s">
        <v>8219</v>
      </c>
      <c r="G3219" t="s">
        <v>8224</v>
      </c>
      <c r="H3219" t="s">
        <v>8246</v>
      </c>
      <c r="I3219">
        <v>1478264784</v>
      </c>
      <c r="J3219" s="14">
        <f t="shared" si="300"/>
        <v>42678.546111111107</v>
      </c>
      <c r="K3219">
        <v>1475672784</v>
      </c>
      <c r="L3219" s="14">
        <f t="shared" si="3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302"/>
        <v>116.02222222222223</v>
      </c>
      <c r="R3219" s="7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60" x14ac:dyDescent="0.2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s="4" t="s">
        <v>8219</v>
      </c>
      <c r="G3220" t="s">
        <v>8225</v>
      </c>
      <c r="H3220" t="s">
        <v>8247</v>
      </c>
      <c r="I3220">
        <v>1419984000</v>
      </c>
      <c r="J3220" s="14">
        <f t="shared" si="300"/>
        <v>42004</v>
      </c>
      <c r="K3220">
        <v>1417132986</v>
      </c>
      <c r="L3220" s="14">
        <f t="shared" si="3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302"/>
        <v>102.1</v>
      </c>
      <c r="R3220" s="7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5" x14ac:dyDescent="0.2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s="4" t="s">
        <v>8219</v>
      </c>
      <c r="G3221" t="s">
        <v>8224</v>
      </c>
      <c r="H3221" t="s">
        <v>8246</v>
      </c>
      <c r="I3221">
        <v>1427063747</v>
      </c>
      <c r="J3221" s="14">
        <f t="shared" si="300"/>
        <v>42085.941516203704</v>
      </c>
      <c r="K3221">
        <v>1424043347</v>
      </c>
      <c r="L3221" s="14">
        <f t="shared" si="3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302"/>
        <v>100.11000000000001</v>
      </c>
      <c r="R3221" s="7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0" x14ac:dyDescent="0.2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s="4" t="s">
        <v>8219</v>
      </c>
      <c r="G3222" t="s">
        <v>8224</v>
      </c>
      <c r="H3222" t="s">
        <v>8246</v>
      </c>
      <c r="I3222">
        <v>1489352400</v>
      </c>
      <c r="J3222" s="14">
        <f t="shared" si="300"/>
        <v>42806.875</v>
      </c>
      <c r="K3222">
        <v>1486411204</v>
      </c>
      <c r="L3222" s="14">
        <f t="shared" si="3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302"/>
        <v>100.84</v>
      </c>
      <c r="R3222" s="7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60" x14ac:dyDescent="0.2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s="4" t="s">
        <v>8219</v>
      </c>
      <c r="G3223" t="s">
        <v>8225</v>
      </c>
      <c r="H3223" t="s">
        <v>8247</v>
      </c>
      <c r="I3223">
        <v>1436114603</v>
      </c>
      <c r="J3223" s="14">
        <f t="shared" si="300"/>
        <v>42190.696793981479</v>
      </c>
      <c r="K3223">
        <v>1433090603</v>
      </c>
      <c r="L3223" s="14">
        <f t="shared" si="3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302"/>
        <v>103.42499999999998</v>
      </c>
      <c r="R3223" s="7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5" x14ac:dyDescent="0.2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s="4" t="s">
        <v>8219</v>
      </c>
      <c r="G3224" t="s">
        <v>8224</v>
      </c>
      <c r="H3224" t="s">
        <v>8246</v>
      </c>
      <c r="I3224">
        <v>1445722140</v>
      </c>
      <c r="J3224" s="14">
        <f t="shared" si="300"/>
        <v>42301.895138888889</v>
      </c>
      <c r="K3224">
        <v>1443016697</v>
      </c>
      <c r="L3224" s="14">
        <f t="shared" si="3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302"/>
        <v>124.8</v>
      </c>
      <c r="R3224" s="7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0" x14ac:dyDescent="0.2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s="4" t="s">
        <v>8219</v>
      </c>
      <c r="G3225" t="s">
        <v>8224</v>
      </c>
      <c r="H3225" t="s">
        <v>8246</v>
      </c>
      <c r="I3225">
        <v>1440100976</v>
      </c>
      <c r="J3225" s="14">
        <f t="shared" si="300"/>
        <v>42236.835370370376</v>
      </c>
      <c r="K3225">
        <v>1437508976</v>
      </c>
      <c r="L3225" s="14">
        <f t="shared" si="3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302"/>
        <v>109.51612903225806</v>
      </c>
      <c r="R3225" s="7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60" x14ac:dyDescent="0.2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s="4" t="s">
        <v>8219</v>
      </c>
      <c r="G3226" t="s">
        <v>8224</v>
      </c>
      <c r="H3226" t="s">
        <v>8246</v>
      </c>
      <c r="I3226">
        <v>1484024400</v>
      </c>
      <c r="J3226" s="14">
        <f t="shared" si="300"/>
        <v>42745.208333333328</v>
      </c>
      <c r="K3226">
        <v>1479932713</v>
      </c>
      <c r="L3226" s="14">
        <f t="shared" si="3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302"/>
        <v>102.03333333333333</v>
      </c>
      <c r="R3226" s="7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5" x14ac:dyDescent="0.2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s="4" t="s">
        <v>8219</v>
      </c>
      <c r="G3227" t="s">
        <v>8224</v>
      </c>
      <c r="H3227" t="s">
        <v>8246</v>
      </c>
      <c r="I3227">
        <v>1464987600</v>
      </c>
      <c r="J3227" s="14">
        <f t="shared" si="300"/>
        <v>42524.875</v>
      </c>
      <c r="K3227">
        <v>1463145938</v>
      </c>
      <c r="L3227" s="14">
        <f t="shared" si="3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302"/>
        <v>102.35000000000001</v>
      </c>
      <c r="R3227" s="7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5" x14ac:dyDescent="0.2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s="4" t="s">
        <v>8219</v>
      </c>
      <c r="G3228" t="s">
        <v>8225</v>
      </c>
      <c r="H3228" t="s">
        <v>8247</v>
      </c>
      <c r="I3228">
        <v>1446213612</v>
      </c>
      <c r="J3228" s="14">
        <f t="shared" si="300"/>
        <v>42307.583472222221</v>
      </c>
      <c r="K3228">
        <v>1443621612</v>
      </c>
      <c r="L3228" s="14">
        <f t="shared" si="3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302"/>
        <v>104.16666666666667</v>
      </c>
      <c r="R3228" s="7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60" x14ac:dyDescent="0.2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s="4" t="s">
        <v>8219</v>
      </c>
      <c r="G3229" t="s">
        <v>8225</v>
      </c>
      <c r="H3229" t="s">
        <v>8247</v>
      </c>
      <c r="I3229">
        <v>1484687436</v>
      </c>
      <c r="J3229" s="14">
        <f t="shared" si="300"/>
        <v>42752.882361111115</v>
      </c>
      <c r="K3229">
        <v>1482095436</v>
      </c>
      <c r="L3229" s="14">
        <f t="shared" si="3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302"/>
        <v>125</v>
      </c>
      <c r="R3229" s="7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30" x14ac:dyDescent="0.2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s="4" t="s">
        <v>8219</v>
      </c>
      <c r="G3230" t="s">
        <v>8224</v>
      </c>
      <c r="H3230" t="s">
        <v>8246</v>
      </c>
      <c r="I3230">
        <v>1450328340</v>
      </c>
      <c r="J3230" s="14">
        <f t="shared" si="300"/>
        <v>42355.207638888889</v>
      </c>
      <c r="K3230">
        <v>1447606884</v>
      </c>
      <c r="L3230" s="14">
        <f t="shared" si="3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302"/>
        <v>102.34285714285714</v>
      </c>
      <c r="R3230" s="7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5" x14ac:dyDescent="0.2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s="4" t="s">
        <v>8219</v>
      </c>
      <c r="G3231" t="s">
        <v>8224</v>
      </c>
      <c r="H3231" t="s">
        <v>8246</v>
      </c>
      <c r="I3231">
        <v>1416470398</v>
      </c>
      <c r="J3231" s="14">
        <f t="shared" si="300"/>
        <v>41963.333310185189</v>
      </c>
      <c r="K3231">
        <v>1413874798</v>
      </c>
      <c r="L3231" s="14">
        <f t="shared" si="3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302"/>
        <v>107.86500000000001</v>
      </c>
      <c r="R3231" s="7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60" x14ac:dyDescent="0.2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s="4" t="s">
        <v>8219</v>
      </c>
      <c r="G3232" t="s">
        <v>8224</v>
      </c>
      <c r="H3232" t="s">
        <v>8246</v>
      </c>
      <c r="I3232">
        <v>1412135940</v>
      </c>
      <c r="J3232" s="14">
        <f t="shared" si="300"/>
        <v>41913.165972222225</v>
      </c>
      <c r="K3232">
        <v>1410840126</v>
      </c>
      <c r="L3232" s="14">
        <f t="shared" si="3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302"/>
        <v>109.88461538461539</v>
      </c>
      <c r="R3232" s="7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5" x14ac:dyDescent="0.2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s="4" t="s">
        <v>8219</v>
      </c>
      <c r="G3233" t="s">
        <v>8224</v>
      </c>
      <c r="H3233" t="s">
        <v>8246</v>
      </c>
      <c r="I3233">
        <v>1460846347</v>
      </c>
      <c r="J3233" s="14">
        <f t="shared" si="300"/>
        <v>42476.943831018521</v>
      </c>
      <c r="K3233">
        <v>1458254347</v>
      </c>
      <c r="L3233" s="14">
        <f t="shared" si="3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302"/>
        <v>161</v>
      </c>
      <c r="R3233" s="7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5" x14ac:dyDescent="0.2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s="4" t="s">
        <v>8219</v>
      </c>
      <c r="G3234" t="s">
        <v>8224</v>
      </c>
      <c r="H3234" t="s">
        <v>8246</v>
      </c>
      <c r="I3234">
        <v>1462334340</v>
      </c>
      <c r="J3234" s="14">
        <f t="shared" si="300"/>
        <v>42494.165972222225</v>
      </c>
      <c r="K3234">
        <v>1459711917</v>
      </c>
      <c r="L3234" s="14">
        <f t="shared" si="3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302"/>
        <v>131.20000000000002</v>
      </c>
      <c r="R3234" s="7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5" x14ac:dyDescent="0.2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s="4" t="s">
        <v>8219</v>
      </c>
      <c r="G3235" t="s">
        <v>8224</v>
      </c>
      <c r="H3235" t="s">
        <v>8246</v>
      </c>
      <c r="I3235">
        <v>1488482355</v>
      </c>
      <c r="J3235" s="14">
        <f t="shared" si="300"/>
        <v>42796.805034722223</v>
      </c>
      <c r="K3235">
        <v>1485890355</v>
      </c>
      <c r="L3235" s="14">
        <f t="shared" si="3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302"/>
        <v>118.8</v>
      </c>
      <c r="R3235" s="7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60" x14ac:dyDescent="0.2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s="4" t="s">
        <v>8219</v>
      </c>
      <c r="G3236" t="s">
        <v>8225</v>
      </c>
      <c r="H3236" t="s">
        <v>8247</v>
      </c>
      <c r="I3236">
        <v>1485991860</v>
      </c>
      <c r="J3236" s="14">
        <f t="shared" si="300"/>
        <v>42767.979861111111</v>
      </c>
      <c r="K3236">
        <v>1483124208</v>
      </c>
      <c r="L3236" s="14">
        <f t="shared" si="3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302"/>
        <v>100.39275000000001</v>
      </c>
      <c r="R3236" s="7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60" x14ac:dyDescent="0.2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s="4" t="s">
        <v>8219</v>
      </c>
      <c r="G3237" t="s">
        <v>8224</v>
      </c>
      <c r="H3237" t="s">
        <v>8246</v>
      </c>
      <c r="I3237">
        <v>1467361251</v>
      </c>
      <c r="J3237" s="14">
        <f t="shared" si="300"/>
        <v>42552.347812499997</v>
      </c>
      <c r="K3237">
        <v>1464769251</v>
      </c>
      <c r="L3237" s="14">
        <f t="shared" si="3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302"/>
        <v>103.20666666666666</v>
      </c>
      <c r="R3237" s="7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60" x14ac:dyDescent="0.2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s="4" t="s">
        <v>8219</v>
      </c>
      <c r="G3238" t="s">
        <v>8224</v>
      </c>
      <c r="H3238" t="s">
        <v>8246</v>
      </c>
      <c r="I3238">
        <v>1482962433</v>
      </c>
      <c r="J3238" s="14">
        <f t="shared" si="300"/>
        <v>42732.917048611111</v>
      </c>
      <c r="K3238">
        <v>1480370433</v>
      </c>
      <c r="L3238" s="14">
        <f t="shared" si="3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302"/>
        <v>100.6</v>
      </c>
      <c r="R3238" s="7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0" x14ac:dyDescent="0.2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s="4" t="s">
        <v>8219</v>
      </c>
      <c r="G3239" t="s">
        <v>8224</v>
      </c>
      <c r="H3239" t="s">
        <v>8246</v>
      </c>
      <c r="I3239">
        <v>1443499140</v>
      </c>
      <c r="J3239" s="14">
        <f t="shared" si="300"/>
        <v>42276.165972222225</v>
      </c>
      <c r="K3239">
        <v>1441452184</v>
      </c>
      <c r="L3239" s="14">
        <f t="shared" si="3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302"/>
        <v>100.78754285714287</v>
      </c>
      <c r="R3239" s="7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60" x14ac:dyDescent="0.2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s="4" t="s">
        <v>8219</v>
      </c>
      <c r="G3240" t="s">
        <v>8225</v>
      </c>
      <c r="H3240" t="s">
        <v>8247</v>
      </c>
      <c r="I3240">
        <v>1435752898</v>
      </c>
      <c r="J3240" s="14">
        <f t="shared" si="300"/>
        <v>42186.510393518518</v>
      </c>
      <c r="K3240">
        <v>1433160898</v>
      </c>
      <c r="L3240" s="14">
        <f t="shared" si="3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302"/>
        <v>112.32142857142857</v>
      </c>
      <c r="R3240" s="7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60" x14ac:dyDescent="0.2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s="4" t="s">
        <v>8219</v>
      </c>
      <c r="G3241" t="s">
        <v>8225</v>
      </c>
      <c r="H3241" t="s">
        <v>8247</v>
      </c>
      <c r="I3241">
        <v>1445817540</v>
      </c>
      <c r="J3241" s="14">
        <f t="shared" si="300"/>
        <v>42302.999305555553</v>
      </c>
      <c r="K3241">
        <v>1443665293</v>
      </c>
      <c r="L3241" s="14">
        <f t="shared" si="3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302"/>
        <v>105.91914022517912</v>
      </c>
      <c r="R3241" s="7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60" x14ac:dyDescent="0.2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s="4" t="s">
        <v>8219</v>
      </c>
      <c r="G3242" t="s">
        <v>8225</v>
      </c>
      <c r="H3242" t="s">
        <v>8247</v>
      </c>
      <c r="I3242">
        <v>1487286000</v>
      </c>
      <c r="J3242" s="14">
        <f t="shared" si="300"/>
        <v>42782.958333333328</v>
      </c>
      <c r="K3242">
        <v>1484843948</v>
      </c>
      <c r="L3242" s="14">
        <f t="shared" si="3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302"/>
        <v>100.56666666666668</v>
      </c>
      <c r="R3242" s="7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60" x14ac:dyDescent="0.2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s="4" t="s">
        <v>8219</v>
      </c>
      <c r="G3243" t="s">
        <v>8224</v>
      </c>
      <c r="H3243" t="s">
        <v>8246</v>
      </c>
      <c r="I3243">
        <v>1413269940</v>
      </c>
      <c r="J3243" s="14">
        <f t="shared" si="300"/>
        <v>41926.290972222225</v>
      </c>
      <c r="K3243">
        <v>1410421670</v>
      </c>
      <c r="L3243" s="14">
        <f t="shared" si="3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302"/>
        <v>115.30588235294117</v>
      </c>
      <c r="R3243" s="7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5" x14ac:dyDescent="0.2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s="4" t="s">
        <v>8219</v>
      </c>
      <c r="G3244" t="s">
        <v>8224</v>
      </c>
      <c r="H3244" t="s">
        <v>8246</v>
      </c>
      <c r="I3244">
        <v>1411150092</v>
      </c>
      <c r="J3244" s="14">
        <f t="shared" si="300"/>
        <v>41901.755694444444</v>
      </c>
      <c r="K3244">
        <v>1408558092</v>
      </c>
      <c r="L3244" s="14">
        <f t="shared" si="3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302"/>
        <v>127.30419999999999</v>
      </c>
      <c r="R3244" s="7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5" x14ac:dyDescent="0.2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s="4" t="s">
        <v>8219</v>
      </c>
      <c r="G3245" t="s">
        <v>8224</v>
      </c>
      <c r="H3245" t="s">
        <v>8246</v>
      </c>
      <c r="I3245">
        <v>1444348800</v>
      </c>
      <c r="J3245" s="14">
        <f t="shared" si="300"/>
        <v>42286</v>
      </c>
      <c r="K3245">
        <v>1442283562</v>
      </c>
      <c r="L3245" s="14">
        <f t="shared" si="3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302"/>
        <v>102.83750000000001</v>
      </c>
      <c r="R3245" s="7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5" x14ac:dyDescent="0.2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s="4" t="s">
        <v>8219</v>
      </c>
      <c r="G3246" t="s">
        <v>8225</v>
      </c>
      <c r="H3246" t="s">
        <v>8247</v>
      </c>
      <c r="I3246">
        <v>1480613982</v>
      </c>
      <c r="J3246" s="14">
        <f t="shared" si="300"/>
        <v>42705.735902777778</v>
      </c>
      <c r="K3246">
        <v>1478018382</v>
      </c>
      <c r="L3246" s="14">
        <f t="shared" si="3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302"/>
        <v>102.9375</v>
      </c>
      <c r="R3246" s="7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5" x14ac:dyDescent="0.2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s="4" t="s">
        <v>8219</v>
      </c>
      <c r="G3247" t="s">
        <v>8224</v>
      </c>
      <c r="H3247" t="s">
        <v>8246</v>
      </c>
      <c r="I3247">
        <v>1434074400</v>
      </c>
      <c r="J3247" s="14">
        <f t="shared" si="300"/>
        <v>42167.083333333328</v>
      </c>
      <c r="K3247">
        <v>1431354258</v>
      </c>
      <c r="L3247" s="14">
        <f t="shared" si="3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302"/>
        <v>104.3047619047619</v>
      </c>
      <c r="R3247" s="7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5" x14ac:dyDescent="0.2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s="4" t="s">
        <v>8219</v>
      </c>
      <c r="G3248" t="s">
        <v>8224</v>
      </c>
      <c r="H3248" t="s">
        <v>8246</v>
      </c>
      <c r="I3248">
        <v>1442030340</v>
      </c>
      <c r="J3248" s="14">
        <f t="shared" si="300"/>
        <v>42259.165972222225</v>
      </c>
      <c r="K3248">
        <v>1439551200</v>
      </c>
      <c r="L3248" s="14">
        <f t="shared" si="3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302"/>
        <v>111.22000000000001</v>
      </c>
      <c r="R3248" s="7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60" x14ac:dyDescent="0.2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s="4" t="s">
        <v>8219</v>
      </c>
      <c r="G3249" t="s">
        <v>8225</v>
      </c>
      <c r="H3249" t="s">
        <v>8247</v>
      </c>
      <c r="I3249">
        <v>1436696712</v>
      </c>
      <c r="J3249" s="14">
        <f t="shared" si="300"/>
        <v>42197.434166666666</v>
      </c>
      <c r="K3249">
        <v>1434104712</v>
      </c>
      <c r="L3249" s="14">
        <f t="shared" si="3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302"/>
        <v>105.86</v>
      </c>
      <c r="R3249" s="7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0" x14ac:dyDescent="0.2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s="4" t="s">
        <v>8219</v>
      </c>
      <c r="G3250" t="s">
        <v>8224</v>
      </c>
      <c r="H3250" t="s">
        <v>8246</v>
      </c>
      <c r="I3250">
        <v>1428178757</v>
      </c>
      <c r="J3250" s="14">
        <f t="shared" si="300"/>
        <v>42098.846724537041</v>
      </c>
      <c r="K3250">
        <v>1425590357</v>
      </c>
      <c r="L3250" s="14">
        <f t="shared" si="3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302"/>
        <v>100.79166666666666</v>
      </c>
      <c r="R3250" s="7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60" x14ac:dyDescent="0.2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s="4" t="s">
        <v>8219</v>
      </c>
      <c r="G3251" t="s">
        <v>8224</v>
      </c>
      <c r="H3251" t="s">
        <v>8246</v>
      </c>
      <c r="I3251">
        <v>1434822914</v>
      </c>
      <c r="J3251" s="14">
        <f t="shared" si="300"/>
        <v>42175.746689814812</v>
      </c>
      <c r="K3251">
        <v>1432230914</v>
      </c>
      <c r="L3251" s="14">
        <f t="shared" si="3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302"/>
        <v>104.92727272727274</v>
      </c>
      <c r="R3251" s="7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60" x14ac:dyDescent="0.2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s="4" t="s">
        <v>8219</v>
      </c>
      <c r="G3252" t="s">
        <v>8224</v>
      </c>
      <c r="H3252" t="s">
        <v>8246</v>
      </c>
      <c r="I3252">
        <v>1415213324</v>
      </c>
      <c r="J3252" s="14">
        <f t="shared" si="300"/>
        <v>41948.783842592595</v>
      </c>
      <c r="K3252">
        <v>1412617724</v>
      </c>
      <c r="L3252" s="14">
        <f t="shared" si="3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302"/>
        <v>101.55199999999999</v>
      </c>
      <c r="R3252" s="7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60" x14ac:dyDescent="0.2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s="4" t="s">
        <v>8219</v>
      </c>
      <c r="G3253" t="s">
        <v>8224</v>
      </c>
      <c r="H3253" t="s">
        <v>8246</v>
      </c>
      <c r="I3253">
        <v>1434907966</v>
      </c>
      <c r="J3253" s="14">
        <f t="shared" si="300"/>
        <v>42176.731087962966</v>
      </c>
      <c r="K3253">
        <v>1432315966</v>
      </c>
      <c r="L3253" s="14">
        <f t="shared" si="3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302"/>
        <v>110.73333333333333</v>
      </c>
      <c r="R3253" s="7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45" x14ac:dyDescent="0.2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s="4" t="s">
        <v>8219</v>
      </c>
      <c r="G3254" t="s">
        <v>8225</v>
      </c>
      <c r="H3254" t="s">
        <v>8247</v>
      </c>
      <c r="I3254">
        <v>1473247240</v>
      </c>
      <c r="J3254" s="14">
        <f t="shared" si="300"/>
        <v>42620.472685185188</v>
      </c>
      <c r="K3254">
        <v>1470655240</v>
      </c>
      <c r="L3254" s="14">
        <f t="shared" si="3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302"/>
        <v>127.82222222222221</v>
      </c>
      <c r="R3254" s="7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5" x14ac:dyDescent="0.2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s="4" t="s">
        <v>8219</v>
      </c>
      <c r="G3255" t="s">
        <v>8224</v>
      </c>
      <c r="H3255" t="s">
        <v>8246</v>
      </c>
      <c r="I3255">
        <v>1473306300</v>
      </c>
      <c r="J3255" s="14">
        <f t="shared" si="300"/>
        <v>42621.15625</v>
      </c>
      <c r="K3255">
        <v>1471701028</v>
      </c>
      <c r="L3255" s="14">
        <f t="shared" si="3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302"/>
        <v>101.82500000000002</v>
      </c>
      <c r="R3255" s="7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60" x14ac:dyDescent="0.2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s="4" t="s">
        <v>8219</v>
      </c>
      <c r="G3256" t="s">
        <v>8225</v>
      </c>
      <c r="H3256" t="s">
        <v>8247</v>
      </c>
      <c r="I3256">
        <v>1427331809</v>
      </c>
      <c r="J3256" s="14">
        <f t="shared" si="300"/>
        <v>42089.044085648144</v>
      </c>
      <c r="K3256">
        <v>1424743409</v>
      </c>
      <c r="L3256" s="14">
        <f t="shared" si="3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302"/>
        <v>101.25769230769231</v>
      </c>
      <c r="R3256" s="7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60" x14ac:dyDescent="0.2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s="4" t="s">
        <v>8219</v>
      </c>
      <c r="G3257" t="s">
        <v>8225</v>
      </c>
      <c r="H3257" t="s">
        <v>8247</v>
      </c>
      <c r="I3257">
        <v>1412706375</v>
      </c>
      <c r="J3257" s="14">
        <f t="shared" si="300"/>
        <v>41919.768229166664</v>
      </c>
      <c r="K3257">
        <v>1410114375</v>
      </c>
      <c r="L3257" s="14">
        <f t="shared" si="3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302"/>
        <v>175</v>
      </c>
      <c r="R3257" s="7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5" x14ac:dyDescent="0.2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s="4" t="s">
        <v>8219</v>
      </c>
      <c r="G3258" t="s">
        <v>8224</v>
      </c>
      <c r="H3258" t="s">
        <v>8246</v>
      </c>
      <c r="I3258">
        <v>1433995140</v>
      </c>
      <c r="J3258" s="14">
        <f t="shared" si="300"/>
        <v>42166.165972222225</v>
      </c>
      <c r="K3258">
        <v>1432129577</v>
      </c>
      <c r="L3258" s="14">
        <f t="shared" si="3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302"/>
        <v>128.06</v>
      </c>
      <c r="R3258" s="7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60" x14ac:dyDescent="0.2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s="4" t="s">
        <v>8219</v>
      </c>
      <c r="G3259" t="s">
        <v>8225</v>
      </c>
      <c r="H3259" t="s">
        <v>8247</v>
      </c>
      <c r="I3259">
        <v>1487769952</v>
      </c>
      <c r="J3259" s="14">
        <f t="shared" si="300"/>
        <v>42788.559629629628</v>
      </c>
      <c r="K3259">
        <v>1485177952</v>
      </c>
      <c r="L3259" s="14">
        <f t="shared" si="3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302"/>
        <v>106.29949999999999</v>
      </c>
      <c r="R3259" s="7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5" x14ac:dyDescent="0.2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s="4" t="s">
        <v>8219</v>
      </c>
      <c r="G3260" t="s">
        <v>8224</v>
      </c>
      <c r="H3260" t="s">
        <v>8246</v>
      </c>
      <c r="I3260">
        <v>1420751861</v>
      </c>
      <c r="J3260" s="14">
        <f t="shared" si="300"/>
        <v>42012.887280092589</v>
      </c>
      <c r="K3260">
        <v>1418159861</v>
      </c>
      <c r="L3260" s="14">
        <f t="shared" si="3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302"/>
        <v>105.21428571428571</v>
      </c>
      <c r="R3260" s="7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60" x14ac:dyDescent="0.2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s="4" t="s">
        <v>8219</v>
      </c>
      <c r="G3261" t="s">
        <v>8224</v>
      </c>
      <c r="H3261" t="s">
        <v>8246</v>
      </c>
      <c r="I3261">
        <v>1475294340</v>
      </c>
      <c r="J3261" s="14">
        <f t="shared" si="300"/>
        <v>42644.165972222225</v>
      </c>
      <c r="K3261">
        <v>1472753745</v>
      </c>
      <c r="L3261" s="14">
        <f t="shared" si="3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302"/>
        <v>106.16782608695652</v>
      </c>
      <c r="R3261" s="7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5" x14ac:dyDescent="0.2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s="4" t="s">
        <v>8219</v>
      </c>
      <c r="G3262" t="s">
        <v>8224</v>
      </c>
      <c r="H3262" t="s">
        <v>8246</v>
      </c>
      <c r="I3262">
        <v>1448903318</v>
      </c>
      <c r="J3262" s="14">
        <f t="shared" si="300"/>
        <v>42338.714328703703</v>
      </c>
      <c r="K3262">
        <v>1445875718</v>
      </c>
      <c r="L3262" s="14">
        <f t="shared" si="3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302"/>
        <v>109.24000000000001</v>
      </c>
      <c r="R3262" s="7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5" x14ac:dyDescent="0.2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s="4" t="s">
        <v>8219</v>
      </c>
      <c r="G3263" t="s">
        <v>8224</v>
      </c>
      <c r="H3263" t="s">
        <v>8246</v>
      </c>
      <c r="I3263">
        <v>1437067476</v>
      </c>
      <c r="J3263" s="14">
        <f t="shared" si="300"/>
        <v>42201.725416666668</v>
      </c>
      <c r="K3263">
        <v>1434475476</v>
      </c>
      <c r="L3263" s="14">
        <f t="shared" si="3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302"/>
        <v>100.45454545454547</v>
      </c>
      <c r="R3263" s="7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0" x14ac:dyDescent="0.2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s="4" t="s">
        <v>8219</v>
      </c>
      <c r="G3264" t="s">
        <v>8224</v>
      </c>
      <c r="H3264" t="s">
        <v>8246</v>
      </c>
      <c r="I3264">
        <v>1419220800</v>
      </c>
      <c r="J3264" s="14">
        <f t="shared" si="300"/>
        <v>41995.166666666672</v>
      </c>
      <c r="K3264">
        <v>1416555262</v>
      </c>
      <c r="L3264" s="14">
        <f t="shared" si="3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302"/>
        <v>103.04098360655738</v>
      </c>
      <c r="R3264" s="7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45" x14ac:dyDescent="0.2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s="4" t="s">
        <v>8219</v>
      </c>
      <c r="G3265" t="s">
        <v>8224</v>
      </c>
      <c r="H3265" t="s">
        <v>8246</v>
      </c>
      <c r="I3265">
        <v>1446238800</v>
      </c>
      <c r="J3265" s="14">
        <f t="shared" si="300"/>
        <v>42307.875</v>
      </c>
      <c r="K3265">
        <v>1444220588</v>
      </c>
      <c r="L3265" s="14">
        <f t="shared" si="3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302"/>
        <v>112.1664</v>
      </c>
      <c r="R3265" s="7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45" x14ac:dyDescent="0.2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s="4" t="s">
        <v>8219</v>
      </c>
      <c r="G3266" t="s">
        <v>8224</v>
      </c>
      <c r="H3266" t="s">
        <v>8246</v>
      </c>
      <c r="I3266">
        <v>1422482400</v>
      </c>
      <c r="J3266" s="14">
        <f t="shared" si="300"/>
        <v>42032.916666666672</v>
      </c>
      <c r="K3266">
        <v>1421089938</v>
      </c>
      <c r="L3266" s="14">
        <f t="shared" si="3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6">
        <f t="shared" si="302"/>
        <v>103</v>
      </c>
      <c r="R3266" s="7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5" x14ac:dyDescent="0.2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s="4" t="s">
        <v>8219</v>
      </c>
      <c r="G3267" t="s">
        <v>8241</v>
      </c>
      <c r="H3267" t="s">
        <v>8249</v>
      </c>
      <c r="I3267">
        <v>1449162000</v>
      </c>
      <c r="J3267" s="14">
        <f t="shared" ref="J3267:J3330" si="306">(((I3267/60)/60)/24)+DATE(1970,1,1)</f>
        <v>42341.708333333328</v>
      </c>
      <c r="K3267">
        <v>1446570315</v>
      </c>
      <c r="L3267" s="14">
        <f t="shared" ref="L3267:L3330" si="3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6">
        <f t="shared" ref="Q3267:Q3330" si="308">(E3267/D3267)*100</f>
        <v>164</v>
      </c>
      <c r="R3267" s="7">
        <f t="shared" ref="R3267:R3330" si="309">AVERAGE(E3267/N3267)</f>
        <v>70.285714285714292</v>
      </c>
      <c r="S3267" t="str">
        <f t="shared" ref="S3267:S3330" si="310">LEFT(P3267,FIND("/",P3267)-1)</f>
        <v>theater</v>
      </c>
      <c r="T3267" t="str">
        <f t="shared" ref="T3267:T3330" si="311">RIGHT(P3267,LEN(P3267)-FIND("/",P3267))</f>
        <v>plays</v>
      </c>
    </row>
    <row r="3268" spans="1:20" ht="45" x14ac:dyDescent="0.2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s="4" t="s">
        <v>8219</v>
      </c>
      <c r="G3268" t="s">
        <v>8224</v>
      </c>
      <c r="H3268" t="s">
        <v>8246</v>
      </c>
      <c r="I3268">
        <v>1434142800</v>
      </c>
      <c r="J3268" s="14">
        <f t="shared" si="306"/>
        <v>42167.875</v>
      </c>
      <c r="K3268">
        <v>1431435122</v>
      </c>
      <c r="L3268" s="14">
        <f t="shared" si="3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308"/>
        <v>131.28333333333333</v>
      </c>
      <c r="R3268" s="7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60" x14ac:dyDescent="0.2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s="4" t="s">
        <v>8219</v>
      </c>
      <c r="G3269" t="s">
        <v>8224</v>
      </c>
      <c r="H3269" t="s">
        <v>8246</v>
      </c>
      <c r="I3269">
        <v>1437156660</v>
      </c>
      <c r="J3269" s="14">
        <f t="shared" si="306"/>
        <v>42202.757638888885</v>
      </c>
      <c r="K3269">
        <v>1434564660</v>
      </c>
      <c r="L3269" s="14">
        <f t="shared" si="3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308"/>
        <v>102.1</v>
      </c>
      <c r="R3269" s="7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5" x14ac:dyDescent="0.2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s="4" t="s">
        <v>8219</v>
      </c>
      <c r="G3270" t="s">
        <v>8224</v>
      </c>
      <c r="H3270" t="s">
        <v>8246</v>
      </c>
      <c r="I3270">
        <v>1472074928</v>
      </c>
      <c r="J3270" s="14">
        <f t="shared" si="306"/>
        <v>42606.90425925926</v>
      </c>
      <c r="K3270">
        <v>1470692528</v>
      </c>
      <c r="L3270" s="14">
        <f t="shared" si="3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308"/>
        <v>128</v>
      </c>
      <c r="R3270" s="7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5" x14ac:dyDescent="0.2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s="4" t="s">
        <v>8219</v>
      </c>
      <c r="G3271" t="s">
        <v>8225</v>
      </c>
      <c r="H3271" t="s">
        <v>8247</v>
      </c>
      <c r="I3271">
        <v>1434452400</v>
      </c>
      <c r="J3271" s="14">
        <f t="shared" si="306"/>
        <v>42171.458333333328</v>
      </c>
      <c r="K3271">
        <v>1431509397</v>
      </c>
      <c r="L3271" s="14">
        <f t="shared" si="3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308"/>
        <v>101.49999999999999</v>
      </c>
      <c r="R3271" s="7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60" x14ac:dyDescent="0.2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s="4" t="s">
        <v>8219</v>
      </c>
      <c r="G3272" t="s">
        <v>8225</v>
      </c>
      <c r="H3272" t="s">
        <v>8247</v>
      </c>
      <c r="I3272">
        <v>1436705265</v>
      </c>
      <c r="J3272" s="14">
        <f t="shared" si="306"/>
        <v>42197.533159722225</v>
      </c>
      <c r="K3272">
        <v>1434113265</v>
      </c>
      <c r="L3272" s="14">
        <f t="shared" si="3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308"/>
        <v>101.66666666666666</v>
      </c>
      <c r="R3272" s="7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ht="30" x14ac:dyDescent="0.2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s="4" t="s">
        <v>8219</v>
      </c>
      <c r="G3273" t="s">
        <v>8225</v>
      </c>
      <c r="H3273" t="s">
        <v>8247</v>
      </c>
      <c r="I3273">
        <v>1414927775</v>
      </c>
      <c r="J3273" s="14">
        <f t="shared" si="306"/>
        <v>41945.478877314818</v>
      </c>
      <c r="K3273">
        <v>1412332175</v>
      </c>
      <c r="L3273" s="14">
        <f t="shared" si="3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308"/>
        <v>130</v>
      </c>
      <c r="R3273" s="7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5" x14ac:dyDescent="0.2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s="4" t="s">
        <v>8219</v>
      </c>
      <c r="G3274" t="s">
        <v>8224</v>
      </c>
      <c r="H3274" t="s">
        <v>8246</v>
      </c>
      <c r="I3274">
        <v>1446814809</v>
      </c>
      <c r="J3274" s="14">
        <f t="shared" si="306"/>
        <v>42314.541770833333</v>
      </c>
      <c r="K3274">
        <v>1444219209</v>
      </c>
      <c r="L3274" s="14">
        <f t="shared" si="3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308"/>
        <v>154.43</v>
      </c>
      <c r="R3274" s="7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60" x14ac:dyDescent="0.2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s="4" t="s">
        <v>8219</v>
      </c>
      <c r="G3275" t="s">
        <v>8224</v>
      </c>
      <c r="H3275" t="s">
        <v>8246</v>
      </c>
      <c r="I3275">
        <v>1473879600</v>
      </c>
      <c r="J3275" s="14">
        <f t="shared" si="306"/>
        <v>42627.791666666672</v>
      </c>
      <c r="K3275">
        <v>1472498042</v>
      </c>
      <c r="L3275" s="14">
        <f t="shared" si="3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308"/>
        <v>107.4</v>
      </c>
      <c r="R3275" s="7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5" x14ac:dyDescent="0.2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s="4" t="s">
        <v>8219</v>
      </c>
      <c r="G3276" t="s">
        <v>8224</v>
      </c>
      <c r="H3276" t="s">
        <v>8246</v>
      </c>
      <c r="I3276">
        <v>1458075600</v>
      </c>
      <c r="J3276" s="14">
        <f t="shared" si="306"/>
        <v>42444.875</v>
      </c>
      <c r="K3276">
        <v>1454259272</v>
      </c>
      <c r="L3276" s="14">
        <f t="shared" si="3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308"/>
        <v>101.32258064516128</v>
      </c>
      <c r="R3276" s="7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60" x14ac:dyDescent="0.2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s="4" t="s">
        <v>8219</v>
      </c>
      <c r="G3277" t="s">
        <v>8224</v>
      </c>
      <c r="H3277" t="s">
        <v>8246</v>
      </c>
      <c r="I3277">
        <v>1423456200</v>
      </c>
      <c r="J3277" s="14">
        <f t="shared" si="306"/>
        <v>42044.1875</v>
      </c>
      <c r="K3277">
        <v>1421183271</v>
      </c>
      <c r="L3277" s="14">
        <f t="shared" si="3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308"/>
        <v>100.27777777777777</v>
      </c>
      <c r="R3277" s="7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60" x14ac:dyDescent="0.2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s="4" t="s">
        <v>8219</v>
      </c>
      <c r="G3278" t="s">
        <v>8229</v>
      </c>
      <c r="H3278" t="s">
        <v>8251</v>
      </c>
      <c r="I3278">
        <v>1459483140</v>
      </c>
      <c r="J3278" s="14">
        <f t="shared" si="306"/>
        <v>42461.165972222225</v>
      </c>
      <c r="K3278">
        <v>1456526879</v>
      </c>
      <c r="L3278" s="14">
        <f t="shared" si="3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308"/>
        <v>116.84444444444443</v>
      </c>
      <c r="R3278" s="7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60" x14ac:dyDescent="0.2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s="4" t="s">
        <v>8219</v>
      </c>
      <c r="G3279" t="s">
        <v>8225</v>
      </c>
      <c r="H3279" t="s">
        <v>8247</v>
      </c>
      <c r="I3279">
        <v>1416331406</v>
      </c>
      <c r="J3279" s="14">
        <f t="shared" si="306"/>
        <v>41961.724606481483</v>
      </c>
      <c r="K3279">
        <v>1413735806</v>
      </c>
      <c r="L3279" s="14">
        <f t="shared" si="3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308"/>
        <v>108.60000000000001</v>
      </c>
      <c r="R3279" s="7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60" x14ac:dyDescent="0.2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s="4" t="s">
        <v>8219</v>
      </c>
      <c r="G3280" t="s">
        <v>8225</v>
      </c>
      <c r="H3280" t="s">
        <v>8247</v>
      </c>
      <c r="I3280">
        <v>1433017303</v>
      </c>
      <c r="J3280" s="14">
        <f t="shared" si="306"/>
        <v>42154.848414351851</v>
      </c>
      <c r="K3280">
        <v>1430425303</v>
      </c>
      <c r="L3280" s="14">
        <f t="shared" si="3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308"/>
        <v>103.4</v>
      </c>
      <c r="R3280" s="7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60" x14ac:dyDescent="0.2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s="4" t="s">
        <v>8219</v>
      </c>
      <c r="G3281" t="s">
        <v>8224</v>
      </c>
      <c r="H3281" t="s">
        <v>8246</v>
      </c>
      <c r="I3281">
        <v>1459474059</v>
      </c>
      <c r="J3281" s="14">
        <f t="shared" si="306"/>
        <v>42461.06086805556</v>
      </c>
      <c r="K3281">
        <v>1456885659</v>
      </c>
      <c r="L3281" s="14">
        <f t="shared" si="3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308"/>
        <v>114.27586206896552</v>
      </c>
      <c r="R3281" s="7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60" x14ac:dyDescent="0.2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s="4" t="s">
        <v>8219</v>
      </c>
      <c r="G3282" t="s">
        <v>8224</v>
      </c>
      <c r="H3282" t="s">
        <v>8246</v>
      </c>
      <c r="I3282">
        <v>1433134800</v>
      </c>
      <c r="J3282" s="14">
        <f t="shared" si="306"/>
        <v>42156.208333333328</v>
      </c>
      <c r="K3282">
        <v>1430158198</v>
      </c>
      <c r="L3282" s="14">
        <f t="shared" si="3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308"/>
        <v>103</v>
      </c>
      <c r="R3282" s="7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45" x14ac:dyDescent="0.2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s="4" t="s">
        <v>8219</v>
      </c>
      <c r="G3283" t="s">
        <v>8224</v>
      </c>
      <c r="H3283" t="s">
        <v>8246</v>
      </c>
      <c r="I3283">
        <v>1441153705</v>
      </c>
      <c r="J3283" s="14">
        <f t="shared" si="306"/>
        <v>42249.019733796296</v>
      </c>
      <c r="K3283">
        <v>1438561705</v>
      </c>
      <c r="L3283" s="14">
        <f t="shared" si="3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308"/>
        <v>121.6</v>
      </c>
      <c r="R3283" s="7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60" x14ac:dyDescent="0.2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s="4" t="s">
        <v>8219</v>
      </c>
      <c r="G3284" t="s">
        <v>8224</v>
      </c>
      <c r="H3284" t="s">
        <v>8246</v>
      </c>
      <c r="I3284">
        <v>1461904788</v>
      </c>
      <c r="J3284" s="14">
        <f t="shared" si="306"/>
        <v>42489.19430555556</v>
      </c>
      <c r="K3284">
        <v>1458103188</v>
      </c>
      <c r="L3284" s="14">
        <f t="shared" si="3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308"/>
        <v>102.6467741935484</v>
      </c>
      <c r="R3284" s="7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60" x14ac:dyDescent="0.2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s="4" t="s">
        <v>8219</v>
      </c>
      <c r="G3285" t="s">
        <v>8225</v>
      </c>
      <c r="H3285" t="s">
        <v>8247</v>
      </c>
      <c r="I3285">
        <v>1455138000</v>
      </c>
      <c r="J3285" s="14">
        <f t="shared" si="306"/>
        <v>42410.875</v>
      </c>
      <c r="K3285">
        <v>1452448298</v>
      </c>
      <c r="L3285" s="14">
        <f t="shared" si="3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308"/>
        <v>104.75000000000001</v>
      </c>
      <c r="R3285" s="7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5" x14ac:dyDescent="0.2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s="4" t="s">
        <v>8219</v>
      </c>
      <c r="G3286" t="s">
        <v>8224</v>
      </c>
      <c r="H3286" t="s">
        <v>8246</v>
      </c>
      <c r="I3286">
        <v>1454047140</v>
      </c>
      <c r="J3286" s="14">
        <f t="shared" si="306"/>
        <v>42398.249305555553</v>
      </c>
      <c r="K3286">
        <v>1452546853</v>
      </c>
      <c r="L3286" s="14">
        <f t="shared" si="3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308"/>
        <v>101.6</v>
      </c>
      <c r="R3286" s="7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2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s="4" t="s">
        <v>8219</v>
      </c>
      <c r="G3287" t="s">
        <v>8224</v>
      </c>
      <c r="H3287" t="s">
        <v>8246</v>
      </c>
      <c r="I3287">
        <v>1488258000</v>
      </c>
      <c r="J3287" s="14">
        <f t="shared" si="306"/>
        <v>42794.208333333328</v>
      </c>
      <c r="K3287">
        <v>1485556626</v>
      </c>
      <c r="L3287" s="14">
        <f t="shared" si="3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308"/>
        <v>112.10242048409683</v>
      </c>
      <c r="R3287" s="7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60" x14ac:dyDescent="0.2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s="4" t="s">
        <v>8219</v>
      </c>
      <c r="G3288" t="s">
        <v>8224</v>
      </c>
      <c r="H3288" t="s">
        <v>8246</v>
      </c>
      <c r="I3288">
        <v>1471291782</v>
      </c>
      <c r="J3288" s="14">
        <f t="shared" si="306"/>
        <v>42597.840069444443</v>
      </c>
      <c r="K3288">
        <v>1468699782</v>
      </c>
      <c r="L3288" s="14">
        <f t="shared" si="3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308"/>
        <v>101.76666666666667</v>
      </c>
      <c r="R3288" s="7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0" x14ac:dyDescent="0.2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s="4" t="s">
        <v>8219</v>
      </c>
      <c r="G3289" t="s">
        <v>8229</v>
      </c>
      <c r="H3289" t="s">
        <v>8251</v>
      </c>
      <c r="I3289">
        <v>1448733628</v>
      </c>
      <c r="J3289" s="14">
        <f t="shared" si="306"/>
        <v>42336.750324074077</v>
      </c>
      <c r="K3289">
        <v>1446573628</v>
      </c>
      <c r="L3289" s="14">
        <f t="shared" si="3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308"/>
        <v>100</v>
      </c>
      <c r="R3289" s="7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60" x14ac:dyDescent="0.2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s="4" t="s">
        <v>8219</v>
      </c>
      <c r="G3290" t="s">
        <v>8225</v>
      </c>
      <c r="H3290" t="s">
        <v>8247</v>
      </c>
      <c r="I3290">
        <v>1466463600</v>
      </c>
      <c r="J3290" s="14">
        <f t="shared" si="306"/>
        <v>42541.958333333328</v>
      </c>
      <c r="K3290">
        <v>1463337315</v>
      </c>
      <c r="L3290" s="14">
        <f t="shared" si="3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308"/>
        <v>100.26489999999998</v>
      </c>
      <c r="R3290" s="7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60" x14ac:dyDescent="0.2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s="4" t="s">
        <v>8219</v>
      </c>
      <c r="G3291" t="s">
        <v>8225</v>
      </c>
      <c r="H3291" t="s">
        <v>8247</v>
      </c>
      <c r="I3291">
        <v>1487580602</v>
      </c>
      <c r="J3291" s="14">
        <f t="shared" si="306"/>
        <v>42786.368078703701</v>
      </c>
      <c r="K3291">
        <v>1485161402</v>
      </c>
      <c r="L3291" s="14">
        <f t="shared" si="3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308"/>
        <v>133.04200000000003</v>
      </c>
      <c r="R3291" s="7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5" x14ac:dyDescent="0.2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s="4" t="s">
        <v>8219</v>
      </c>
      <c r="G3292" t="s">
        <v>8225</v>
      </c>
      <c r="H3292" t="s">
        <v>8247</v>
      </c>
      <c r="I3292">
        <v>1489234891</v>
      </c>
      <c r="J3292" s="14">
        <f t="shared" si="306"/>
        <v>42805.51494212963</v>
      </c>
      <c r="K3292">
        <v>1486642891</v>
      </c>
      <c r="L3292" s="14">
        <f t="shared" si="3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308"/>
        <v>121.2</v>
      </c>
      <c r="R3292" s="7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60" x14ac:dyDescent="0.2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s="4" t="s">
        <v>8219</v>
      </c>
      <c r="G3293" t="s">
        <v>8224</v>
      </c>
      <c r="H3293" t="s">
        <v>8246</v>
      </c>
      <c r="I3293">
        <v>1442462340</v>
      </c>
      <c r="J3293" s="14">
        <f t="shared" si="306"/>
        <v>42264.165972222225</v>
      </c>
      <c r="K3293">
        <v>1439743900</v>
      </c>
      <c r="L3293" s="14">
        <f t="shared" si="3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308"/>
        <v>113.99999999999999</v>
      </c>
      <c r="R3293" s="7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5" x14ac:dyDescent="0.2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s="4" t="s">
        <v>8219</v>
      </c>
      <c r="G3294" t="s">
        <v>8225</v>
      </c>
      <c r="H3294" t="s">
        <v>8247</v>
      </c>
      <c r="I3294">
        <v>1449257348</v>
      </c>
      <c r="J3294" s="14">
        <f t="shared" si="306"/>
        <v>42342.811898148153</v>
      </c>
      <c r="K3294">
        <v>1444069748</v>
      </c>
      <c r="L3294" s="14">
        <f t="shared" si="3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308"/>
        <v>286.13861386138615</v>
      </c>
      <c r="R3294" s="7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60" x14ac:dyDescent="0.2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s="4" t="s">
        <v>8219</v>
      </c>
      <c r="G3295" t="s">
        <v>8228</v>
      </c>
      <c r="H3295" t="s">
        <v>8250</v>
      </c>
      <c r="I3295">
        <v>1488622352</v>
      </c>
      <c r="J3295" s="14">
        <f t="shared" si="306"/>
        <v>42798.425370370373</v>
      </c>
      <c r="K3295">
        <v>1486030352</v>
      </c>
      <c r="L3295" s="14">
        <f t="shared" si="3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308"/>
        <v>170.44444444444446</v>
      </c>
      <c r="R3295" s="7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60" x14ac:dyDescent="0.2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s="4" t="s">
        <v>8219</v>
      </c>
      <c r="G3296" t="s">
        <v>8225</v>
      </c>
      <c r="H3296" t="s">
        <v>8247</v>
      </c>
      <c r="I3296">
        <v>1434459554</v>
      </c>
      <c r="J3296" s="14">
        <f t="shared" si="306"/>
        <v>42171.541134259256</v>
      </c>
      <c r="K3296">
        <v>1431867554</v>
      </c>
      <c r="L3296" s="14">
        <f t="shared" si="3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308"/>
        <v>118.33333333333333</v>
      </c>
      <c r="R3296" s="7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60" x14ac:dyDescent="0.2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s="4" t="s">
        <v>8219</v>
      </c>
      <c r="G3297" t="s">
        <v>8225</v>
      </c>
      <c r="H3297" t="s">
        <v>8247</v>
      </c>
      <c r="I3297">
        <v>1474886229</v>
      </c>
      <c r="J3297" s="14">
        <f t="shared" si="306"/>
        <v>42639.442465277782</v>
      </c>
      <c r="K3297">
        <v>1472294229</v>
      </c>
      <c r="L3297" s="14">
        <f t="shared" si="3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308"/>
        <v>102.85857142857142</v>
      </c>
      <c r="R3297" s="7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60" x14ac:dyDescent="0.2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s="4" t="s">
        <v>8219</v>
      </c>
      <c r="G3298" t="s">
        <v>8225</v>
      </c>
      <c r="H3298" t="s">
        <v>8247</v>
      </c>
      <c r="I3298">
        <v>1448229600</v>
      </c>
      <c r="J3298" s="14">
        <f t="shared" si="306"/>
        <v>42330.916666666672</v>
      </c>
      <c r="K3298">
        <v>1446401372</v>
      </c>
      <c r="L3298" s="14">
        <f t="shared" si="3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308"/>
        <v>144.06666666666666</v>
      </c>
      <c r="R3298" s="7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5" x14ac:dyDescent="0.2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s="4" t="s">
        <v>8219</v>
      </c>
      <c r="G3299" t="s">
        <v>8225</v>
      </c>
      <c r="H3299" t="s">
        <v>8247</v>
      </c>
      <c r="I3299">
        <v>1438037940</v>
      </c>
      <c r="J3299" s="14">
        <f t="shared" si="306"/>
        <v>42212.957638888889</v>
      </c>
      <c r="K3299">
        <v>1436380256</v>
      </c>
      <c r="L3299" s="14">
        <f t="shared" si="3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308"/>
        <v>100.07272727272726</v>
      </c>
      <c r="R3299" s="7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60" x14ac:dyDescent="0.2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s="4" t="s">
        <v>8219</v>
      </c>
      <c r="G3300" t="s">
        <v>8224</v>
      </c>
      <c r="H3300" t="s">
        <v>8246</v>
      </c>
      <c r="I3300">
        <v>1442102400</v>
      </c>
      <c r="J3300" s="14">
        <f t="shared" si="306"/>
        <v>42260</v>
      </c>
      <c r="K3300">
        <v>1440370768</v>
      </c>
      <c r="L3300" s="14">
        <f t="shared" si="3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308"/>
        <v>101.73</v>
      </c>
      <c r="R3300" s="7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60" x14ac:dyDescent="0.2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s="4" t="s">
        <v>8219</v>
      </c>
      <c r="G3301" t="s">
        <v>8224</v>
      </c>
      <c r="H3301" t="s">
        <v>8246</v>
      </c>
      <c r="I3301">
        <v>1444860063</v>
      </c>
      <c r="J3301" s="14">
        <f t="shared" si="306"/>
        <v>42291.917395833334</v>
      </c>
      <c r="K3301">
        <v>1442268063</v>
      </c>
      <c r="L3301" s="14">
        <f t="shared" si="3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308"/>
        <v>116.19999999999999</v>
      </c>
      <c r="R3301" s="7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5" x14ac:dyDescent="0.2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s="4" t="s">
        <v>8219</v>
      </c>
      <c r="G3302" t="s">
        <v>8224</v>
      </c>
      <c r="H3302" t="s">
        <v>8246</v>
      </c>
      <c r="I3302">
        <v>1430329862</v>
      </c>
      <c r="J3302" s="14">
        <f t="shared" si="306"/>
        <v>42123.743773148148</v>
      </c>
      <c r="K3302">
        <v>1428515462</v>
      </c>
      <c r="L3302" s="14">
        <f t="shared" si="3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308"/>
        <v>136.16666666666666</v>
      </c>
      <c r="R3302" s="7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60" x14ac:dyDescent="0.2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s="4" t="s">
        <v>8219</v>
      </c>
      <c r="G3303" t="s">
        <v>8224</v>
      </c>
      <c r="H3303" t="s">
        <v>8246</v>
      </c>
      <c r="I3303">
        <v>1470034740</v>
      </c>
      <c r="J3303" s="14">
        <f t="shared" si="306"/>
        <v>42583.290972222225</v>
      </c>
      <c r="K3303">
        <v>1466185176</v>
      </c>
      <c r="L3303" s="14">
        <f t="shared" si="3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308"/>
        <v>133.46666666666667</v>
      </c>
      <c r="R3303" s="7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2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s="4" t="s">
        <v>8219</v>
      </c>
      <c r="G3304" t="s">
        <v>8227</v>
      </c>
      <c r="H3304" t="s">
        <v>8249</v>
      </c>
      <c r="I3304">
        <v>1481099176</v>
      </c>
      <c r="J3304" s="14">
        <f t="shared" si="306"/>
        <v>42711.35157407407</v>
      </c>
      <c r="K3304">
        <v>1478507176</v>
      </c>
      <c r="L3304" s="14">
        <f t="shared" si="3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308"/>
        <v>103.39285714285715</v>
      </c>
      <c r="R3304" s="7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60" x14ac:dyDescent="0.2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s="4" t="s">
        <v>8219</v>
      </c>
      <c r="G3305" t="s">
        <v>8224</v>
      </c>
      <c r="H3305" t="s">
        <v>8246</v>
      </c>
      <c r="I3305">
        <v>1427553484</v>
      </c>
      <c r="J3305" s="14">
        <f t="shared" si="306"/>
        <v>42091.609768518523</v>
      </c>
      <c r="K3305">
        <v>1424533084</v>
      </c>
      <c r="L3305" s="14">
        <f t="shared" si="3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308"/>
        <v>115.88888888888889</v>
      </c>
      <c r="R3305" s="7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5" x14ac:dyDescent="0.2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s="4" t="s">
        <v>8219</v>
      </c>
      <c r="G3306" t="s">
        <v>8224</v>
      </c>
      <c r="H3306" t="s">
        <v>8246</v>
      </c>
      <c r="I3306">
        <v>1482418752</v>
      </c>
      <c r="J3306" s="14">
        <f t="shared" si="306"/>
        <v>42726.624444444446</v>
      </c>
      <c r="K3306">
        <v>1479826752</v>
      </c>
      <c r="L3306" s="14">
        <f t="shared" si="3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308"/>
        <v>104.51666666666665</v>
      </c>
      <c r="R3306" s="7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60" x14ac:dyDescent="0.2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s="4" t="s">
        <v>8219</v>
      </c>
      <c r="G3307" t="s">
        <v>8224</v>
      </c>
      <c r="H3307" t="s">
        <v>8246</v>
      </c>
      <c r="I3307">
        <v>1438374748</v>
      </c>
      <c r="J3307" s="14">
        <f t="shared" si="306"/>
        <v>42216.855879629627</v>
      </c>
      <c r="K3307">
        <v>1435782748</v>
      </c>
      <c r="L3307" s="14">
        <f t="shared" si="3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308"/>
        <v>102.02500000000001</v>
      </c>
      <c r="R3307" s="7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60" x14ac:dyDescent="0.2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s="4" t="s">
        <v>8219</v>
      </c>
      <c r="G3308" t="s">
        <v>8224</v>
      </c>
      <c r="H3308" t="s">
        <v>8246</v>
      </c>
      <c r="I3308">
        <v>1465527600</v>
      </c>
      <c r="J3308" s="14">
        <f t="shared" si="306"/>
        <v>42531.125</v>
      </c>
      <c r="K3308">
        <v>1462252542</v>
      </c>
      <c r="L3308" s="14">
        <f t="shared" si="3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308"/>
        <v>175.33333333333334</v>
      </c>
      <c r="R3308" s="7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60" x14ac:dyDescent="0.2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s="4" t="s">
        <v>8219</v>
      </c>
      <c r="G3309" t="s">
        <v>8224</v>
      </c>
      <c r="H3309" t="s">
        <v>8246</v>
      </c>
      <c r="I3309">
        <v>1463275339</v>
      </c>
      <c r="J3309" s="14">
        <f t="shared" si="306"/>
        <v>42505.057164351849</v>
      </c>
      <c r="K3309">
        <v>1460683339</v>
      </c>
      <c r="L3309" s="14">
        <f t="shared" si="3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308"/>
        <v>106.67999999999999</v>
      </c>
      <c r="R3309" s="7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5" x14ac:dyDescent="0.2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s="4" t="s">
        <v>8219</v>
      </c>
      <c r="G3310" t="s">
        <v>8224</v>
      </c>
      <c r="H3310" t="s">
        <v>8246</v>
      </c>
      <c r="I3310">
        <v>1460581365</v>
      </c>
      <c r="J3310" s="14">
        <f t="shared" si="306"/>
        <v>42473.876909722225</v>
      </c>
      <c r="K3310">
        <v>1458766965</v>
      </c>
      <c r="L3310" s="14">
        <f t="shared" si="3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308"/>
        <v>122.28571428571429</v>
      </c>
      <c r="R3310" s="7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0" x14ac:dyDescent="0.2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s="4" t="s">
        <v>8219</v>
      </c>
      <c r="G3311" t="s">
        <v>8225</v>
      </c>
      <c r="H3311" t="s">
        <v>8247</v>
      </c>
      <c r="I3311">
        <v>1476632178</v>
      </c>
      <c r="J3311" s="14">
        <f t="shared" si="306"/>
        <v>42659.650208333333</v>
      </c>
      <c r="K3311">
        <v>1473953778</v>
      </c>
      <c r="L3311" s="14">
        <f t="shared" si="3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308"/>
        <v>159.42857142857144</v>
      </c>
      <c r="R3311" s="7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45" x14ac:dyDescent="0.2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s="4" t="s">
        <v>8219</v>
      </c>
      <c r="G3312" t="s">
        <v>8224</v>
      </c>
      <c r="H3312" t="s">
        <v>8246</v>
      </c>
      <c r="I3312">
        <v>1444169825</v>
      </c>
      <c r="J3312" s="14">
        <f t="shared" si="306"/>
        <v>42283.928530092591</v>
      </c>
      <c r="K3312">
        <v>1441577825</v>
      </c>
      <c r="L3312" s="14">
        <f t="shared" si="3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308"/>
        <v>100.07692307692308</v>
      </c>
      <c r="R3312" s="7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5" x14ac:dyDescent="0.2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s="4" t="s">
        <v>8219</v>
      </c>
      <c r="G3313" t="s">
        <v>8224</v>
      </c>
      <c r="H3313" t="s">
        <v>8246</v>
      </c>
      <c r="I3313">
        <v>1445065210</v>
      </c>
      <c r="J3313" s="14">
        <f t="shared" si="306"/>
        <v>42294.29178240741</v>
      </c>
      <c r="K3313">
        <v>1442473210</v>
      </c>
      <c r="L3313" s="14">
        <f t="shared" si="3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308"/>
        <v>109.84</v>
      </c>
      <c r="R3313" s="7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60" x14ac:dyDescent="0.2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s="4" t="s">
        <v>8219</v>
      </c>
      <c r="G3314" t="s">
        <v>8224</v>
      </c>
      <c r="H3314" t="s">
        <v>8246</v>
      </c>
      <c r="I3314">
        <v>1478901600</v>
      </c>
      <c r="J3314" s="14">
        <f t="shared" si="306"/>
        <v>42685.916666666672</v>
      </c>
      <c r="K3314">
        <v>1477077946</v>
      </c>
      <c r="L3314" s="14">
        <f t="shared" si="3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308"/>
        <v>100.03999999999999</v>
      </c>
      <c r="R3314" s="7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5" x14ac:dyDescent="0.2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s="4" t="s">
        <v>8219</v>
      </c>
      <c r="G3315" t="s">
        <v>8224</v>
      </c>
      <c r="H3315" t="s">
        <v>8246</v>
      </c>
      <c r="I3315">
        <v>1453856400</v>
      </c>
      <c r="J3315" s="14">
        <f t="shared" si="306"/>
        <v>42396.041666666672</v>
      </c>
      <c r="K3315">
        <v>1452664317</v>
      </c>
      <c r="L3315" s="14">
        <f t="shared" si="3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308"/>
        <v>116.05000000000001</v>
      </c>
      <c r="R3315" s="7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60" x14ac:dyDescent="0.2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s="4" t="s">
        <v>8219</v>
      </c>
      <c r="G3316" t="s">
        <v>8225</v>
      </c>
      <c r="H3316" t="s">
        <v>8247</v>
      </c>
      <c r="I3316">
        <v>1431115500</v>
      </c>
      <c r="J3316" s="14">
        <f t="shared" si="306"/>
        <v>42132.836805555555</v>
      </c>
      <c r="K3316">
        <v>1428733511</v>
      </c>
      <c r="L3316" s="14">
        <f t="shared" si="3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308"/>
        <v>210.75</v>
      </c>
      <c r="R3316" s="7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5" x14ac:dyDescent="0.2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s="4" t="s">
        <v>8219</v>
      </c>
      <c r="G3317" t="s">
        <v>8225</v>
      </c>
      <c r="H3317" t="s">
        <v>8247</v>
      </c>
      <c r="I3317">
        <v>1462519041</v>
      </c>
      <c r="J3317" s="14">
        <f t="shared" si="306"/>
        <v>42496.303715277783</v>
      </c>
      <c r="K3317">
        <v>1459927041</v>
      </c>
      <c r="L3317" s="14">
        <f t="shared" si="3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308"/>
        <v>110.00000000000001</v>
      </c>
      <c r="R3317" s="7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5" x14ac:dyDescent="0.2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s="4" t="s">
        <v>8219</v>
      </c>
      <c r="G3318" t="s">
        <v>8224</v>
      </c>
      <c r="H3318" t="s">
        <v>8246</v>
      </c>
      <c r="I3318">
        <v>1407506040</v>
      </c>
      <c r="J3318" s="14">
        <f t="shared" si="306"/>
        <v>41859.57916666667</v>
      </c>
      <c r="K3318">
        <v>1404680075</v>
      </c>
      <c r="L3318" s="14">
        <f t="shared" si="3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308"/>
        <v>100.08673425918037</v>
      </c>
      <c r="R3318" s="7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5" x14ac:dyDescent="0.2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s="4" t="s">
        <v>8219</v>
      </c>
      <c r="G3319" t="s">
        <v>8224</v>
      </c>
      <c r="H3319" t="s">
        <v>8246</v>
      </c>
      <c r="I3319">
        <v>1465347424</v>
      </c>
      <c r="J3319" s="14">
        <f t="shared" si="306"/>
        <v>42529.039629629624</v>
      </c>
      <c r="K3319">
        <v>1462755424</v>
      </c>
      <c r="L3319" s="14">
        <f t="shared" si="3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308"/>
        <v>106.19047619047619</v>
      </c>
      <c r="R3319" s="7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0" x14ac:dyDescent="0.2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s="4" t="s">
        <v>8219</v>
      </c>
      <c r="G3320" t="s">
        <v>8229</v>
      </c>
      <c r="H3320" t="s">
        <v>8251</v>
      </c>
      <c r="I3320">
        <v>1460341800</v>
      </c>
      <c r="J3320" s="14">
        <f t="shared" si="306"/>
        <v>42471.104166666672</v>
      </c>
      <c r="K3320">
        <v>1456902893</v>
      </c>
      <c r="L3320" s="14">
        <f t="shared" si="3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308"/>
        <v>125.6</v>
      </c>
      <c r="R3320" s="7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60" x14ac:dyDescent="0.2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s="4" t="s">
        <v>8219</v>
      </c>
      <c r="G3321" t="s">
        <v>8225</v>
      </c>
      <c r="H3321" t="s">
        <v>8247</v>
      </c>
      <c r="I3321">
        <v>1422712986</v>
      </c>
      <c r="J3321" s="14">
        <f t="shared" si="306"/>
        <v>42035.585486111115</v>
      </c>
      <c r="K3321">
        <v>1418824986</v>
      </c>
      <c r="L3321" s="14">
        <f t="shared" si="3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308"/>
        <v>108</v>
      </c>
      <c r="R3321" s="7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5" x14ac:dyDescent="0.2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s="4" t="s">
        <v>8219</v>
      </c>
      <c r="G3322" t="s">
        <v>8224</v>
      </c>
      <c r="H3322" t="s">
        <v>8246</v>
      </c>
      <c r="I3322">
        <v>1466557557</v>
      </c>
      <c r="J3322" s="14">
        <f t="shared" si="306"/>
        <v>42543.045798611114</v>
      </c>
      <c r="K3322">
        <v>1463965557</v>
      </c>
      <c r="L3322" s="14">
        <f t="shared" si="3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308"/>
        <v>101</v>
      </c>
      <c r="R3322" s="7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60" x14ac:dyDescent="0.2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s="4" t="s">
        <v>8219</v>
      </c>
      <c r="G3323" t="s">
        <v>8224</v>
      </c>
      <c r="H3323" t="s">
        <v>8246</v>
      </c>
      <c r="I3323">
        <v>1413431940</v>
      </c>
      <c r="J3323" s="14">
        <f t="shared" si="306"/>
        <v>41928.165972222225</v>
      </c>
      <c r="K3323">
        <v>1412216665</v>
      </c>
      <c r="L3323" s="14">
        <f t="shared" si="3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308"/>
        <v>107.4</v>
      </c>
      <c r="R3323" s="7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60" x14ac:dyDescent="0.2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s="4" t="s">
        <v>8219</v>
      </c>
      <c r="G3324" t="s">
        <v>8224</v>
      </c>
      <c r="H3324" t="s">
        <v>8246</v>
      </c>
      <c r="I3324">
        <v>1466567700</v>
      </c>
      <c r="J3324" s="14">
        <f t="shared" si="306"/>
        <v>42543.163194444445</v>
      </c>
      <c r="K3324">
        <v>1464653696</v>
      </c>
      <c r="L3324" s="14">
        <f t="shared" si="3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308"/>
        <v>101.51515151515152</v>
      </c>
      <c r="R3324" s="7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60" x14ac:dyDescent="0.2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s="4" t="s">
        <v>8219</v>
      </c>
      <c r="G3325" t="s">
        <v>8225</v>
      </c>
      <c r="H3325" t="s">
        <v>8247</v>
      </c>
      <c r="I3325">
        <v>1474793208</v>
      </c>
      <c r="J3325" s="14">
        <f t="shared" si="306"/>
        <v>42638.36583333333</v>
      </c>
      <c r="K3325">
        <v>1472201208</v>
      </c>
      <c r="L3325" s="14">
        <f t="shared" si="3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308"/>
        <v>125.89999999999999</v>
      </c>
      <c r="R3325" s="7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5" x14ac:dyDescent="0.2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s="4" t="s">
        <v>8219</v>
      </c>
      <c r="G3326" t="s">
        <v>8241</v>
      </c>
      <c r="H3326" t="s">
        <v>8249</v>
      </c>
      <c r="I3326">
        <v>1465135190</v>
      </c>
      <c r="J3326" s="14">
        <f t="shared" si="306"/>
        <v>42526.58321759259</v>
      </c>
      <c r="K3326">
        <v>1463925590</v>
      </c>
      <c r="L3326" s="14">
        <f t="shared" si="3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308"/>
        <v>101.66666666666666</v>
      </c>
      <c r="R3326" s="7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60" x14ac:dyDescent="0.2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s="4" t="s">
        <v>8219</v>
      </c>
      <c r="G3327" t="s">
        <v>8225</v>
      </c>
      <c r="H3327" t="s">
        <v>8247</v>
      </c>
      <c r="I3327">
        <v>1428256277</v>
      </c>
      <c r="J3327" s="14">
        <f t="shared" si="306"/>
        <v>42099.743946759263</v>
      </c>
      <c r="K3327">
        <v>1425235877</v>
      </c>
      <c r="L3327" s="14">
        <f t="shared" si="3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308"/>
        <v>112.5</v>
      </c>
      <c r="R3327" s="7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60" x14ac:dyDescent="0.2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s="4" t="s">
        <v>8219</v>
      </c>
      <c r="G3328" t="s">
        <v>8224</v>
      </c>
      <c r="H3328" t="s">
        <v>8246</v>
      </c>
      <c r="I3328">
        <v>1425830905</v>
      </c>
      <c r="J3328" s="14">
        <f t="shared" si="306"/>
        <v>42071.67251157407</v>
      </c>
      <c r="K3328">
        <v>1423242505</v>
      </c>
      <c r="L3328" s="14">
        <f t="shared" si="3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308"/>
        <v>101.375</v>
      </c>
      <c r="R3328" s="7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60" x14ac:dyDescent="0.2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s="4" t="s">
        <v>8219</v>
      </c>
      <c r="G3329" t="s">
        <v>8225</v>
      </c>
      <c r="H3329" t="s">
        <v>8247</v>
      </c>
      <c r="I3329">
        <v>1462697966</v>
      </c>
      <c r="J3329" s="14">
        <f t="shared" si="306"/>
        <v>42498.374606481477</v>
      </c>
      <c r="K3329">
        <v>1460105966</v>
      </c>
      <c r="L3329" s="14">
        <f t="shared" si="3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308"/>
        <v>101.25</v>
      </c>
      <c r="R3329" s="7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5" x14ac:dyDescent="0.2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s="4" t="s">
        <v>8219</v>
      </c>
      <c r="G3330" t="s">
        <v>8224</v>
      </c>
      <c r="H3330" t="s">
        <v>8246</v>
      </c>
      <c r="I3330">
        <v>1404522000</v>
      </c>
      <c r="J3330" s="14">
        <f t="shared" si="306"/>
        <v>41825.041666666664</v>
      </c>
      <c r="K3330">
        <v>1404308883</v>
      </c>
      <c r="L3330" s="14">
        <f t="shared" si="3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6">
        <f t="shared" si="308"/>
        <v>146.38888888888889</v>
      </c>
      <c r="R3330" s="7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5" x14ac:dyDescent="0.2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s="4" t="s">
        <v>8219</v>
      </c>
      <c r="G3331" t="s">
        <v>8225</v>
      </c>
      <c r="H3331" t="s">
        <v>8247</v>
      </c>
      <c r="I3331">
        <v>1406502000</v>
      </c>
      <c r="J3331" s="14">
        <f t="shared" ref="J3331:J3394" si="312">(((I3331/60)/60)/24)+DATE(1970,1,1)</f>
        <v>41847.958333333336</v>
      </c>
      <c r="K3331">
        <v>1405583108</v>
      </c>
      <c r="L3331" s="14">
        <f t="shared" ref="L3331:L3394" si="313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6">
        <f t="shared" ref="Q3331:Q3394" si="314">(E3331/D3331)*100</f>
        <v>116.8</v>
      </c>
      <c r="R3331" s="7">
        <f t="shared" ref="R3331:R3394" si="315">AVERAGE(E3331/N3331)</f>
        <v>44.92307692307692</v>
      </c>
      <c r="S3331" t="str">
        <f t="shared" ref="S3331:S3394" si="316">LEFT(P3331,FIND("/",P3331)-1)</f>
        <v>theater</v>
      </c>
      <c r="T3331" t="str">
        <f t="shared" ref="T3331:T3394" si="317">RIGHT(P3331,LEN(P3331)-FIND("/",P3331))</f>
        <v>plays</v>
      </c>
    </row>
    <row r="3332" spans="1:20" ht="45" x14ac:dyDescent="0.2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s="4" t="s">
        <v>8219</v>
      </c>
      <c r="G3332" t="s">
        <v>8225</v>
      </c>
      <c r="H3332" t="s">
        <v>8247</v>
      </c>
      <c r="I3332">
        <v>1427919468</v>
      </c>
      <c r="J3332" s="14">
        <f t="shared" si="312"/>
        <v>42095.845694444448</v>
      </c>
      <c r="K3332">
        <v>1425331068</v>
      </c>
      <c r="L3332" s="14">
        <f t="shared" si="31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314"/>
        <v>106.26666666666667</v>
      </c>
      <c r="R3332" s="7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60" x14ac:dyDescent="0.2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s="4" t="s">
        <v>8219</v>
      </c>
      <c r="G3333" t="s">
        <v>8224</v>
      </c>
      <c r="H3333" t="s">
        <v>8246</v>
      </c>
      <c r="I3333">
        <v>1444149886</v>
      </c>
      <c r="J3333" s="14">
        <f t="shared" si="312"/>
        <v>42283.697754629626</v>
      </c>
      <c r="K3333">
        <v>1441125886</v>
      </c>
      <c r="L3333" s="14">
        <f t="shared" si="31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314"/>
        <v>104.52</v>
      </c>
      <c r="R3333" s="7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5" x14ac:dyDescent="0.2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s="4" t="s">
        <v>8219</v>
      </c>
      <c r="G3334" t="s">
        <v>8224</v>
      </c>
      <c r="H3334" t="s">
        <v>8246</v>
      </c>
      <c r="I3334">
        <v>1405802330</v>
      </c>
      <c r="J3334" s="14">
        <f t="shared" si="312"/>
        <v>41839.860300925924</v>
      </c>
      <c r="K3334">
        <v>1403210330</v>
      </c>
      <c r="L3334" s="14">
        <f t="shared" si="31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314"/>
        <v>100</v>
      </c>
      <c r="R3334" s="7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60" x14ac:dyDescent="0.2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s="4" t="s">
        <v>8219</v>
      </c>
      <c r="G3335" t="s">
        <v>8224</v>
      </c>
      <c r="H3335" t="s">
        <v>8246</v>
      </c>
      <c r="I3335">
        <v>1434384880</v>
      </c>
      <c r="J3335" s="14">
        <f t="shared" si="312"/>
        <v>42170.676851851851</v>
      </c>
      <c r="K3335">
        <v>1432484080</v>
      </c>
      <c r="L3335" s="14">
        <f t="shared" si="31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314"/>
        <v>104.57142857142858</v>
      </c>
      <c r="R3335" s="7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45" x14ac:dyDescent="0.2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s="4" t="s">
        <v>8219</v>
      </c>
      <c r="G3336" t="s">
        <v>8224</v>
      </c>
      <c r="H3336" t="s">
        <v>8246</v>
      </c>
      <c r="I3336">
        <v>1438259422</v>
      </c>
      <c r="J3336" s="14">
        <f t="shared" si="312"/>
        <v>42215.521087962959</v>
      </c>
      <c r="K3336">
        <v>1435667422</v>
      </c>
      <c r="L3336" s="14">
        <f t="shared" si="31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314"/>
        <v>138.62051149573753</v>
      </c>
      <c r="R3336" s="7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60" x14ac:dyDescent="0.2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s="4" t="s">
        <v>8219</v>
      </c>
      <c r="G3337" t="s">
        <v>8225</v>
      </c>
      <c r="H3337" t="s">
        <v>8247</v>
      </c>
      <c r="I3337">
        <v>1407106800</v>
      </c>
      <c r="J3337" s="14">
        <f t="shared" si="312"/>
        <v>41854.958333333336</v>
      </c>
      <c r="K3337">
        <v>1404749446</v>
      </c>
      <c r="L3337" s="14">
        <f t="shared" si="31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314"/>
        <v>100.32000000000001</v>
      </c>
      <c r="R3337" s="7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5" x14ac:dyDescent="0.2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s="4" t="s">
        <v>8219</v>
      </c>
      <c r="G3338" t="s">
        <v>8225</v>
      </c>
      <c r="H3338" t="s">
        <v>8247</v>
      </c>
      <c r="I3338">
        <v>1459845246</v>
      </c>
      <c r="J3338" s="14">
        <f t="shared" si="312"/>
        <v>42465.35701388889</v>
      </c>
      <c r="K3338">
        <v>1457429646</v>
      </c>
      <c r="L3338" s="14">
        <f t="shared" si="313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314"/>
        <v>100</v>
      </c>
      <c r="R3338" s="7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5" x14ac:dyDescent="0.2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s="4" t="s">
        <v>8219</v>
      </c>
      <c r="G3339" t="s">
        <v>8225</v>
      </c>
      <c r="H3339" t="s">
        <v>8247</v>
      </c>
      <c r="I3339">
        <v>1412974800</v>
      </c>
      <c r="J3339" s="14">
        <f t="shared" si="312"/>
        <v>41922.875</v>
      </c>
      <c r="K3339">
        <v>1411109167</v>
      </c>
      <c r="L3339" s="14">
        <f t="shared" si="31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314"/>
        <v>110.2</v>
      </c>
      <c r="R3339" s="7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0" x14ac:dyDescent="0.2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s="4" t="s">
        <v>8219</v>
      </c>
      <c r="G3340" t="s">
        <v>8224</v>
      </c>
      <c r="H3340" t="s">
        <v>8246</v>
      </c>
      <c r="I3340">
        <v>1487944080</v>
      </c>
      <c r="J3340" s="14">
        <f t="shared" si="312"/>
        <v>42790.574999999997</v>
      </c>
      <c r="K3340">
        <v>1486129680</v>
      </c>
      <c r="L3340" s="14">
        <f t="shared" si="31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314"/>
        <v>102.18</v>
      </c>
      <c r="R3340" s="7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5" x14ac:dyDescent="0.2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s="4" t="s">
        <v>8219</v>
      </c>
      <c r="G3341" t="s">
        <v>8224</v>
      </c>
      <c r="H3341" t="s">
        <v>8246</v>
      </c>
      <c r="I3341">
        <v>1469721518</v>
      </c>
      <c r="J3341" s="14">
        <f t="shared" si="312"/>
        <v>42579.665717592594</v>
      </c>
      <c r="K3341">
        <v>1467129518</v>
      </c>
      <c r="L3341" s="14">
        <f t="shared" si="31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314"/>
        <v>104.35000000000001</v>
      </c>
      <c r="R3341" s="7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60" x14ac:dyDescent="0.2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s="4" t="s">
        <v>8219</v>
      </c>
      <c r="G3342" t="s">
        <v>8224</v>
      </c>
      <c r="H3342" t="s">
        <v>8246</v>
      </c>
      <c r="I3342">
        <v>1481066554</v>
      </c>
      <c r="J3342" s="14">
        <f t="shared" si="312"/>
        <v>42710.974004629628</v>
      </c>
      <c r="K3342">
        <v>1478906554</v>
      </c>
      <c r="L3342" s="14">
        <f t="shared" si="31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314"/>
        <v>138.16666666666666</v>
      </c>
      <c r="R3342" s="7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60" x14ac:dyDescent="0.2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s="4" t="s">
        <v>8219</v>
      </c>
      <c r="G3343" t="s">
        <v>8225</v>
      </c>
      <c r="H3343" t="s">
        <v>8247</v>
      </c>
      <c r="I3343">
        <v>1465750800</v>
      </c>
      <c r="J3343" s="14">
        <f t="shared" si="312"/>
        <v>42533.708333333328</v>
      </c>
      <c r="K3343">
        <v>1463771421</v>
      </c>
      <c r="L3343" s="14">
        <f t="shared" si="31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314"/>
        <v>100</v>
      </c>
      <c r="R3343" s="7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5" x14ac:dyDescent="0.2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s="4" t="s">
        <v>8219</v>
      </c>
      <c r="G3344" t="s">
        <v>8224</v>
      </c>
      <c r="H3344" t="s">
        <v>8246</v>
      </c>
      <c r="I3344">
        <v>1427864340</v>
      </c>
      <c r="J3344" s="14">
        <f t="shared" si="312"/>
        <v>42095.207638888889</v>
      </c>
      <c r="K3344">
        <v>1425020810</v>
      </c>
      <c r="L3344" s="14">
        <f t="shared" si="313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314"/>
        <v>101.66666666666666</v>
      </c>
      <c r="R3344" s="7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5" x14ac:dyDescent="0.2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s="4" t="s">
        <v>8219</v>
      </c>
      <c r="G3345" t="s">
        <v>8225</v>
      </c>
      <c r="H3345" t="s">
        <v>8247</v>
      </c>
      <c r="I3345">
        <v>1460553480</v>
      </c>
      <c r="J3345" s="14">
        <f t="shared" si="312"/>
        <v>42473.554166666669</v>
      </c>
      <c r="K3345">
        <v>1458770384</v>
      </c>
      <c r="L3345" s="14">
        <f t="shared" si="31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314"/>
        <v>171.42857142857142</v>
      </c>
      <c r="R3345" s="7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60" x14ac:dyDescent="0.2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s="4" t="s">
        <v>8219</v>
      </c>
      <c r="G3346" t="s">
        <v>8224</v>
      </c>
      <c r="H3346" t="s">
        <v>8246</v>
      </c>
      <c r="I3346">
        <v>1409374093</v>
      </c>
      <c r="J3346" s="14">
        <f t="shared" si="312"/>
        <v>41881.200150462959</v>
      </c>
      <c r="K3346">
        <v>1406782093</v>
      </c>
      <c r="L3346" s="14">
        <f t="shared" si="31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314"/>
        <v>101.44444444444444</v>
      </c>
      <c r="R3346" s="7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60" x14ac:dyDescent="0.2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s="4" t="s">
        <v>8219</v>
      </c>
      <c r="G3347" t="s">
        <v>8224</v>
      </c>
      <c r="H3347" t="s">
        <v>8246</v>
      </c>
      <c r="I3347">
        <v>1429317420</v>
      </c>
      <c r="J3347" s="14">
        <f t="shared" si="312"/>
        <v>42112.025694444441</v>
      </c>
      <c r="K3347">
        <v>1424226768</v>
      </c>
      <c r="L3347" s="14">
        <f t="shared" si="31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314"/>
        <v>130</v>
      </c>
      <c r="R3347" s="7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60" x14ac:dyDescent="0.2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s="4" t="s">
        <v>8219</v>
      </c>
      <c r="G3348" t="s">
        <v>8224</v>
      </c>
      <c r="H3348" t="s">
        <v>8246</v>
      </c>
      <c r="I3348">
        <v>1424910910</v>
      </c>
      <c r="J3348" s="14">
        <f t="shared" si="312"/>
        <v>42061.024421296301</v>
      </c>
      <c r="K3348">
        <v>1424306110</v>
      </c>
      <c r="L3348" s="14">
        <f t="shared" si="31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314"/>
        <v>110.00000000000001</v>
      </c>
      <c r="R3348" s="7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60" x14ac:dyDescent="0.2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s="4" t="s">
        <v>8219</v>
      </c>
      <c r="G3349" t="s">
        <v>8225</v>
      </c>
      <c r="H3349" t="s">
        <v>8247</v>
      </c>
      <c r="I3349">
        <v>1462741200</v>
      </c>
      <c r="J3349" s="14">
        <f t="shared" si="312"/>
        <v>42498.875</v>
      </c>
      <c r="K3349">
        <v>1461503654</v>
      </c>
      <c r="L3349" s="14">
        <f t="shared" si="31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314"/>
        <v>119.44999999999999</v>
      </c>
      <c r="R3349" s="7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60" x14ac:dyDescent="0.2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s="4" t="s">
        <v>8219</v>
      </c>
      <c r="G3350" t="s">
        <v>8224</v>
      </c>
      <c r="H3350" t="s">
        <v>8246</v>
      </c>
      <c r="I3350">
        <v>1461988740</v>
      </c>
      <c r="J3350" s="14">
        <f t="shared" si="312"/>
        <v>42490.165972222225</v>
      </c>
      <c r="K3350">
        <v>1459949080</v>
      </c>
      <c r="L3350" s="14">
        <f t="shared" si="31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314"/>
        <v>100.2909090909091</v>
      </c>
      <c r="R3350" s="7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60" x14ac:dyDescent="0.2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s="4" t="s">
        <v>8219</v>
      </c>
      <c r="G3351" t="s">
        <v>8224</v>
      </c>
      <c r="H3351" t="s">
        <v>8246</v>
      </c>
      <c r="I3351">
        <v>1465837200</v>
      </c>
      <c r="J3351" s="14">
        <f t="shared" si="312"/>
        <v>42534.708333333328</v>
      </c>
      <c r="K3351">
        <v>1463971172</v>
      </c>
      <c r="L3351" s="14">
        <f t="shared" si="31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314"/>
        <v>153.4</v>
      </c>
      <c r="R3351" s="7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60" x14ac:dyDescent="0.2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s="4" t="s">
        <v>8219</v>
      </c>
      <c r="G3352" t="s">
        <v>8243</v>
      </c>
      <c r="H3352" t="s">
        <v>8249</v>
      </c>
      <c r="I3352">
        <v>1448838000</v>
      </c>
      <c r="J3352" s="14">
        <f t="shared" si="312"/>
        <v>42337.958333333328</v>
      </c>
      <c r="K3352">
        <v>1445791811</v>
      </c>
      <c r="L3352" s="14">
        <f t="shared" si="31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314"/>
        <v>104.42857142857143</v>
      </c>
      <c r="R3352" s="7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60" x14ac:dyDescent="0.2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s="4" t="s">
        <v>8219</v>
      </c>
      <c r="G3353" t="s">
        <v>8225</v>
      </c>
      <c r="H3353" t="s">
        <v>8247</v>
      </c>
      <c r="I3353">
        <v>1406113200</v>
      </c>
      <c r="J3353" s="14">
        <f t="shared" si="312"/>
        <v>41843.458333333336</v>
      </c>
      <c r="K3353">
        <v>1402910965</v>
      </c>
      <c r="L3353" s="14">
        <f t="shared" si="31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314"/>
        <v>101.1</v>
      </c>
      <c r="R3353" s="7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60" x14ac:dyDescent="0.2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s="4" t="s">
        <v>8219</v>
      </c>
      <c r="G3354" t="s">
        <v>8225</v>
      </c>
      <c r="H3354" t="s">
        <v>8247</v>
      </c>
      <c r="I3354">
        <v>1467414000</v>
      </c>
      <c r="J3354" s="14">
        <f t="shared" si="312"/>
        <v>42552.958333333328</v>
      </c>
      <c r="K3354">
        <v>1462492178</v>
      </c>
      <c r="L3354" s="14">
        <f t="shared" si="31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314"/>
        <v>107.52</v>
      </c>
      <c r="R3354" s="7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60" x14ac:dyDescent="0.2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s="4" t="s">
        <v>8219</v>
      </c>
      <c r="G3355" t="s">
        <v>8225</v>
      </c>
      <c r="H3355" t="s">
        <v>8247</v>
      </c>
      <c r="I3355">
        <v>1462230000</v>
      </c>
      <c r="J3355" s="14">
        <f t="shared" si="312"/>
        <v>42492.958333333328</v>
      </c>
      <c r="K3355">
        <v>1461061350</v>
      </c>
      <c r="L3355" s="14">
        <f t="shared" si="31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314"/>
        <v>315</v>
      </c>
      <c r="R3355" s="7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45" x14ac:dyDescent="0.2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s="4" t="s">
        <v>8219</v>
      </c>
      <c r="G3356" t="s">
        <v>8224</v>
      </c>
      <c r="H3356" t="s">
        <v>8246</v>
      </c>
      <c r="I3356">
        <v>1446091260</v>
      </c>
      <c r="J3356" s="14">
        <f t="shared" si="312"/>
        <v>42306.167361111111</v>
      </c>
      <c r="K3356">
        <v>1443029206</v>
      </c>
      <c r="L3356" s="14">
        <f t="shared" si="31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314"/>
        <v>101.93333333333334</v>
      </c>
      <c r="R3356" s="7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5" x14ac:dyDescent="0.2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s="4" t="s">
        <v>8219</v>
      </c>
      <c r="G3357" t="s">
        <v>8225</v>
      </c>
      <c r="H3357" t="s">
        <v>8247</v>
      </c>
      <c r="I3357">
        <v>1462879020</v>
      </c>
      <c r="J3357" s="14">
        <f t="shared" si="312"/>
        <v>42500.470138888893</v>
      </c>
      <c r="K3357">
        <v>1461941527</v>
      </c>
      <c r="L3357" s="14">
        <f t="shared" si="31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314"/>
        <v>126.28571428571429</v>
      </c>
      <c r="R3357" s="7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60" x14ac:dyDescent="0.2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s="4" t="s">
        <v>8219</v>
      </c>
      <c r="G3358" t="s">
        <v>8225</v>
      </c>
      <c r="H3358" t="s">
        <v>8247</v>
      </c>
      <c r="I3358">
        <v>1468611272</v>
      </c>
      <c r="J3358" s="14">
        <f t="shared" si="312"/>
        <v>42566.815648148149</v>
      </c>
      <c r="K3358">
        <v>1466019272</v>
      </c>
      <c r="L3358" s="14">
        <f t="shared" si="31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314"/>
        <v>101.4</v>
      </c>
      <c r="R3358" s="7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60" x14ac:dyDescent="0.2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s="4" t="s">
        <v>8219</v>
      </c>
      <c r="G3359" t="s">
        <v>8225</v>
      </c>
      <c r="H3359" t="s">
        <v>8247</v>
      </c>
      <c r="I3359">
        <v>1406887310</v>
      </c>
      <c r="J3359" s="14">
        <f t="shared" si="312"/>
        <v>41852.417939814812</v>
      </c>
      <c r="K3359">
        <v>1404295310</v>
      </c>
      <c r="L3359" s="14">
        <f t="shared" si="31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314"/>
        <v>101</v>
      </c>
      <c r="R3359" s="7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5" x14ac:dyDescent="0.2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s="4" t="s">
        <v>8219</v>
      </c>
      <c r="G3360" t="s">
        <v>8224</v>
      </c>
      <c r="H3360" t="s">
        <v>8246</v>
      </c>
      <c r="I3360">
        <v>1416385679</v>
      </c>
      <c r="J3360" s="14">
        <f t="shared" si="312"/>
        <v>41962.352766203709</v>
      </c>
      <c r="K3360">
        <v>1413790079</v>
      </c>
      <c r="L3360" s="14">
        <f t="shared" si="31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314"/>
        <v>102.99000000000001</v>
      </c>
      <c r="R3360" s="7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5" x14ac:dyDescent="0.2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s="4" t="s">
        <v>8219</v>
      </c>
      <c r="G3361" t="s">
        <v>8224</v>
      </c>
      <c r="H3361" t="s">
        <v>8246</v>
      </c>
      <c r="I3361">
        <v>1487985734</v>
      </c>
      <c r="J3361" s="14">
        <f t="shared" si="312"/>
        <v>42791.057106481487</v>
      </c>
      <c r="K3361">
        <v>1484097734</v>
      </c>
      <c r="L3361" s="14">
        <f t="shared" si="31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314"/>
        <v>106.25</v>
      </c>
      <c r="R3361" s="7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0" x14ac:dyDescent="0.2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s="4" t="s">
        <v>8219</v>
      </c>
      <c r="G3362" t="s">
        <v>8244</v>
      </c>
      <c r="H3362" t="s">
        <v>8258</v>
      </c>
      <c r="I3362">
        <v>1481731140</v>
      </c>
      <c r="J3362" s="14">
        <f t="shared" si="312"/>
        <v>42718.665972222225</v>
      </c>
      <c r="K3362">
        <v>1479866343</v>
      </c>
      <c r="L3362" s="14">
        <f t="shared" si="31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314"/>
        <v>101.37777777777779</v>
      </c>
      <c r="R3362" s="7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60" x14ac:dyDescent="0.2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s="4" t="s">
        <v>8219</v>
      </c>
      <c r="G3363" t="s">
        <v>8224</v>
      </c>
      <c r="H3363" t="s">
        <v>8246</v>
      </c>
      <c r="I3363">
        <v>1409587140</v>
      </c>
      <c r="J3363" s="14">
        <f t="shared" si="312"/>
        <v>41883.665972222225</v>
      </c>
      <c r="K3363">
        <v>1408062990</v>
      </c>
      <c r="L3363" s="14">
        <f t="shared" si="31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314"/>
        <v>113.46000000000001</v>
      </c>
      <c r="R3363" s="7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5" x14ac:dyDescent="0.2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s="4" t="s">
        <v>8219</v>
      </c>
      <c r="G3364" t="s">
        <v>8224</v>
      </c>
      <c r="H3364" t="s">
        <v>8246</v>
      </c>
      <c r="I3364">
        <v>1425704100</v>
      </c>
      <c r="J3364" s="14">
        <f t="shared" si="312"/>
        <v>42070.204861111109</v>
      </c>
      <c r="K3364">
        <v>1424484717</v>
      </c>
      <c r="L3364" s="14">
        <f t="shared" si="31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314"/>
        <v>218.00000000000003</v>
      </c>
      <c r="R3364" s="7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60" x14ac:dyDescent="0.2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s="4" t="s">
        <v>8219</v>
      </c>
      <c r="G3365" t="s">
        <v>8224</v>
      </c>
      <c r="H3365" t="s">
        <v>8246</v>
      </c>
      <c r="I3365">
        <v>1408464000</v>
      </c>
      <c r="J3365" s="14">
        <f t="shared" si="312"/>
        <v>41870.666666666664</v>
      </c>
      <c r="K3365">
        <v>1406831445</v>
      </c>
      <c r="L3365" s="14">
        <f t="shared" si="31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314"/>
        <v>101.41935483870968</v>
      </c>
      <c r="R3365" s="7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60" x14ac:dyDescent="0.2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s="4" t="s">
        <v>8219</v>
      </c>
      <c r="G3366" t="s">
        <v>8225</v>
      </c>
      <c r="H3366" t="s">
        <v>8247</v>
      </c>
      <c r="I3366">
        <v>1458075600</v>
      </c>
      <c r="J3366" s="14">
        <f t="shared" si="312"/>
        <v>42444.875</v>
      </c>
      <c r="K3366">
        <v>1456183649</v>
      </c>
      <c r="L3366" s="14">
        <f t="shared" si="31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314"/>
        <v>105.93333333333332</v>
      </c>
      <c r="R3366" s="7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60" x14ac:dyDescent="0.2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s="4" t="s">
        <v>8219</v>
      </c>
      <c r="G3367" t="s">
        <v>8224</v>
      </c>
      <c r="H3367" t="s">
        <v>8246</v>
      </c>
      <c r="I3367">
        <v>1449973592</v>
      </c>
      <c r="J3367" s="14">
        <f t="shared" si="312"/>
        <v>42351.101759259262</v>
      </c>
      <c r="K3367">
        <v>1447381592</v>
      </c>
      <c r="L3367" s="14">
        <f t="shared" si="313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314"/>
        <v>104</v>
      </c>
      <c r="R3367" s="7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5" x14ac:dyDescent="0.2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s="4" t="s">
        <v>8219</v>
      </c>
      <c r="G3368" t="s">
        <v>8224</v>
      </c>
      <c r="H3368" t="s">
        <v>8246</v>
      </c>
      <c r="I3368">
        <v>1431481037</v>
      </c>
      <c r="J3368" s="14">
        <f t="shared" si="312"/>
        <v>42137.067557870367</v>
      </c>
      <c r="K3368">
        <v>1428889037</v>
      </c>
      <c r="L3368" s="14">
        <f t="shared" si="31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314"/>
        <v>221</v>
      </c>
      <c r="R3368" s="7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60" x14ac:dyDescent="0.2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s="4" t="s">
        <v>8219</v>
      </c>
      <c r="G3369" t="s">
        <v>8225</v>
      </c>
      <c r="H3369" t="s">
        <v>8247</v>
      </c>
      <c r="I3369">
        <v>1438467894</v>
      </c>
      <c r="J3369" s="14">
        <f t="shared" si="312"/>
        <v>42217.933958333335</v>
      </c>
      <c r="K3369">
        <v>1436307894</v>
      </c>
      <c r="L3369" s="14">
        <f t="shared" si="31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314"/>
        <v>118.66666666666667</v>
      </c>
      <c r="R3369" s="7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5" x14ac:dyDescent="0.2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s="4" t="s">
        <v>8219</v>
      </c>
      <c r="G3370" t="s">
        <v>8224</v>
      </c>
      <c r="H3370" t="s">
        <v>8246</v>
      </c>
      <c r="I3370">
        <v>1420088400</v>
      </c>
      <c r="J3370" s="14">
        <f t="shared" si="312"/>
        <v>42005.208333333328</v>
      </c>
      <c r="K3370">
        <v>1416977259</v>
      </c>
      <c r="L3370" s="14">
        <f t="shared" si="31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314"/>
        <v>104.60000000000001</v>
      </c>
      <c r="R3370" s="7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5" x14ac:dyDescent="0.2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s="4" t="s">
        <v>8219</v>
      </c>
      <c r="G3371" t="s">
        <v>8241</v>
      </c>
      <c r="H3371" t="s">
        <v>8249</v>
      </c>
      <c r="I3371">
        <v>1484441980</v>
      </c>
      <c r="J3371" s="14">
        <f t="shared" si="312"/>
        <v>42750.041435185187</v>
      </c>
      <c r="K3371">
        <v>1479257980</v>
      </c>
      <c r="L3371" s="14">
        <f t="shared" si="31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314"/>
        <v>103.89999999999999</v>
      </c>
      <c r="R3371" s="7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0" x14ac:dyDescent="0.2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s="4" t="s">
        <v>8219</v>
      </c>
      <c r="G3372" t="s">
        <v>8224</v>
      </c>
      <c r="H3372" t="s">
        <v>8246</v>
      </c>
      <c r="I3372">
        <v>1481961600</v>
      </c>
      <c r="J3372" s="14">
        <f t="shared" si="312"/>
        <v>42721.333333333328</v>
      </c>
      <c r="K3372">
        <v>1479283285</v>
      </c>
      <c r="L3372" s="14">
        <f t="shared" si="31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314"/>
        <v>117.73333333333333</v>
      </c>
      <c r="R3372" s="7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45" x14ac:dyDescent="0.2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s="4" t="s">
        <v>8219</v>
      </c>
      <c r="G3373" t="s">
        <v>8224</v>
      </c>
      <c r="H3373" t="s">
        <v>8246</v>
      </c>
      <c r="I3373">
        <v>1449089965</v>
      </c>
      <c r="J3373" s="14">
        <f t="shared" si="312"/>
        <v>42340.874594907407</v>
      </c>
      <c r="K3373">
        <v>1446670765</v>
      </c>
      <c r="L3373" s="14">
        <f t="shared" si="31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314"/>
        <v>138.5</v>
      </c>
      <c r="R3373" s="7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5" x14ac:dyDescent="0.2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s="4" t="s">
        <v>8219</v>
      </c>
      <c r="G3374" t="s">
        <v>8224</v>
      </c>
      <c r="H3374" t="s">
        <v>8246</v>
      </c>
      <c r="I3374">
        <v>1408942740</v>
      </c>
      <c r="J3374" s="14">
        <f t="shared" si="312"/>
        <v>41876.207638888889</v>
      </c>
      <c r="K3374">
        <v>1407157756</v>
      </c>
      <c r="L3374" s="14">
        <f t="shared" si="31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314"/>
        <v>103.49999999999999</v>
      </c>
      <c r="R3374" s="7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60" x14ac:dyDescent="0.2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s="4" t="s">
        <v>8219</v>
      </c>
      <c r="G3375" t="s">
        <v>8225</v>
      </c>
      <c r="H3375" t="s">
        <v>8247</v>
      </c>
      <c r="I3375">
        <v>1437235200</v>
      </c>
      <c r="J3375" s="14">
        <f t="shared" si="312"/>
        <v>42203.666666666672</v>
      </c>
      <c r="K3375">
        <v>1435177840</v>
      </c>
      <c r="L3375" s="14">
        <f t="shared" si="31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314"/>
        <v>100.25</v>
      </c>
      <c r="R3375" s="7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5" x14ac:dyDescent="0.2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s="4" t="s">
        <v>8219</v>
      </c>
      <c r="G3376" t="s">
        <v>8229</v>
      </c>
      <c r="H3376" t="s">
        <v>8251</v>
      </c>
      <c r="I3376">
        <v>1446053616</v>
      </c>
      <c r="J3376" s="14">
        <f t="shared" si="312"/>
        <v>42305.731666666667</v>
      </c>
      <c r="K3376">
        <v>1443461616</v>
      </c>
      <c r="L3376" s="14">
        <f t="shared" si="31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314"/>
        <v>106.57142857142856</v>
      </c>
      <c r="R3376" s="7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5" x14ac:dyDescent="0.2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s="4" t="s">
        <v>8219</v>
      </c>
      <c r="G3377" t="s">
        <v>8225</v>
      </c>
      <c r="H3377" t="s">
        <v>8247</v>
      </c>
      <c r="I3377">
        <v>1400423973</v>
      </c>
      <c r="J3377" s="14">
        <f t="shared" si="312"/>
        <v>41777.610798611109</v>
      </c>
      <c r="K3377">
        <v>1399387173</v>
      </c>
      <c r="L3377" s="14">
        <f t="shared" si="31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314"/>
        <v>100</v>
      </c>
      <c r="R3377" s="7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60" x14ac:dyDescent="0.2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s="4" t="s">
        <v>8219</v>
      </c>
      <c r="G3378" t="s">
        <v>8224</v>
      </c>
      <c r="H3378" t="s">
        <v>8246</v>
      </c>
      <c r="I3378">
        <v>1429976994</v>
      </c>
      <c r="J3378" s="14">
        <f t="shared" si="312"/>
        <v>42119.659652777773</v>
      </c>
      <c r="K3378">
        <v>1424796594</v>
      </c>
      <c r="L3378" s="14">
        <f t="shared" si="31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314"/>
        <v>100.01249999999999</v>
      </c>
      <c r="R3378" s="7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60" x14ac:dyDescent="0.2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s="4" t="s">
        <v>8219</v>
      </c>
      <c r="G3379" t="s">
        <v>8225</v>
      </c>
      <c r="H3379" t="s">
        <v>8247</v>
      </c>
      <c r="I3379">
        <v>1426870560</v>
      </c>
      <c r="J3379" s="14">
        <f t="shared" si="312"/>
        <v>42083.705555555556</v>
      </c>
      <c r="K3379">
        <v>1424280899</v>
      </c>
      <c r="L3379" s="14">
        <f t="shared" si="313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314"/>
        <v>101.05</v>
      </c>
      <c r="R3379" s="7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60" x14ac:dyDescent="0.2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s="4" t="s">
        <v>8219</v>
      </c>
      <c r="G3380" t="s">
        <v>8225</v>
      </c>
      <c r="H3380" t="s">
        <v>8247</v>
      </c>
      <c r="I3380">
        <v>1409490480</v>
      </c>
      <c r="J3380" s="14">
        <f t="shared" si="312"/>
        <v>41882.547222222223</v>
      </c>
      <c r="K3380">
        <v>1407400306</v>
      </c>
      <c r="L3380" s="14">
        <f t="shared" si="31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314"/>
        <v>107.63636363636364</v>
      </c>
      <c r="R3380" s="7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60" x14ac:dyDescent="0.2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s="4" t="s">
        <v>8219</v>
      </c>
      <c r="G3381" t="s">
        <v>8225</v>
      </c>
      <c r="H3381" t="s">
        <v>8247</v>
      </c>
      <c r="I3381">
        <v>1440630000</v>
      </c>
      <c r="J3381" s="14">
        <f t="shared" si="312"/>
        <v>42242.958333333328</v>
      </c>
      <c r="K3381">
        <v>1439122800</v>
      </c>
      <c r="L3381" s="14">
        <f t="shared" si="31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314"/>
        <v>103.64999999999999</v>
      </c>
      <c r="R3381" s="7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60" x14ac:dyDescent="0.2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s="4" t="s">
        <v>8219</v>
      </c>
      <c r="G3382" t="s">
        <v>8224</v>
      </c>
      <c r="H3382" t="s">
        <v>8246</v>
      </c>
      <c r="I3382">
        <v>1417305178</v>
      </c>
      <c r="J3382" s="14">
        <f t="shared" si="312"/>
        <v>41972.995115740734</v>
      </c>
      <c r="K3382">
        <v>1414277578</v>
      </c>
      <c r="L3382" s="14">
        <f t="shared" si="313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314"/>
        <v>104.43333333333334</v>
      </c>
      <c r="R3382" s="7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60" x14ac:dyDescent="0.2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s="4" t="s">
        <v>8219</v>
      </c>
      <c r="G3383" t="s">
        <v>8224</v>
      </c>
      <c r="H3383" t="s">
        <v>8246</v>
      </c>
      <c r="I3383">
        <v>1426044383</v>
      </c>
      <c r="J3383" s="14">
        <f t="shared" si="312"/>
        <v>42074.143321759257</v>
      </c>
      <c r="K3383">
        <v>1423455983</v>
      </c>
      <c r="L3383" s="14">
        <f t="shared" si="31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314"/>
        <v>102.25</v>
      </c>
      <c r="R3383" s="7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60" x14ac:dyDescent="0.2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s="4" t="s">
        <v>8219</v>
      </c>
      <c r="G3384" t="s">
        <v>8225</v>
      </c>
      <c r="H3384" t="s">
        <v>8247</v>
      </c>
      <c r="I3384">
        <v>1470092340</v>
      </c>
      <c r="J3384" s="14">
        <f t="shared" si="312"/>
        <v>42583.957638888889</v>
      </c>
      <c r="K3384">
        <v>1467973256</v>
      </c>
      <c r="L3384" s="14">
        <f t="shared" si="31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314"/>
        <v>100.74285714285713</v>
      </c>
      <c r="R3384" s="7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60" x14ac:dyDescent="0.2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s="4" t="s">
        <v>8219</v>
      </c>
      <c r="G3385" t="s">
        <v>8224</v>
      </c>
      <c r="H3385" t="s">
        <v>8246</v>
      </c>
      <c r="I3385">
        <v>1466707620</v>
      </c>
      <c r="J3385" s="14">
        <f t="shared" si="312"/>
        <v>42544.782638888893</v>
      </c>
      <c r="K3385">
        <v>1464979620</v>
      </c>
      <c r="L3385" s="14">
        <f t="shared" si="31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314"/>
        <v>111.71428571428572</v>
      </c>
      <c r="R3385" s="7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60" x14ac:dyDescent="0.2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s="4" t="s">
        <v>8219</v>
      </c>
      <c r="G3386" t="s">
        <v>8224</v>
      </c>
      <c r="H3386" t="s">
        <v>8246</v>
      </c>
      <c r="I3386">
        <v>1448074800</v>
      </c>
      <c r="J3386" s="14">
        <f t="shared" si="312"/>
        <v>42329.125</v>
      </c>
      <c r="K3386">
        <v>1444874768</v>
      </c>
      <c r="L3386" s="14">
        <f t="shared" si="31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314"/>
        <v>100.01100000000001</v>
      </c>
      <c r="R3386" s="7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60" x14ac:dyDescent="0.2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s="4" t="s">
        <v>8219</v>
      </c>
      <c r="G3387" t="s">
        <v>8224</v>
      </c>
      <c r="H3387" t="s">
        <v>8246</v>
      </c>
      <c r="I3387">
        <v>1418244552</v>
      </c>
      <c r="J3387" s="14">
        <f t="shared" si="312"/>
        <v>41983.8675</v>
      </c>
      <c r="K3387">
        <v>1415652552</v>
      </c>
      <c r="L3387" s="14">
        <f t="shared" si="313"/>
        <v>41953.8675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314"/>
        <v>100</v>
      </c>
      <c r="R3387" s="7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60" x14ac:dyDescent="0.2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s="4" t="s">
        <v>8219</v>
      </c>
      <c r="G3388" t="s">
        <v>8224</v>
      </c>
      <c r="H3388" t="s">
        <v>8246</v>
      </c>
      <c r="I3388">
        <v>1417620506</v>
      </c>
      <c r="J3388" s="14">
        <f t="shared" si="312"/>
        <v>41976.644745370373</v>
      </c>
      <c r="K3388">
        <v>1415028506</v>
      </c>
      <c r="L3388" s="14">
        <f t="shared" si="31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314"/>
        <v>105</v>
      </c>
      <c r="R3388" s="7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60" x14ac:dyDescent="0.2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s="4" t="s">
        <v>8219</v>
      </c>
      <c r="G3389" t="s">
        <v>8224</v>
      </c>
      <c r="H3389" t="s">
        <v>8246</v>
      </c>
      <c r="I3389">
        <v>1418581088</v>
      </c>
      <c r="J3389" s="14">
        <f t="shared" si="312"/>
        <v>41987.762592592597</v>
      </c>
      <c r="K3389">
        <v>1415125088</v>
      </c>
      <c r="L3389" s="14">
        <f t="shared" si="313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314"/>
        <v>116.86666666666667</v>
      </c>
      <c r="R3389" s="7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60" x14ac:dyDescent="0.2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s="4" t="s">
        <v>8219</v>
      </c>
      <c r="G3390" t="s">
        <v>8225</v>
      </c>
      <c r="H3390" t="s">
        <v>8247</v>
      </c>
      <c r="I3390">
        <v>1434625441</v>
      </c>
      <c r="J3390" s="14">
        <f t="shared" si="312"/>
        <v>42173.461122685185</v>
      </c>
      <c r="K3390">
        <v>1432033441</v>
      </c>
      <c r="L3390" s="14">
        <f t="shared" si="31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314"/>
        <v>103.8</v>
      </c>
      <c r="R3390" s="7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5" x14ac:dyDescent="0.2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s="4" t="s">
        <v>8219</v>
      </c>
      <c r="G3391" t="s">
        <v>8224</v>
      </c>
      <c r="H3391" t="s">
        <v>8246</v>
      </c>
      <c r="I3391">
        <v>1464960682</v>
      </c>
      <c r="J3391" s="14">
        <f t="shared" si="312"/>
        <v>42524.563449074078</v>
      </c>
      <c r="K3391">
        <v>1462368682</v>
      </c>
      <c r="L3391" s="14">
        <f t="shared" si="31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314"/>
        <v>114.5</v>
      </c>
      <c r="R3391" s="7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60" x14ac:dyDescent="0.2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s="4" t="s">
        <v>8219</v>
      </c>
      <c r="G3392" t="s">
        <v>8224</v>
      </c>
      <c r="H3392" t="s">
        <v>8246</v>
      </c>
      <c r="I3392">
        <v>1405017345</v>
      </c>
      <c r="J3392" s="14">
        <f t="shared" si="312"/>
        <v>41830.774826388886</v>
      </c>
      <c r="K3392">
        <v>1403721345</v>
      </c>
      <c r="L3392" s="14">
        <f t="shared" si="313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314"/>
        <v>102.4</v>
      </c>
      <c r="R3392" s="7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60" x14ac:dyDescent="0.2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s="4" t="s">
        <v>8219</v>
      </c>
      <c r="G3393" t="s">
        <v>8224</v>
      </c>
      <c r="H3393" t="s">
        <v>8246</v>
      </c>
      <c r="I3393">
        <v>1407536880</v>
      </c>
      <c r="J3393" s="14">
        <f t="shared" si="312"/>
        <v>41859.936111111114</v>
      </c>
      <c r="K3393">
        <v>1404997548</v>
      </c>
      <c r="L3393" s="14">
        <f t="shared" si="31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314"/>
        <v>223</v>
      </c>
      <c r="R3393" s="7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60" x14ac:dyDescent="0.2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s="4" t="s">
        <v>8219</v>
      </c>
      <c r="G3394" t="s">
        <v>8225</v>
      </c>
      <c r="H3394" t="s">
        <v>8247</v>
      </c>
      <c r="I3394">
        <v>1462565855</v>
      </c>
      <c r="J3394" s="14">
        <f t="shared" si="312"/>
        <v>42496.845543981486</v>
      </c>
      <c r="K3394">
        <v>1458245855</v>
      </c>
      <c r="L3394" s="14">
        <f t="shared" si="313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si="314"/>
        <v>100</v>
      </c>
      <c r="R3394" s="7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5" x14ac:dyDescent="0.2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s="4" t="s">
        <v>8219</v>
      </c>
      <c r="G3395" t="s">
        <v>8224</v>
      </c>
      <c r="H3395" t="s">
        <v>8246</v>
      </c>
      <c r="I3395">
        <v>1415234760</v>
      </c>
      <c r="J3395" s="14">
        <f t="shared" ref="J3395:J3458" si="318">(((I3395/60)/60)/24)+DATE(1970,1,1)</f>
        <v>41949.031944444447</v>
      </c>
      <c r="K3395">
        <v>1413065230</v>
      </c>
      <c r="L3395" s="14">
        <f t="shared" ref="L3395:L3458" si="319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6">
        <f t="shared" ref="Q3395:Q3458" si="320">(E3395/D3395)*100</f>
        <v>105.80000000000001</v>
      </c>
      <c r="R3395" s="7">
        <f t="shared" ref="R3395:R3458" si="321">AVERAGE(E3395/N3395)</f>
        <v>36.06818181818182</v>
      </c>
      <c r="S3395" t="str">
        <f t="shared" ref="S3395:S3458" si="322">LEFT(P3395,FIND("/",P3395)-1)</f>
        <v>theater</v>
      </c>
      <c r="T3395" t="str">
        <f t="shared" ref="T3395:T3458" si="323">RIGHT(P3395,LEN(P3395)-FIND("/",P3395))</f>
        <v>plays</v>
      </c>
    </row>
    <row r="3396" spans="1:20" ht="60" x14ac:dyDescent="0.2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s="4" t="s">
        <v>8219</v>
      </c>
      <c r="G3396" t="s">
        <v>8225</v>
      </c>
      <c r="H3396" t="s">
        <v>8247</v>
      </c>
      <c r="I3396">
        <v>1406470645</v>
      </c>
      <c r="J3396" s="14">
        <f t="shared" si="318"/>
        <v>41847.59542824074</v>
      </c>
      <c r="K3396">
        <v>1403878645</v>
      </c>
      <c r="L3396" s="14">
        <f t="shared" si="31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320"/>
        <v>142.36363636363635</v>
      </c>
      <c r="R3396" s="7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30" x14ac:dyDescent="0.2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s="4" t="s">
        <v>8219</v>
      </c>
      <c r="G3397" t="s">
        <v>8225</v>
      </c>
      <c r="H3397" t="s">
        <v>8247</v>
      </c>
      <c r="I3397">
        <v>1433009400</v>
      </c>
      <c r="J3397" s="14">
        <f t="shared" si="318"/>
        <v>42154.756944444445</v>
      </c>
      <c r="K3397">
        <v>1431795944</v>
      </c>
      <c r="L3397" s="14">
        <f t="shared" si="31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320"/>
        <v>184</v>
      </c>
      <c r="R3397" s="7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5" x14ac:dyDescent="0.2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s="4" t="s">
        <v>8219</v>
      </c>
      <c r="G3398" t="s">
        <v>8224</v>
      </c>
      <c r="H3398" t="s">
        <v>8246</v>
      </c>
      <c r="I3398">
        <v>1401595140</v>
      </c>
      <c r="J3398" s="14">
        <f t="shared" si="318"/>
        <v>41791.165972222225</v>
      </c>
      <c r="K3398">
        <v>1399286589</v>
      </c>
      <c r="L3398" s="14">
        <f t="shared" si="31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320"/>
        <v>104.33333333333333</v>
      </c>
      <c r="R3398" s="7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0" x14ac:dyDescent="0.2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s="4" t="s">
        <v>8219</v>
      </c>
      <c r="G3399" t="s">
        <v>8225</v>
      </c>
      <c r="H3399" t="s">
        <v>8247</v>
      </c>
      <c r="I3399">
        <v>1455832800</v>
      </c>
      <c r="J3399" s="14">
        <f t="shared" si="318"/>
        <v>42418.916666666672</v>
      </c>
      <c r="K3399">
        <v>1452338929</v>
      </c>
      <c r="L3399" s="14">
        <f t="shared" si="31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320"/>
        <v>112.00000000000001</v>
      </c>
      <c r="R3399" s="7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60" x14ac:dyDescent="0.2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s="4" t="s">
        <v>8219</v>
      </c>
      <c r="G3400" t="s">
        <v>8224</v>
      </c>
      <c r="H3400" t="s">
        <v>8246</v>
      </c>
      <c r="I3400">
        <v>1416589200</v>
      </c>
      <c r="J3400" s="14">
        <f t="shared" si="318"/>
        <v>41964.708333333328</v>
      </c>
      <c r="K3400">
        <v>1414605776</v>
      </c>
      <c r="L3400" s="14">
        <f t="shared" si="31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320"/>
        <v>111.07499999999999</v>
      </c>
      <c r="R3400" s="7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5" x14ac:dyDescent="0.2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s="4" t="s">
        <v>8219</v>
      </c>
      <c r="G3401" t="s">
        <v>8225</v>
      </c>
      <c r="H3401" t="s">
        <v>8247</v>
      </c>
      <c r="I3401">
        <v>1424556325</v>
      </c>
      <c r="J3401" s="14">
        <f t="shared" si="318"/>
        <v>42056.920428240745</v>
      </c>
      <c r="K3401">
        <v>1421964325</v>
      </c>
      <c r="L3401" s="14">
        <f t="shared" si="31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320"/>
        <v>103.75000000000001</v>
      </c>
      <c r="R3401" s="7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60" x14ac:dyDescent="0.2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s="4" t="s">
        <v>8219</v>
      </c>
      <c r="G3402" t="s">
        <v>8224</v>
      </c>
      <c r="H3402" t="s">
        <v>8246</v>
      </c>
      <c r="I3402">
        <v>1409266414</v>
      </c>
      <c r="J3402" s="14">
        <f t="shared" si="318"/>
        <v>41879.953865740739</v>
      </c>
      <c r="K3402">
        <v>1405378414</v>
      </c>
      <c r="L3402" s="14">
        <f t="shared" si="31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320"/>
        <v>100.41</v>
      </c>
      <c r="R3402" s="7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60" x14ac:dyDescent="0.2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s="4" t="s">
        <v>8219</v>
      </c>
      <c r="G3403" t="s">
        <v>8225</v>
      </c>
      <c r="H3403" t="s">
        <v>8247</v>
      </c>
      <c r="I3403">
        <v>1438968146</v>
      </c>
      <c r="J3403" s="14">
        <f t="shared" si="318"/>
        <v>42223.723912037036</v>
      </c>
      <c r="K3403">
        <v>1436376146</v>
      </c>
      <c r="L3403" s="14">
        <f t="shared" si="31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320"/>
        <v>101.86206896551724</v>
      </c>
      <c r="R3403" s="7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5" x14ac:dyDescent="0.2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s="4" t="s">
        <v>8219</v>
      </c>
      <c r="G3404" t="s">
        <v>8224</v>
      </c>
      <c r="H3404" t="s">
        <v>8246</v>
      </c>
      <c r="I3404">
        <v>1447295460</v>
      </c>
      <c r="J3404" s="14">
        <f t="shared" si="318"/>
        <v>42320.104861111111</v>
      </c>
      <c r="K3404">
        <v>1444747843</v>
      </c>
      <c r="L3404" s="14">
        <f t="shared" si="31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320"/>
        <v>109.76666666666665</v>
      </c>
      <c r="R3404" s="7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5" x14ac:dyDescent="0.2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s="4" t="s">
        <v>8219</v>
      </c>
      <c r="G3405" t="s">
        <v>8225</v>
      </c>
      <c r="H3405" t="s">
        <v>8247</v>
      </c>
      <c r="I3405">
        <v>1435230324</v>
      </c>
      <c r="J3405" s="14">
        <f t="shared" si="318"/>
        <v>42180.462083333332</v>
      </c>
      <c r="K3405">
        <v>1432638324</v>
      </c>
      <c r="L3405" s="14">
        <f t="shared" si="31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320"/>
        <v>100</v>
      </c>
      <c r="R3405" s="7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60" x14ac:dyDescent="0.2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s="4" t="s">
        <v>8219</v>
      </c>
      <c r="G3406" t="s">
        <v>8224</v>
      </c>
      <c r="H3406" t="s">
        <v>8246</v>
      </c>
      <c r="I3406">
        <v>1434542702</v>
      </c>
      <c r="J3406" s="14">
        <f t="shared" si="318"/>
        <v>42172.503495370373</v>
      </c>
      <c r="K3406">
        <v>1432814702</v>
      </c>
      <c r="L3406" s="14">
        <f t="shared" si="31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320"/>
        <v>122</v>
      </c>
      <c r="R3406" s="7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5" x14ac:dyDescent="0.2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s="4" t="s">
        <v>8219</v>
      </c>
      <c r="G3407" t="s">
        <v>8225</v>
      </c>
      <c r="H3407" t="s">
        <v>8247</v>
      </c>
      <c r="I3407">
        <v>1456876740</v>
      </c>
      <c r="J3407" s="14">
        <f t="shared" si="318"/>
        <v>42430.999305555553</v>
      </c>
      <c r="K3407">
        <v>1455063886</v>
      </c>
      <c r="L3407" s="14">
        <f t="shared" si="31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320"/>
        <v>137.57142857142856</v>
      </c>
      <c r="R3407" s="7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5" x14ac:dyDescent="0.2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s="4" t="s">
        <v>8219</v>
      </c>
      <c r="G3408" t="s">
        <v>8224</v>
      </c>
      <c r="H3408" t="s">
        <v>8246</v>
      </c>
      <c r="I3408">
        <v>1405511376</v>
      </c>
      <c r="J3408" s="14">
        <f t="shared" si="318"/>
        <v>41836.492777777778</v>
      </c>
      <c r="K3408">
        <v>1401623376</v>
      </c>
      <c r="L3408" s="14">
        <f t="shared" si="31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320"/>
        <v>100.31000000000002</v>
      </c>
      <c r="R3408" s="7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60" x14ac:dyDescent="0.2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s="4" t="s">
        <v>8219</v>
      </c>
      <c r="G3409" t="s">
        <v>8225</v>
      </c>
      <c r="H3409" t="s">
        <v>8247</v>
      </c>
      <c r="I3409">
        <v>1404641289</v>
      </c>
      <c r="J3409" s="14">
        <f t="shared" si="318"/>
        <v>41826.422326388885</v>
      </c>
      <c r="K3409">
        <v>1402049289</v>
      </c>
      <c r="L3409" s="14">
        <f t="shared" si="31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320"/>
        <v>107.1</v>
      </c>
      <c r="R3409" s="7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5" x14ac:dyDescent="0.2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s="4" t="s">
        <v>8219</v>
      </c>
      <c r="G3410" t="s">
        <v>8224</v>
      </c>
      <c r="H3410" t="s">
        <v>8246</v>
      </c>
      <c r="I3410">
        <v>1405727304</v>
      </c>
      <c r="J3410" s="14">
        <f t="shared" si="318"/>
        <v>41838.991944444446</v>
      </c>
      <c r="K3410">
        <v>1403135304</v>
      </c>
      <c r="L3410" s="14">
        <f t="shared" si="31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320"/>
        <v>211</v>
      </c>
      <c r="R3410" s="7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5" x14ac:dyDescent="0.2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s="4" t="s">
        <v>8219</v>
      </c>
      <c r="G3411" t="s">
        <v>8225</v>
      </c>
      <c r="H3411" t="s">
        <v>8247</v>
      </c>
      <c r="I3411">
        <v>1469998680</v>
      </c>
      <c r="J3411" s="14">
        <f t="shared" si="318"/>
        <v>42582.873611111107</v>
      </c>
      <c r="K3411">
        <v>1466710358</v>
      </c>
      <c r="L3411" s="14">
        <f t="shared" si="31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320"/>
        <v>123.6</v>
      </c>
      <c r="R3411" s="7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60" x14ac:dyDescent="0.2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s="4" t="s">
        <v>8219</v>
      </c>
      <c r="G3412" t="s">
        <v>8224</v>
      </c>
      <c r="H3412" t="s">
        <v>8246</v>
      </c>
      <c r="I3412">
        <v>1465196400</v>
      </c>
      <c r="J3412" s="14">
        <f t="shared" si="318"/>
        <v>42527.291666666672</v>
      </c>
      <c r="K3412">
        <v>1462841990</v>
      </c>
      <c r="L3412" s="14">
        <f t="shared" si="31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320"/>
        <v>108.5</v>
      </c>
      <c r="R3412" s="7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60" x14ac:dyDescent="0.2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s="4" t="s">
        <v>8219</v>
      </c>
      <c r="G3413" t="s">
        <v>8224</v>
      </c>
      <c r="H3413" t="s">
        <v>8246</v>
      </c>
      <c r="I3413">
        <v>1444264372</v>
      </c>
      <c r="J3413" s="14">
        <f t="shared" si="318"/>
        <v>42285.022824074069</v>
      </c>
      <c r="K3413">
        <v>1442536372</v>
      </c>
      <c r="L3413" s="14">
        <f t="shared" si="31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320"/>
        <v>103.56666666666668</v>
      </c>
      <c r="R3413" s="7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5" x14ac:dyDescent="0.2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s="4" t="s">
        <v>8219</v>
      </c>
      <c r="G3414" t="s">
        <v>8225</v>
      </c>
      <c r="H3414" t="s">
        <v>8247</v>
      </c>
      <c r="I3414">
        <v>1411858862</v>
      </c>
      <c r="J3414" s="14">
        <f t="shared" si="318"/>
        <v>41909.959050925929</v>
      </c>
      <c r="K3414">
        <v>1409266862</v>
      </c>
      <c r="L3414" s="14">
        <f t="shared" si="31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320"/>
        <v>100</v>
      </c>
      <c r="R3414" s="7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60" x14ac:dyDescent="0.2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s="4" t="s">
        <v>8219</v>
      </c>
      <c r="G3415" t="s">
        <v>8224</v>
      </c>
      <c r="H3415" t="s">
        <v>8246</v>
      </c>
      <c r="I3415">
        <v>1425099540</v>
      </c>
      <c r="J3415" s="14">
        <f t="shared" si="318"/>
        <v>42063.207638888889</v>
      </c>
      <c r="K3415">
        <v>1424280938</v>
      </c>
      <c r="L3415" s="14">
        <f t="shared" si="31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320"/>
        <v>130</v>
      </c>
      <c r="R3415" s="7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5" x14ac:dyDescent="0.2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s="4" t="s">
        <v>8219</v>
      </c>
      <c r="G3416" t="s">
        <v>8224</v>
      </c>
      <c r="H3416" t="s">
        <v>8246</v>
      </c>
      <c r="I3416">
        <v>1480579140</v>
      </c>
      <c r="J3416" s="14">
        <f t="shared" si="318"/>
        <v>42705.332638888889</v>
      </c>
      <c r="K3416">
        <v>1478030325</v>
      </c>
      <c r="L3416" s="14">
        <f t="shared" si="31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320"/>
        <v>103.49999999999999</v>
      </c>
      <c r="R3416" s="7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5" x14ac:dyDescent="0.2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s="4" t="s">
        <v>8219</v>
      </c>
      <c r="G3417" t="s">
        <v>8224</v>
      </c>
      <c r="H3417" t="s">
        <v>8246</v>
      </c>
      <c r="I3417">
        <v>1460935800</v>
      </c>
      <c r="J3417" s="14">
        <f t="shared" si="318"/>
        <v>42477.979166666672</v>
      </c>
      <c r="K3417">
        <v>1459999656</v>
      </c>
      <c r="L3417" s="14">
        <f t="shared" si="31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320"/>
        <v>100</v>
      </c>
      <c r="R3417" s="7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60" x14ac:dyDescent="0.2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s="4" t="s">
        <v>8219</v>
      </c>
      <c r="G3418" t="s">
        <v>8225</v>
      </c>
      <c r="H3418" t="s">
        <v>8247</v>
      </c>
      <c r="I3418">
        <v>1429813800</v>
      </c>
      <c r="J3418" s="14">
        <f t="shared" si="318"/>
        <v>42117.770833333328</v>
      </c>
      <c r="K3418">
        <v>1427363645</v>
      </c>
      <c r="L3418" s="14">
        <f t="shared" si="31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320"/>
        <v>119.6</v>
      </c>
      <c r="R3418" s="7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5" x14ac:dyDescent="0.2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s="4" t="s">
        <v>8219</v>
      </c>
      <c r="G3419" t="s">
        <v>8224</v>
      </c>
      <c r="H3419" t="s">
        <v>8246</v>
      </c>
      <c r="I3419">
        <v>1414284180</v>
      </c>
      <c r="J3419" s="14">
        <f t="shared" si="318"/>
        <v>41938.029861111114</v>
      </c>
      <c r="K3419">
        <v>1410558948</v>
      </c>
      <c r="L3419" s="14">
        <f t="shared" si="319"/>
        <v>41894.91375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320"/>
        <v>100.00058823529412</v>
      </c>
      <c r="R3419" s="7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60" x14ac:dyDescent="0.2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s="4" t="s">
        <v>8219</v>
      </c>
      <c r="G3420" t="s">
        <v>8224</v>
      </c>
      <c r="H3420" t="s">
        <v>8246</v>
      </c>
      <c r="I3420">
        <v>1400875307</v>
      </c>
      <c r="J3420" s="14">
        <f t="shared" si="318"/>
        <v>41782.83457175926</v>
      </c>
      <c r="K3420">
        <v>1398283307</v>
      </c>
      <c r="L3420" s="14">
        <f t="shared" si="31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320"/>
        <v>100.875</v>
      </c>
      <c r="R3420" s="7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60" x14ac:dyDescent="0.2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s="4" t="s">
        <v>8219</v>
      </c>
      <c r="G3421" t="s">
        <v>8241</v>
      </c>
      <c r="H3421" t="s">
        <v>8249</v>
      </c>
      <c r="I3421">
        <v>1459978200</v>
      </c>
      <c r="J3421" s="14">
        <f t="shared" si="318"/>
        <v>42466.895833333328</v>
      </c>
      <c r="K3421">
        <v>1458416585</v>
      </c>
      <c r="L3421" s="14">
        <f t="shared" si="31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320"/>
        <v>106.54545454545455</v>
      </c>
      <c r="R3421" s="7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5" x14ac:dyDescent="0.2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s="4" t="s">
        <v>8219</v>
      </c>
      <c r="G3422" t="s">
        <v>8225</v>
      </c>
      <c r="H3422" t="s">
        <v>8247</v>
      </c>
      <c r="I3422">
        <v>1455408000</v>
      </c>
      <c r="J3422" s="14">
        <f t="shared" si="318"/>
        <v>42414</v>
      </c>
      <c r="K3422">
        <v>1454638202</v>
      </c>
      <c r="L3422" s="14">
        <f t="shared" si="31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320"/>
        <v>138</v>
      </c>
      <c r="R3422" s="7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5" x14ac:dyDescent="0.2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s="4" t="s">
        <v>8219</v>
      </c>
      <c r="G3423" t="s">
        <v>8224</v>
      </c>
      <c r="H3423" t="s">
        <v>8246</v>
      </c>
      <c r="I3423">
        <v>1425495563</v>
      </c>
      <c r="J3423" s="14">
        <f t="shared" si="318"/>
        <v>42067.791238425925</v>
      </c>
      <c r="K3423">
        <v>1422903563</v>
      </c>
      <c r="L3423" s="14">
        <f t="shared" si="31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320"/>
        <v>101.15</v>
      </c>
      <c r="R3423" s="7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60" x14ac:dyDescent="0.2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s="4" t="s">
        <v>8219</v>
      </c>
      <c r="G3424" t="s">
        <v>8225</v>
      </c>
      <c r="H3424" t="s">
        <v>8247</v>
      </c>
      <c r="I3424">
        <v>1450051200</v>
      </c>
      <c r="J3424" s="14">
        <f t="shared" si="318"/>
        <v>42352</v>
      </c>
      <c r="K3424">
        <v>1447594176</v>
      </c>
      <c r="L3424" s="14">
        <f t="shared" si="31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320"/>
        <v>109.1</v>
      </c>
      <c r="R3424" s="7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5" x14ac:dyDescent="0.2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s="4" t="s">
        <v>8219</v>
      </c>
      <c r="G3425" t="s">
        <v>8224</v>
      </c>
      <c r="H3425" t="s">
        <v>8246</v>
      </c>
      <c r="I3425">
        <v>1429912341</v>
      </c>
      <c r="J3425" s="14">
        <f t="shared" si="318"/>
        <v>42118.911354166667</v>
      </c>
      <c r="K3425">
        <v>1427320341</v>
      </c>
      <c r="L3425" s="14">
        <f t="shared" si="31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320"/>
        <v>140</v>
      </c>
      <c r="R3425" s="7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60" x14ac:dyDescent="0.2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s="4" t="s">
        <v>8219</v>
      </c>
      <c r="G3426" t="s">
        <v>8224</v>
      </c>
      <c r="H3426" t="s">
        <v>8246</v>
      </c>
      <c r="I3426">
        <v>1423119540</v>
      </c>
      <c r="J3426" s="14">
        <f t="shared" si="318"/>
        <v>42040.290972222225</v>
      </c>
      <c r="K3426">
        <v>1421252084</v>
      </c>
      <c r="L3426" s="14">
        <f t="shared" si="31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320"/>
        <v>103.58333333333334</v>
      </c>
      <c r="R3426" s="7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60" x14ac:dyDescent="0.2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s="4" t="s">
        <v>8219</v>
      </c>
      <c r="G3427" t="s">
        <v>8224</v>
      </c>
      <c r="H3427" t="s">
        <v>8246</v>
      </c>
      <c r="I3427">
        <v>1412434136</v>
      </c>
      <c r="J3427" s="14">
        <f t="shared" si="318"/>
        <v>41916.617314814815</v>
      </c>
      <c r="K3427">
        <v>1409669336</v>
      </c>
      <c r="L3427" s="14">
        <f t="shared" si="31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320"/>
        <v>102.97033333333331</v>
      </c>
      <c r="R3427" s="7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5" x14ac:dyDescent="0.2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s="4" t="s">
        <v>8219</v>
      </c>
      <c r="G3428" t="s">
        <v>8224</v>
      </c>
      <c r="H3428" t="s">
        <v>8246</v>
      </c>
      <c r="I3428">
        <v>1411264800</v>
      </c>
      <c r="J3428" s="14">
        <f t="shared" si="318"/>
        <v>41903.083333333336</v>
      </c>
      <c r="K3428">
        <v>1409620903</v>
      </c>
      <c r="L3428" s="14">
        <f t="shared" si="31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320"/>
        <v>108.13333333333333</v>
      </c>
      <c r="R3428" s="7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60" x14ac:dyDescent="0.2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s="4" t="s">
        <v>8219</v>
      </c>
      <c r="G3429" t="s">
        <v>8225</v>
      </c>
      <c r="H3429" t="s">
        <v>8247</v>
      </c>
      <c r="I3429">
        <v>1404314952</v>
      </c>
      <c r="J3429" s="14">
        <f t="shared" si="318"/>
        <v>41822.645277777774</v>
      </c>
      <c r="K3429">
        <v>1401722952</v>
      </c>
      <c r="L3429" s="14">
        <f t="shared" si="31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320"/>
        <v>100</v>
      </c>
      <c r="R3429" s="7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60" x14ac:dyDescent="0.2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s="4" t="s">
        <v>8219</v>
      </c>
      <c r="G3430" t="s">
        <v>8225</v>
      </c>
      <c r="H3430" t="s">
        <v>8247</v>
      </c>
      <c r="I3430">
        <v>1425142800</v>
      </c>
      <c r="J3430" s="14">
        <f t="shared" si="318"/>
        <v>42063.708333333328</v>
      </c>
      <c r="K3430">
        <v>1422983847</v>
      </c>
      <c r="L3430" s="14">
        <f t="shared" si="31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320"/>
        <v>102.75000000000001</v>
      </c>
      <c r="R3430" s="7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60" x14ac:dyDescent="0.2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s="4" t="s">
        <v>8219</v>
      </c>
      <c r="G3431" t="s">
        <v>8225</v>
      </c>
      <c r="H3431" t="s">
        <v>8247</v>
      </c>
      <c r="I3431">
        <v>1478046661</v>
      </c>
      <c r="J3431" s="14">
        <f t="shared" si="318"/>
        <v>42676.021539351852</v>
      </c>
      <c r="K3431">
        <v>1476837061</v>
      </c>
      <c r="L3431" s="14">
        <f t="shared" si="31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320"/>
        <v>130</v>
      </c>
      <c r="R3431" s="7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60" x14ac:dyDescent="0.2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s="4" t="s">
        <v>8219</v>
      </c>
      <c r="G3432" t="s">
        <v>8225</v>
      </c>
      <c r="H3432" t="s">
        <v>8247</v>
      </c>
      <c r="I3432">
        <v>1406760101</v>
      </c>
      <c r="J3432" s="14">
        <f t="shared" si="318"/>
        <v>41850.945613425924</v>
      </c>
      <c r="K3432">
        <v>1404168101</v>
      </c>
      <c r="L3432" s="14">
        <f t="shared" si="31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320"/>
        <v>108.54949999999999</v>
      </c>
      <c r="R3432" s="7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5" x14ac:dyDescent="0.2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s="4" t="s">
        <v>8219</v>
      </c>
      <c r="G3433" t="s">
        <v>8224</v>
      </c>
      <c r="H3433" t="s">
        <v>8246</v>
      </c>
      <c r="I3433">
        <v>1408383153</v>
      </c>
      <c r="J3433" s="14">
        <f t="shared" si="318"/>
        <v>41869.730937500004</v>
      </c>
      <c r="K3433">
        <v>1405791153</v>
      </c>
      <c r="L3433" s="14">
        <f t="shared" si="31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320"/>
        <v>100</v>
      </c>
      <c r="R3433" s="7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5" x14ac:dyDescent="0.2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s="4" t="s">
        <v>8219</v>
      </c>
      <c r="G3434" t="s">
        <v>8224</v>
      </c>
      <c r="H3434" t="s">
        <v>8246</v>
      </c>
      <c r="I3434">
        <v>1454709600</v>
      </c>
      <c r="J3434" s="14">
        <f t="shared" si="318"/>
        <v>42405.916666666672</v>
      </c>
      <c r="K3434">
        <v>1452520614</v>
      </c>
      <c r="L3434" s="14">
        <f t="shared" si="31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320"/>
        <v>109.65</v>
      </c>
      <c r="R3434" s="7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5" x14ac:dyDescent="0.2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s="4" t="s">
        <v>8219</v>
      </c>
      <c r="G3435" t="s">
        <v>8224</v>
      </c>
      <c r="H3435" t="s">
        <v>8246</v>
      </c>
      <c r="I3435">
        <v>1402974000</v>
      </c>
      <c r="J3435" s="14">
        <f t="shared" si="318"/>
        <v>41807.125</v>
      </c>
      <c r="K3435">
        <v>1400290255</v>
      </c>
      <c r="L3435" s="14">
        <f t="shared" si="31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320"/>
        <v>100.26315789473684</v>
      </c>
      <c r="R3435" s="7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60" x14ac:dyDescent="0.2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s="4" t="s">
        <v>8219</v>
      </c>
      <c r="G3436" t="s">
        <v>8224</v>
      </c>
      <c r="H3436" t="s">
        <v>8246</v>
      </c>
      <c r="I3436">
        <v>1404983269</v>
      </c>
      <c r="J3436" s="14">
        <f t="shared" si="318"/>
        <v>41830.380428240744</v>
      </c>
      <c r="K3436">
        <v>1402391269</v>
      </c>
      <c r="L3436" s="14">
        <f t="shared" si="31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320"/>
        <v>105.55000000000001</v>
      </c>
      <c r="R3436" s="7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60" x14ac:dyDescent="0.2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s="4" t="s">
        <v>8219</v>
      </c>
      <c r="G3437" t="s">
        <v>8224</v>
      </c>
      <c r="H3437" t="s">
        <v>8246</v>
      </c>
      <c r="I3437">
        <v>1470538800</v>
      </c>
      <c r="J3437" s="14">
        <f t="shared" si="318"/>
        <v>42589.125</v>
      </c>
      <c r="K3437">
        <v>1469112493</v>
      </c>
      <c r="L3437" s="14">
        <f t="shared" si="31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320"/>
        <v>112.00000000000001</v>
      </c>
      <c r="R3437" s="7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60" x14ac:dyDescent="0.2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s="4" t="s">
        <v>8219</v>
      </c>
      <c r="G3438" t="s">
        <v>8224</v>
      </c>
      <c r="H3438" t="s">
        <v>8246</v>
      </c>
      <c r="I3438">
        <v>1408638480</v>
      </c>
      <c r="J3438" s="14">
        <f t="shared" si="318"/>
        <v>41872.686111111114</v>
      </c>
      <c r="K3438">
        <v>1406811593</v>
      </c>
      <c r="L3438" s="14">
        <f t="shared" si="31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320"/>
        <v>105.89999999999999</v>
      </c>
      <c r="R3438" s="7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60" x14ac:dyDescent="0.2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s="4" t="s">
        <v>8219</v>
      </c>
      <c r="G3439" t="s">
        <v>8224</v>
      </c>
      <c r="H3439" t="s">
        <v>8246</v>
      </c>
      <c r="I3439">
        <v>1440003820</v>
      </c>
      <c r="J3439" s="14">
        <f t="shared" si="318"/>
        <v>42235.710879629631</v>
      </c>
      <c r="K3439">
        <v>1437411820</v>
      </c>
      <c r="L3439" s="14">
        <f t="shared" si="31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320"/>
        <v>101</v>
      </c>
      <c r="R3439" s="7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60" x14ac:dyDescent="0.2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s="4" t="s">
        <v>8219</v>
      </c>
      <c r="G3440" t="s">
        <v>8225</v>
      </c>
      <c r="H3440" t="s">
        <v>8247</v>
      </c>
      <c r="I3440">
        <v>1430600400</v>
      </c>
      <c r="J3440" s="14">
        <f t="shared" si="318"/>
        <v>42126.875</v>
      </c>
      <c r="K3440">
        <v>1428358567</v>
      </c>
      <c r="L3440" s="14">
        <f t="shared" si="31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320"/>
        <v>104.2</v>
      </c>
      <c r="R3440" s="7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0" x14ac:dyDescent="0.2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s="4" t="s">
        <v>8219</v>
      </c>
      <c r="G3441" t="s">
        <v>8224</v>
      </c>
      <c r="H3441" t="s">
        <v>8246</v>
      </c>
      <c r="I3441">
        <v>1453179540</v>
      </c>
      <c r="J3441" s="14">
        <f t="shared" si="318"/>
        <v>42388.207638888889</v>
      </c>
      <c r="K3441">
        <v>1452030730</v>
      </c>
      <c r="L3441" s="14">
        <f t="shared" si="31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320"/>
        <v>134.67833333333334</v>
      </c>
      <c r="R3441" s="7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60" x14ac:dyDescent="0.2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s="4" t="s">
        <v>8219</v>
      </c>
      <c r="G3442" t="s">
        <v>8224</v>
      </c>
      <c r="H3442" t="s">
        <v>8246</v>
      </c>
      <c r="I3442">
        <v>1405095300</v>
      </c>
      <c r="J3442" s="14">
        <f t="shared" si="318"/>
        <v>41831.677083333336</v>
      </c>
      <c r="K3442">
        <v>1403146628</v>
      </c>
      <c r="L3442" s="14">
        <f t="shared" si="31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320"/>
        <v>105.2184</v>
      </c>
      <c r="R3442" s="7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60" x14ac:dyDescent="0.2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s="4" t="s">
        <v>8219</v>
      </c>
      <c r="G3443" t="s">
        <v>8224</v>
      </c>
      <c r="H3443" t="s">
        <v>8246</v>
      </c>
      <c r="I3443">
        <v>1447445820</v>
      </c>
      <c r="J3443" s="14">
        <f t="shared" si="318"/>
        <v>42321.845138888893</v>
      </c>
      <c r="K3443">
        <v>1445077121</v>
      </c>
      <c r="L3443" s="14">
        <f t="shared" si="31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320"/>
        <v>102.60000000000001</v>
      </c>
      <c r="R3443" s="7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60" x14ac:dyDescent="0.2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s="4" t="s">
        <v>8219</v>
      </c>
      <c r="G3444" t="s">
        <v>8224</v>
      </c>
      <c r="H3444" t="s">
        <v>8246</v>
      </c>
      <c r="I3444">
        <v>1433016672</v>
      </c>
      <c r="J3444" s="14">
        <f t="shared" si="318"/>
        <v>42154.841111111105</v>
      </c>
      <c r="K3444">
        <v>1430424672</v>
      </c>
      <c r="L3444" s="14">
        <f t="shared" si="31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320"/>
        <v>100</v>
      </c>
      <c r="R3444" s="7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60" x14ac:dyDescent="0.2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s="4" t="s">
        <v>8219</v>
      </c>
      <c r="G3445" t="s">
        <v>8224</v>
      </c>
      <c r="H3445" t="s">
        <v>8246</v>
      </c>
      <c r="I3445">
        <v>1410266146</v>
      </c>
      <c r="J3445" s="14">
        <f t="shared" si="318"/>
        <v>41891.524837962963</v>
      </c>
      <c r="K3445">
        <v>1407674146</v>
      </c>
      <c r="L3445" s="14">
        <f t="shared" si="31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320"/>
        <v>185.5</v>
      </c>
      <c r="R3445" s="7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60" x14ac:dyDescent="0.2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s="4" t="s">
        <v>8219</v>
      </c>
      <c r="G3446" t="s">
        <v>8226</v>
      </c>
      <c r="H3446" t="s">
        <v>8248</v>
      </c>
      <c r="I3446">
        <v>1465394340</v>
      </c>
      <c r="J3446" s="14">
        <f t="shared" si="318"/>
        <v>42529.582638888889</v>
      </c>
      <c r="K3446">
        <v>1464677986</v>
      </c>
      <c r="L3446" s="14">
        <f t="shared" si="31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320"/>
        <v>289</v>
      </c>
      <c r="R3446" s="7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5" x14ac:dyDescent="0.2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s="4" t="s">
        <v>8219</v>
      </c>
      <c r="G3447" t="s">
        <v>8225</v>
      </c>
      <c r="H3447" t="s">
        <v>8247</v>
      </c>
      <c r="I3447">
        <v>1445604236</v>
      </c>
      <c r="J3447" s="14">
        <f t="shared" si="318"/>
        <v>42300.530509259261</v>
      </c>
      <c r="K3447">
        <v>1443185036</v>
      </c>
      <c r="L3447" s="14">
        <f t="shared" si="31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320"/>
        <v>100</v>
      </c>
      <c r="R3447" s="7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60" x14ac:dyDescent="0.2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s="4" t="s">
        <v>8219</v>
      </c>
      <c r="G3448" t="s">
        <v>8225</v>
      </c>
      <c r="H3448" t="s">
        <v>8247</v>
      </c>
      <c r="I3448">
        <v>1423138800</v>
      </c>
      <c r="J3448" s="14">
        <f t="shared" si="318"/>
        <v>42040.513888888891</v>
      </c>
      <c r="K3448">
        <v>1421092725</v>
      </c>
      <c r="L3448" s="14">
        <f t="shared" si="31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320"/>
        <v>108.2</v>
      </c>
      <c r="R3448" s="7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30" x14ac:dyDescent="0.2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s="4" t="s">
        <v>8219</v>
      </c>
      <c r="G3449" t="s">
        <v>8224</v>
      </c>
      <c r="H3449" t="s">
        <v>8246</v>
      </c>
      <c r="I3449">
        <v>1458332412</v>
      </c>
      <c r="J3449" s="14">
        <f t="shared" si="318"/>
        <v>42447.847361111111</v>
      </c>
      <c r="K3449">
        <v>1454448012</v>
      </c>
      <c r="L3449" s="14">
        <f t="shared" si="31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320"/>
        <v>107.80000000000001</v>
      </c>
      <c r="R3449" s="7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5" x14ac:dyDescent="0.2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s="4" t="s">
        <v>8219</v>
      </c>
      <c r="G3450" t="s">
        <v>8224</v>
      </c>
      <c r="H3450" t="s">
        <v>8246</v>
      </c>
      <c r="I3450">
        <v>1418784689</v>
      </c>
      <c r="J3450" s="14">
        <f t="shared" si="318"/>
        <v>41990.119085648148</v>
      </c>
      <c r="K3450">
        <v>1416192689</v>
      </c>
      <c r="L3450" s="14">
        <f t="shared" si="31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320"/>
        <v>109.76190476190477</v>
      </c>
      <c r="R3450" s="7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5" x14ac:dyDescent="0.2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s="4" t="s">
        <v>8219</v>
      </c>
      <c r="G3451" t="s">
        <v>8224</v>
      </c>
      <c r="H3451" t="s">
        <v>8246</v>
      </c>
      <c r="I3451">
        <v>1468036800</v>
      </c>
      <c r="J3451" s="14">
        <f t="shared" si="318"/>
        <v>42560.166666666672</v>
      </c>
      <c r="K3451">
        <v>1465607738</v>
      </c>
      <c r="L3451" s="14">
        <f t="shared" si="31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320"/>
        <v>170.625</v>
      </c>
      <c r="R3451" s="7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60" x14ac:dyDescent="0.2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s="4" t="s">
        <v>8219</v>
      </c>
      <c r="G3452" t="s">
        <v>8225</v>
      </c>
      <c r="H3452" t="s">
        <v>8247</v>
      </c>
      <c r="I3452">
        <v>1427990071</v>
      </c>
      <c r="J3452" s="14">
        <f t="shared" si="318"/>
        <v>42096.662858796291</v>
      </c>
      <c r="K3452">
        <v>1422809671</v>
      </c>
      <c r="L3452" s="14">
        <f t="shared" si="31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320"/>
        <v>152</v>
      </c>
      <c r="R3452" s="7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60" x14ac:dyDescent="0.2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s="4" t="s">
        <v>8219</v>
      </c>
      <c r="G3453" t="s">
        <v>8224</v>
      </c>
      <c r="H3453" t="s">
        <v>8246</v>
      </c>
      <c r="I3453">
        <v>1429636927</v>
      </c>
      <c r="J3453" s="14">
        <f t="shared" si="318"/>
        <v>42115.723692129628</v>
      </c>
      <c r="K3453">
        <v>1427304127</v>
      </c>
      <c r="L3453" s="14">
        <f t="shared" si="31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320"/>
        <v>101.23076923076924</v>
      </c>
      <c r="R3453" s="7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60" x14ac:dyDescent="0.2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s="4" t="s">
        <v>8219</v>
      </c>
      <c r="G3454" t="s">
        <v>8224</v>
      </c>
      <c r="H3454" t="s">
        <v>8246</v>
      </c>
      <c r="I3454">
        <v>1406087940</v>
      </c>
      <c r="J3454" s="14">
        <f t="shared" si="318"/>
        <v>41843.165972222225</v>
      </c>
      <c r="K3454">
        <v>1404141626</v>
      </c>
      <c r="L3454" s="14">
        <f t="shared" si="31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320"/>
        <v>153.19999999999999</v>
      </c>
      <c r="R3454" s="7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5" x14ac:dyDescent="0.2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s="4" t="s">
        <v>8219</v>
      </c>
      <c r="G3455" t="s">
        <v>8225</v>
      </c>
      <c r="H3455" t="s">
        <v>8247</v>
      </c>
      <c r="I3455">
        <v>1471130956</v>
      </c>
      <c r="J3455" s="14">
        <f t="shared" si="318"/>
        <v>42595.97865740741</v>
      </c>
      <c r="K3455">
        <v>1465946956</v>
      </c>
      <c r="L3455" s="14">
        <f t="shared" si="31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320"/>
        <v>128.33333333333334</v>
      </c>
      <c r="R3455" s="7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60" x14ac:dyDescent="0.2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s="4" t="s">
        <v>8219</v>
      </c>
      <c r="G3456" t="s">
        <v>8225</v>
      </c>
      <c r="H3456" t="s">
        <v>8247</v>
      </c>
      <c r="I3456">
        <v>1406825159</v>
      </c>
      <c r="J3456" s="14">
        <f t="shared" si="318"/>
        <v>41851.698599537034</v>
      </c>
      <c r="K3456">
        <v>1404233159</v>
      </c>
      <c r="L3456" s="14">
        <f t="shared" si="31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320"/>
        <v>100.71428571428571</v>
      </c>
      <c r="R3456" s="7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60" x14ac:dyDescent="0.2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s="4" t="s">
        <v>8219</v>
      </c>
      <c r="G3457" t="s">
        <v>8224</v>
      </c>
      <c r="H3457" t="s">
        <v>8246</v>
      </c>
      <c r="I3457">
        <v>1476381627</v>
      </c>
      <c r="J3457" s="14">
        <f t="shared" si="318"/>
        <v>42656.7503125</v>
      </c>
      <c r="K3457">
        <v>1473789627</v>
      </c>
      <c r="L3457" s="14">
        <f t="shared" si="31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320"/>
        <v>100.64999999999999</v>
      </c>
      <c r="R3457" s="7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60" x14ac:dyDescent="0.2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s="4" t="s">
        <v>8219</v>
      </c>
      <c r="G3458" t="s">
        <v>8224</v>
      </c>
      <c r="H3458" t="s">
        <v>8246</v>
      </c>
      <c r="I3458">
        <v>1406876340</v>
      </c>
      <c r="J3458" s="14">
        <f t="shared" si="318"/>
        <v>41852.290972222225</v>
      </c>
      <c r="K3458">
        <v>1404190567</v>
      </c>
      <c r="L3458" s="14">
        <f t="shared" si="319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6">
        <f t="shared" si="320"/>
        <v>191.3</v>
      </c>
      <c r="R3458" s="7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30" x14ac:dyDescent="0.2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s="4" t="s">
        <v>8219</v>
      </c>
      <c r="G3459" t="s">
        <v>8224</v>
      </c>
      <c r="H3459" t="s">
        <v>8246</v>
      </c>
      <c r="I3459">
        <v>1423720740</v>
      </c>
      <c r="J3459" s="14">
        <f t="shared" ref="J3459:J3522" si="324">(((I3459/60)/60)/24)+DATE(1970,1,1)</f>
        <v>42047.249305555553</v>
      </c>
      <c r="K3459">
        <v>1421081857</v>
      </c>
      <c r="L3459" s="14">
        <f t="shared" ref="L3459:L3522" si="325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6">
        <f t="shared" ref="Q3459:Q3522" si="326">(E3459/D3459)*100</f>
        <v>140.19999999999999</v>
      </c>
      <c r="R3459" s="7">
        <f t="shared" ref="R3459:R3522" si="327">AVERAGE(E3459/N3459)</f>
        <v>50.981818181818184</v>
      </c>
      <c r="S3459" t="str">
        <f t="shared" ref="S3459:S3522" si="328">LEFT(P3459,FIND("/",P3459)-1)</f>
        <v>theater</v>
      </c>
      <c r="T3459" t="str">
        <f t="shared" ref="T3459:T3522" si="329">RIGHT(P3459,LEN(P3459)-FIND("/",P3459))</f>
        <v>plays</v>
      </c>
    </row>
    <row r="3460" spans="1:20" ht="60" x14ac:dyDescent="0.2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s="4" t="s">
        <v>8219</v>
      </c>
      <c r="G3460" t="s">
        <v>8224</v>
      </c>
      <c r="H3460" t="s">
        <v>8246</v>
      </c>
      <c r="I3460">
        <v>1422937620</v>
      </c>
      <c r="J3460" s="14">
        <f t="shared" si="324"/>
        <v>42038.185416666667</v>
      </c>
      <c r="K3460">
        <v>1420606303</v>
      </c>
      <c r="L3460" s="14">
        <f t="shared" si="325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326"/>
        <v>124.33537832310839</v>
      </c>
      <c r="R3460" s="7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60" x14ac:dyDescent="0.2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s="4" t="s">
        <v>8219</v>
      </c>
      <c r="G3461" t="s">
        <v>8225</v>
      </c>
      <c r="H3461" t="s">
        <v>8247</v>
      </c>
      <c r="I3461">
        <v>1463743860</v>
      </c>
      <c r="J3461" s="14">
        <f t="shared" si="324"/>
        <v>42510.479861111111</v>
      </c>
      <c r="K3461">
        <v>1461151860</v>
      </c>
      <c r="L3461" s="14">
        <f t="shared" si="325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326"/>
        <v>126.2</v>
      </c>
      <c r="R3461" s="7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5" x14ac:dyDescent="0.2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s="4" t="s">
        <v>8219</v>
      </c>
      <c r="G3462" t="s">
        <v>8225</v>
      </c>
      <c r="H3462" t="s">
        <v>8247</v>
      </c>
      <c r="I3462">
        <v>1408106352</v>
      </c>
      <c r="J3462" s="14">
        <f t="shared" si="324"/>
        <v>41866.527222222219</v>
      </c>
      <c r="K3462">
        <v>1406896752</v>
      </c>
      <c r="L3462" s="14">
        <f t="shared" si="325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326"/>
        <v>190</v>
      </c>
      <c r="R3462" s="7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60" x14ac:dyDescent="0.2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s="4" t="s">
        <v>8219</v>
      </c>
      <c r="G3463" t="s">
        <v>8224</v>
      </c>
      <c r="H3463" t="s">
        <v>8246</v>
      </c>
      <c r="I3463">
        <v>1477710000</v>
      </c>
      <c r="J3463" s="14">
        <f t="shared" si="324"/>
        <v>42672.125</v>
      </c>
      <c r="K3463">
        <v>1475248279</v>
      </c>
      <c r="L3463" s="14">
        <f t="shared" si="325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326"/>
        <v>139</v>
      </c>
      <c r="R3463" s="7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5" x14ac:dyDescent="0.2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s="4" t="s">
        <v>8219</v>
      </c>
      <c r="G3464" t="s">
        <v>8224</v>
      </c>
      <c r="H3464" t="s">
        <v>8246</v>
      </c>
      <c r="I3464">
        <v>1436551200</v>
      </c>
      <c r="J3464" s="14">
        <f t="shared" si="324"/>
        <v>42195.75</v>
      </c>
      <c r="K3464">
        <v>1435181628</v>
      </c>
      <c r="L3464" s="14">
        <f t="shared" si="325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326"/>
        <v>202</v>
      </c>
      <c r="R3464" s="7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5" x14ac:dyDescent="0.2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s="4" t="s">
        <v>8219</v>
      </c>
      <c r="G3465" t="s">
        <v>8229</v>
      </c>
      <c r="H3465" t="s">
        <v>8251</v>
      </c>
      <c r="I3465">
        <v>1476158340</v>
      </c>
      <c r="J3465" s="14">
        <f t="shared" si="324"/>
        <v>42654.165972222225</v>
      </c>
      <c r="K3465">
        <v>1472594585</v>
      </c>
      <c r="L3465" s="14">
        <f t="shared" si="325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326"/>
        <v>103.38000000000001</v>
      </c>
      <c r="R3465" s="7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60" x14ac:dyDescent="0.2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s="4" t="s">
        <v>8219</v>
      </c>
      <c r="G3466" t="s">
        <v>8224</v>
      </c>
      <c r="H3466" t="s">
        <v>8246</v>
      </c>
      <c r="I3466">
        <v>1471921637</v>
      </c>
      <c r="J3466" s="14">
        <f t="shared" si="324"/>
        <v>42605.130057870367</v>
      </c>
      <c r="K3466">
        <v>1469329637</v>
      </c>
      <c r="L3466" s="14">
        <f t="shared" si="325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326"/>
        <v>102.3236</v>
      </c>
      <c r="R3466" s="7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5" x14ac:dyDescent="0.2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s="4" t="s">
        <v>8219</v>
      </c>
      <c r="G3467" t="s">
        <v>8225</v>
      </c>
      <c r="H3467" t="s">
        <v>8247</v>
      </c>
      <c r="I3467">
        <v>1439136000</v>
      </c>
      <c r="J3467" s="14">
        <f t="shared" si="324"/>
        <v>42225.666666666672</v>
      </c>
      <c r="K3467">
        <v>1436972472</v>
      </c>
      <c r="L3467" s="14">
        <f t="shared" si="325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326"/>
        <v>103</v>
      </c>
      <c r="R3467" s="7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5" x14ac:dyDescent="0.2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s="4" t="s">
        <v>8219</v>
      </c>
      <c r="G3468" t="s">
        <v>8224</v>
      </c>
      <c r="H3468" t="s">
        <v>8246</v>
      </c>
      <c r="I3468">
        <v>1461108450</v>
      </c>
      <c r="J3468" s="14">
        <f t="shared" si="324"/>
        <v>42479.977430555555</v>
      </c>
      <c r="K3468">
        <v>1455928050</v>
      </c>
      <c r="L3468" s="14">
        <f t="shared" si="325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326"/>
        <v>127.14285714285714</v>
      </c>
      <c r="R3468" s="7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2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s="4" t="s">
        <v>8219</v>
      </c>
      <c r="G3469" t="s">
        <v>8224</v>
      </c>
      <c r="H3469" t="s">
        <v>8246</v>
      </c>
      <c r="I3469">
        <v>1426864032</v>
      </c>
      <c r="J3469" s="14">
        <f t="shared" si="324"/>
        <v>42083.630000000005</v>
      </c>
      <c r="K3469">
        <v>1424275632</v>
      </c>
      <c r="L3469" s="14">
        <f t="shared" si="325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326"/>
        <v>101</v>
      </c>
      <c r="R3469" s="7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5" x14ac:dyDescent="0.2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s="4" t="s">
        <v>8219</v>
      </c>
      <c r="G3470" t="s">
        <v>8224</v>
      </c>
      <c r="H3470" t="s">
        <v>8246</v>
      </c>
      <c r="I3470">
        <v>1474426800</v>
      </c>
      <c r="J3470" s="14">
        <f t="shared" si="324"/>
        <v>42634.125</v>
      </c>
      <c r="K3470">
        <v>1471976529</v>
      </c>
      <c r="L3470" s="14">
        <f t="shared" si="325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326"/>
        <v>121.78</v>
      </c>
      <c r="R3470" s="7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60" x14ac:dyDescent="0.2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s="4" t="s">
        <v>8219</v>
      </c>
      <c r="G3471" t="s">
        <v>8224</v>
      </c>
      <c r="H3471" t="s">
        <v>8246</v>
      </c>
      <c r="I3471">
        <v>1461857045</v>
      </c>
      <c r="J3471" s="14">
        <f t="shared" si="324"/>
        <v>42488.641724537039</v>
      </c>
      <c r="K3471">
        <v>1459265045</v>
      </c>
      <c r="L3471" s="14">
        <f t="shared" si="325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326"/>
        <v>113.39285714285714</v>
      </c>
      <c r="R3471" s="7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45" x14ac:dyDescent="0.2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s="4" t="s">
        <v>8219</v>
      </c>
      <c r="G3472" t="s">
        <v>8224</v>
      </c>
      <c r="H3472" t="s">
        <v>8246</v>
      </c>
      <c r="I3472">
        <v>1468618680</v>
      </c>
      <c r="J3472" s="14">
        <f t="shared" si="324"/>
        <v>42566.901388888888</v>
      </c>
      <c r="K3472">
        <v>1465345902</v>
      </c>
      <c r="L3472" s="14">
        <f t="shared" si="325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326"/>
        <v>150</v>
      </c>
      <c r="R3472" s="7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60" x14ac:dyDescent="0.2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s="4" t="s">
        <v>8219</v>
      </c>
      <c r="G3473" t="s">
        <v>8225</v>
      </c>
      <c r="H3473" t="s">
        <v>8247</v>
      </c>
      <c r="I3473">
        <v>1409515200</v>
      </c>
      <c r="J3473" s="14">
        <f t="shared" si="324"/>
        <v>41882.833333333336</v>
      </c>
      <c r="K3473">
        <v>1405971690</v>
      </c>
      <c r="L3473" s="14">
        <f t="shared" si="325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326"/>
        <v>214.6</v>
      </c>
      <c r="R3473" s="7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60" x14ac:dyDescent="0.2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s="4" t="s">
        <v>8219</v>
      </c>
      <c r="G3474" t="s">
        <v>8224</v>
      </c>
      <c r="H3474" t="s">
        <v>8246</v>
      </c>
      <c r="I3474">
        <v>1415253540</v>
      </c>
      <c r="J3474" s="14">
        <f t="shared" si="324"/>
        <v>41949.249305555553</v>
      </c>
      <c r="K3474">
        <v>1413432331</v>
      </c>
      <c r="L3474" s="14">
        <f t="shared" si="325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326"/>
        <v>102.05</v>
      </c>
      <c r="R3474" s="7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60" x14ac:dyDescent="0.2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s="4" t="s">
        <v>8219</v>
      </c>
      <c r="G3475" t="s">
        <v>8224</v>
      </c>
      <c r="H3475" t="s">
        <v>8246</v>
      </c>
      <c r="I3475">
        <v>1426883220</v>
      </c>
      <c r="J3475" s="14">
        <f t="shared" si="324"/>
        <v>42083.852083333331</v>
      </c>
      <c r="K3475">
        <v>1425067296</v>
      </c>
      <c r="L3475" s="14">
        <f t="shared" si="325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326"/>
        <v>100</v>
      </c>
      <c r="R3475" s="7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60" x14ac:dyDescent="0.2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s="4" t="s">
        <v>8219</v>
      </c>
      <c r="G3476" t="s">
        <v>8225</v>
      </c>
      <c r="H3476" t="s">
        <v>8247</v>
      </c>
      <c r="I3476">
        <v>1469016131</v>
      </c>
      <c r="J3476" s="14">
        <f t="shared" si="324"/>
        <v>42571.501516203702</v>
      </c>
      <c r="K3476">
        <v>1466424131</v>
      </c>
      <c r="L3476" s="14">
        <f t="shared" si="325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326"/>
        <v>101</v>
      </c>
      <c r="R3476" s="7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5" x14ac:dyDescent="0.2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s="4" t="s">
        <v>8219</v>
      </c>
      <c r="G3477" t="s">
        <v>8225</v>
      </c>
      <c r="H3477" t="s">
        <v>8247</v>
      </c>
      <c r="I3477">
        <v>1414972800</v>
      </c>
      <c r="J3477" s="14">
        <f t="shared" si="324"/>
        <v>41946</v>
      </c>
      <c r="K3477">
        <v>1412629704</v>
      </c>
      <c r="L3477" s="14">
        <f t="shared" si="325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326"/>
        <v>113.33333333333333</v>
      </c>
      <c r="R3477" s="7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60" x14ac:dyDescent="0.2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s="4" t="s">
        <v>8219</v>
      </c>
      <c r="G3478" t="s">
        <v>8224</v>
      </c>
      <c r="H3478" t="s">
        <v>8246</v>
      </c>
      <c r="I3478">
        <v>1414378800</v>
      </c>
      <c r="J3478" s="14">
        <f t="shared" si="324"/>
        <v>41939.125</v>
      </c>
      <c r="K3478">
        <v>1412836990</v>
      </c>
      <c r="L3478" s="14">
        <f t="shared" si="325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326"/>
        <v>104</v>
      </c>
      <c r="R3478" s="7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5" x14ac:dyDescent="0.2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s="4" t="s">
        <v>8219</v>
      </c>
      <c r="G3479" t="s">
        <v>8224</v>
      </c>
      <c r="H3479" t="s">
        <v>8246</v>
      </c>
      <c r="I3479">
        <v>1431831600</v>
      </c>
      <c r="J3479" s="14">
        <f t="shared" si="324"/>
        <v>42141.125</v>
      </c>
      <c r="K3479">
        <v>1430761243</v>
      </c>
      <c r="L3479" s="14">
        <f t="shared" si="325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326"/>
        <v>115.33333333333333</v>
      </c>
      <c r="R3479" s="7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5" x14ac:dyDescent="0.2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s="4" t="s">
        <v>8219</v>
      </c>
      <c r="G3480" t="s">
        <v>8224</v>
      </c>
      <c r="H3480" t="s">
        <v>8246</v>
      </c>
      <c r="I3480">
        <v>1426539600</v>
      </c>
      <c r="J3480" s="14">
        <f t="shared" si="324"/>
        <v>42079.875</v>
      </c>
      <c r="K3480">
        <v>1424296822</v>
      </c>
      <c r="L3480" s="14">
        <f t="shared" si="325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326"/>
        <v>112.85000000000001</v>
      </c>
      <c r="R3480" s="7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5" x14ac:dyDescent="0.2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s="4" t="s">
        <v>8219</v>
      </c>
      <c r="G3481" t="s">
        <v>8225</v>
      </c>
      <c r="H3481" t="s">
        <v>8247</v>
      </c>
      <c r="I3481">
        <v>1403382680</v>
      </c>
      <c r="J3481" s="14">
        <f t="shared" si="324"/>
        <v>41811.855092592588</v>
      </c>
      <c r="K3481">
        <v>1400790680</v>
      </c>
      <c r="L3481" s="14">
        <f t="shared" si="325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326"/>
        <v>127.86666666666666</v>
      </c>
      <c r="R3481" s="7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5" x14ac:dyDescent="0.2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s="4" t="s">
        <v>8219</v>
      </c>
      <c r="G3482" t="s">
        <v>8224</v>
      </c>
      <c r="H3482" t="s">
        <v>8246</v>
      </c>
      <c r="I3482">
        <v>1436562000</v>
      </c>
      <c r="J3482" s="14">
        <f t="shared" si="324"/>
        <v>42195.875</v>
      </c>
      <c r="K3482">
        <v>1434440227</v>
      </c>
      <c r="L3482" s="14">
        <f t="shared" si="325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326"/>
        <v>142.66666666666669</v>
      </c>
      <c r="R3482" s="7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60" x14ac:dyDescent="0.2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s="4" t="s">
        <v>8219</v>
      </c>
      <c r="G3483" t="s">
        <v>8226</v>
      </c>
      <c r="H3483" t="s">
        <v>8248</v>
      </c>
      <c r="I3483">
        <v>1420178188</v>
      </c>
      <c r="J3483" s="14">
        <f t="shared" si="324"/>
        <v>42006.24754629629</v>
      </c>
      <c r="K3483">
        <v>1418709388</v>
      </c>
      <c r="L3483" s="14">
        <f t="shared" si="325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326"/>
        <v>118.8</v>
      </c>
      <c r="R3483" s="7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5" x14ac:dyDescent="0.2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s="4" t="s">
        <v>8219</v>
      </c>
      <c r="G3484" t="s">
        <v>8225</v>
      </c>
      <c r="H3484" t="s">
        <v>8247</v>
      </c>
      <c r="I3484">
        <v>1404671466</v>
      </c>
      <c r="J3484" s="14">
        <f t="shared" si="324"/>
        <v>41826.771597222221</v>
      </c>
      <c r="K3484">
        <v>1402079466</v>
      </c>
      <c r="L3484" s="14">
        <f t="shared" si="325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326"/>
        <v>138.33333333333334</v>
      </c>
      <c r="R3484" s="7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5" x14ac:dyDescent="0.2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s="4" t="s">
        <v>8219</v>
      </c>
      <c r="G3485" t="s">
        <v>8224</v>
      </c>
      <c r="H3485" t="s">
        <v>8246</v>
      </c>
      <c r="I3485">
        <v>1404403381</v>
      </c>
      <c r="J3485" s="14">
        <f t="shared" si="324"/>
        <v>41823.668761574074</v>
      </c>
      <c r="K3485">
        <v>1401811381</v>
      </c>
      <c r="L3485" s="14">
        <f t="shared" si="325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326"/>
        <v>159.9402985074627</v>
      </c>
      <c r="R3485" s="7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60" x14ac:dyDescent="0.2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s="4" t="s">
        <v>8219</v>
      </c>
      <c r="G3486" t="s">
        <v>8224</v>
      </c>
      <c r="H3486" t="s">
        <v>8246</v>
      </c>
      <c r="I3486">
        <v>1466014499</v>
      </c>
      <c r="J3486" s="14">
        <f t="shared" si="324"/>
        <v>42536.760405092587</v>
      </c>
      <c r="K3486">
        <v>1463422499</v>
      </c>
      <c r="L3486" s="14">
        <f t="shared" si="325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326"/>
        <v>114.24000000000001</v>
      </c>
      <c r="R3486" s="7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60" x14ac:dyDescent="0.2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s="4" t="s">
        <v>8219</v>
      </c>
      <c r="G3487" t="s">
        <v>8224</v>
      </c>
      <c r="H3487" t="s">
        <v>8246</v>
      </c>
      <c r="I3487">
        <v>1454431080</v>
      </c>
      <c r="J3487" s="14">
        <f t="shared" si="324"/>
        <v>42402.693055555559</v>
      </c>
      <c r="K3487">
        <v>1451839080</v>
      </c>
      <c r="L3487" s="14">
        <f t="shared" si="325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326"/>
        <v>100.60606060606061</v>
      </c>
      <c r="R3487" s="7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5" x14ac:dyDescent="0.2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s="4" t="s">
        <v>8219</v>
      </c>
      <c r="G3488" t="s">
        <v>8224</v>
      </c>
      <c r="H3488" t="s">
        <v>8246</v>
      </c>
      <c r="I3488">
        <v>1433314740</v>
      </c>
      <c r="J3488" s="14">
        <f t="shared" si="324"/>
        <v>42158.290972222225</v>
      </c>
      <c r="K3488">
        <v>1430600401</v>
      </c>
      <c r="L3488" s="14">
        <f t="shared" si="325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326"/>
        <v>155.20000000000002</v>
      </c>
      <c r="R3488" s="7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60" x14ac:dyDescent="0.2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s="4" t="s">
        <v>8219</v>
      </c>
      <c r="G3489" t="s">
        <v>8225</v>
      </c>
      <c r="H3489" t="s">
        <v>8247</v>
      </c>
      <c r="I3489">
        <v>1435185252</v>
      </c>
      <c r="J3489" s="14">
        <f t="shared" si="324"/>
        <v>42179.940416666665</v>
      </c>
      <c r="K3489">
        <v>1432593252</v>
      </c>
      <c r="L3489" s="14">
        <f t="shared" si="325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326"/>
        <v>127.75000000000001</v>
      </c>
      <c r="R3489" s="7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60" x14ac:dyDescent="0.2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s="4" t="s">
        <v>8219</v>
      </c>
      <c r="G3490" t="s">
        <v>8224</v>
      </c>
      <c r="H3490" t="s">
        <v>8246</v>
      </c>
      <c r="I3490">
        <v>1429286400</v>
      </c>
      <c r="J3490" s="14">
        <f t="shared" si="324"/>
        <v>42111.666666666672</v>
      </c>
      <c r="K3490">
        <v>1427221560</v>
      </c>
      <c r="L3490" s="14">
        <f t="shared" si="325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326"/>
        <v>121.2</v>
      </c>
      <c r="R3490" s="7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60" x14ac:dyDescent="0.2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s="4" t="s">
        <v>8219</v>
      </c>
      <c r="G3491" t="s">
        <v>8225</v>
      </c>
      <c r="H3491" t="s">
        <v>8247</v>
      </c>
      <c r="I3491">
        <v>1400965200</v>
      </c>
      <c r="J3491" s="14">
        <f t="shared" si="324"/>
        <v>41783.875</v>
      </c>
      <c r="K3491">
        <v>1398352531</v>
      </c>
      <c r="L3491" s="14">
        <f t="shared" si="325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326"/>
        <v>112.7</v>
      </c>
      <c r="R3491" s="7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60" x14ac:dyDescent="0.2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s="4" t="s">
        <v>8219</v>
      </c>
      <c r="G3492" t="s">
        <v>8224</v>
      </c>
      <c r="H3492" t="s">
        <v>8246</v>
      </c>
      <c r="I3492">
        <v>1460574924</v>
      </c>
      <c r="J3492" s="14">
        <f t="shared" si="324"/>
        <v>42473.802361111113</v>
      </c>
      <c r="K3492">
        <v>1457982924</v>
      </c>
      <c r="L3492" s="14">
        <f t="shared" si="325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326"/>
        <v>127.49999999999999</v>
      </c>
      <c r="R3492" s="7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60" x14ac:dyDescent="0.2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s="4" t="s">
        <v>8219</v>
      </c>
      <c r="G3493" t="s">
        <v>8224</v>
      </c>
      <c r="H3493" t="s">
        <v>8246</v>
      </c>
      <c r="I3493">
        <v>1431928784</v>
      </c>
      <c r="J3493" s="14">
        <f t="shared" si="324"/>
        <v>42142.249814814815</v>
      </c>
      <c r="K3493">
        <v>1430114384</v>
      </c>
      <c r="L3493" s="14">
        <f t="shared" si="325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326"/>
        <v>158.20000000000002</v>
      </c>
      <c r="R3493" s="7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5" x14ac:dyDescent="0.2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s="4" t="s">
        <v>8219</v>
      </c>
      <c r="G3494" t="s">
        <v>8224</v>
      </c>
      <c r="H3494" t="s">
        <v>8246</v>
      </c>
      <c r="I3494">
        <v>1445818397</v>
      </c>
      <c r="J3494" s="14">
        <f t="shared" si="324"/>
        <v>42303.009224537032</v>
      </c>
      <c r="K3494">
        <v>1442794397</v>
      </c>
      <c r="L3494" s="14">
        <f t="shared" si="325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326"/>
        <v>105.26894736842105</v>
      </c>
      <c r="R3494" s="7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60" x14ac:dyDescent="0.2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s="4" t="s">
        <v>8219</v>
      </c>
      <c r="G3495" t="s">
        <v>8224</v>
      </c>
      <c r="H3495" t="s">
        <v>8246</v>
      </c>
      <c r="I3495">
        <v>1408252260</v>
      </c>
      <c r="J3495" s="14">
        <f t="shared" si="324"/>
        <v>41868.21597222222</v>
      </c>
      <c r="K3495">
        <v>1406580436</v>
      </c>
      <c r="L3495" s="14">
        <f t="shared" si="325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326"/>
        <v>100</v>
      </c>
      <c r="R3495" s="7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60" x14ac:dyDescent="0.2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s="4" t="s">
        <v>8219</v>
      </c>
      <c r="G3496" t="s">
        <v>8224</v>
      </c>
      <c r="H3496" t="s">
        <v>8246</v>
      </c>
      <c r="I3496">
        <v>1480140000</v>
      </c>
      <c r="J3496" s="14">
        <f t="shared" si="324"/>
        <v>42700.25</v>
      </c>
      <c r="K3496">
        <v>1479186575</v>
      </c>
      <c r="L3496" s="14">
        <f t="shared" si="325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326"/>
        <v>100</v>
      </c>
      <c r="R3496" s="7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60" x14ac:dyDescent="0.2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s="4" t="s">
        <v>8219</v>
      </c>
      <c r="G3497" t="s">
        <v>8229</v>
      </c>
      <c r="H3497" t="s">
        <v>8251</v>
      </c>
      <c r="I3497">
        <v>1414862280</v>
      </c>
      <c r="J3497" s="14">
        <f t="shared" si="324"/>
        <v>41944.720833333333</v>
      </c>
      <c r="K3497">
        <v>1412360309</v>
      </c>
      <c r="L3497" s="14">
        <f t="shared" si="325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326"/>
        <v>106.86</v>
      </c>
      <c r="R3497" s="7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60" x14ac:dyDescent="0.2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s="4" t="s">
        <v>8219</v>
      </c>
      <c r="G3498" t="s">
        <v>8224</v>
      </c>
      <c r="H3498" t="s">
        <v>8246</v>
      </c>
      <c r="I3498">
        <v>1473625166</v>
      </c>
      <c r="J3498" s="14">
        <f t="shared" si="324"/>
        <v>42624.846828703703</v>
      </c>
      <c r="K3498">
        <v>1470169166</v>
      </c>
      <c r="L3498" s="14">
        <f t="shared" si="325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326"/>
        <v>124.4</v>
      </c>
      <c r="R3498" s="7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60" x14ac:dyDescent="0.2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s="4" t="s">
        <v>8219</v>
      </c>
      <c r="G3499" t="s">
        <v>8224</v>
      </c>
      <c r="H3499" t="s">
        <v>8246</v>
      </c>
      <c r="I3499">
        <v>1464904800</v>
      </c>
      <c r="J3499" s="14">
        <f t="shared" si="324"/>
        <v>42523.916666666672</v>
      </c>
      <c r="K3499">
        <v>1463852904</v>
      </c>
      <c r="L3499" s="14">
        <f t="shared" si="325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326"/>
        <v>108.70406189555126</v>
      </c>
      <c r="R3499" s="7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60" x14ac:dyDescent="0.2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s="4" t="s">
        <v>8219</v>
      </c>
      <c r="G3500" t="s">
        <v>8229</v>
      </c>
      <c r="H3500" t="s">
        <v>8251</v>
      </c>
      <c r="I3500">
        <v>1464471840</v>
      </c>
      <c r="J3500" s="14">
        <f t="shared" si="324"/>
        <v>42518.905555555553</v>
      </c>
      <c r="K3500">
        <v>1459309704</v>
      </c>
      <c r="L3500" s="14">
        <f t="shared" si="325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326"/>
        <v>102.42424242424242</v>
      </c>
      <c r="R3500" s="7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60" x14ac:dyDescent="0.2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s="4" t="s">
        <v>8219</v>
      </c>
      <c r="G3501" t="s">
        <v>8224</v>
      </c>
      <c r="H3501" t="s">
        <v>8246</v>
      </c>
      <c r="I3501">
        <v>1435733940</v>
      </c>
      <c r="J3501" s="14">
        <f t="shared" si="324"/>
        <v>42186.290972222225</v>
      </c>
      <c r="K3501">
        <v>1431046325</v>
      </c>
      <c r="L3501" s="14">
        <f t="shared" si="325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326"/>
        <v>105.5</v>
      </c>
      <c r="R3501" s="7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60" x14ac:dyDescent="0.2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s="4" t="s">
        <v>8219</v>
      </c>
      <c r="G3502" t="s">
        <v>8224</v>
      </c>
      <c r="H3502" t="s">
        <v>8246</v>
      </c>
      <c r="I3502">
        <v>1457326740</v>
      </c>
      <c r="J3502" s="14">
        <f t="shared" si="324"/>
        <v>42436.207638888889</v>
      </c>
      <c r="K3502">
        <v>1455919438</v>
      </c>
      <c r="L3502" s="14">
        <f t="shared" si="325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326"/>
        <v>106.3</v>
      </c>
      <c r="R3502" s="7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5" x14ac:dyDescent="0.2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s="4" t="s">
        <v>8219</v>
      </c>
      <c r="G3503" t="s">
        <v>8225</v>
      </c>
      <c r="H3503" t="s">
        <v>8247</v>
      </c>
      <c r="I3503">
        <v>1441995595</v>
      </c>
      <c r="J3503" s="14">
        <f t="shared" si="324"/>
        <v>42258.763831018514</v>
      </c>
      <c r="K3503">
        <v>1439835595</v>
      </c>
      <c r="L3503" s="14">
        <f t="shared" si="325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326"/>
        <v>100.66666666666666</v>
      </c>
      <c r="R3503" s="7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60" x14ac:dyDescent="0.2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s="4" t="s">
        <v>8219</v>
      </c>
      <c r="G3504" t="s">
        <v>8224</v>
      </c>
      <c r="H3504" t="s">
        <v>8246</v>
      </c>
      <c r="I3504">
        <v>1458100740</v>
      </c>
      <c r="J3504" s="14">
        <f t="shared" si="324"/>
        <v>42445.165972222225</v>
      </c>
      <c r="K3504">
        <v>1456862924</v>
      </c>
      <c r="L3504" s="14">
        <f t="shared" si="325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326"/>
        <v>105.4</v>
      </c>
      <c r="R3504" s="7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5" x14ac:dyDescent="0.2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s="4" t="s">
        <v>8219</v>
      </c>
      <c r="G3505" t="s">
        <v>8225</v>
      </c>
      <c r="H3505" t="s">
        <v>8247</v>
      </c>
      <c r="I3505">
        <v>1469359728</v>
      </c>
      <c r="J3505" s="14">
        <f t="shared" si="324"/>
        <v>42575.478333333333</v>
      </c>
      <c r="K3505">
        <v>1466767728</v>
      </c>
      <c r="L3505" s="14">
        <f t="shared" si="325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326"/>
        <v>107.55999999999999</v>
      </c>
      <c r="R3505" s="7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60" x14ac:dyDescent="0.2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s="4" t="s">
        <v>8219</v>
      </c>
      <c r="G3506" t="s">
        <v>8224</v>
      </c>
      <c r="H3506" t="s">
        <v>8246</v>
      </c>
      <c r="I3506">
        <v>1447959491</v>
      </c>
      <c r="J3506" s="14">
        <f t="shared" si="324"/>
        <v>42327.790405092594</v>
      </c>
      <c r="K3506">
        <v>1445363891</v>
      </c>
      <c r="L3506" s="14">
        <f t="shared" si="325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326"/>
        <v>100</v>
      </c>
      <c r="R3506" s="7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90" x14ac:dyDescent="0.2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s="4" t="s">
        <v>8219</v>
      </c>
      <c r="G3507" t="s">
        <v>8224</v>
      </c>
      <c r="H3507" t="s">
        <v>8246</v>
      </c>
      <c r="I3507">
        <v>1399953600</v>
      </c>
      <c r="J3507" s="14">
        <f t="shared" si="324"/>
        <v>41772.166666666664</v>
      </c>
      <c r="K3507">
        <v>1398983245</v>
      </c>
      <c r="L3507" s="14">
        <f t="shared" si="325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326"/>
        <v>103.76</v>
      </c>
      <c r="R3507" s="7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60" x14ac:dyDescent="0.2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s="4" t="s">
        <v>8219</v>
      </c>
      <c r="G3508" t="s">
        <v>8224</v>
      </c>
      <c r="H3508" t="s">
        <v>8246</v>
      </c>
      <c r="I3508">
        <v>1408815440</v>
      </c>
      <c r="J3508" s="14">
        <f t="shared" si="324"/>
        <v>41874.734259259261</v>
      </c>
      <c r="K3508">
        <v>1404927440</v>
      </c>
      <c r="L3508" s="14">
        <f t="shared" si="325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326"/>
        <v>101.49999999999999</v>
      </c>
      <c r="R3508" s="7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45" x14ac:dyDescent="0.2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s="4" t="s">
        <v>8219</v>
      </c>
      <c r="G3509" t="s">
        <v>8224</v>
      </c>
      <c r="H3509" t="s">
        <v>8246</v>
      </c>
      <c r="I3509">
        <v>1464732537</v>
      </c>
      <c r="J3509" s="14">
        <f t="shared" si="324"/>
        <v>42521.92288194444</v>
      </c>
      <c r="K3509">
        <v>1462140537</v>
      </c>
      <c r="L3509" s="14">
        <f t="shared" si="325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326"/>
        <v>104.4</v>
      </c>
      <c r="R3509" s="7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60" x14ac:dyDescent="0.2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s="4" t="s">
        <v>8219</v>
      </c>
      <c r="G3510" t="s">
        <v>8225</v>
      </c>
      <c r="H3510" t="s">
        <v>8247</v>
      </c>
      <c r="I3510">
        <v>1462914000</v>
      </c>
      <c r="J3510" s="14">
        <f t="shared" si="324"/>
        <v>42500.875</v>
      </c>
      <c r="K3510">
        <v>1460914253</v>
      </c>
      <c r="L3510" s="14">
        <f t="shared" si="325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326"/>
        <v>180</v>
      </c>
      <c r="R3510" s="7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60" x14ac:dyDescent="0.2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s="4" t="s">
        <v>8219</v>
      </c>
      <c r="G3511" t="s">
        <v>8224</v>
      </c>
      <c r="H3511" t="s">
        <v>8246</v>
      </c>
      <c r="I3511">
        <v>1416545700</v>
      </c>
      <c r="J3511" s="14">
        <f t="shared" si="324"/>
        <v>41964.204861111109</v>
      </c>
      <c r="K3511">
        <v>1415392666</v>
      </c>
      <c r="L3511" s="14">
        <f t="shared" si="325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326"/>
        <v>106.33333333333333</v>
      </c>
      <c r="R3511" s="7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60" x14ac:dyDescent="0.2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s="4" t="s">
        <v>8219</v>
      </c>
      <c r="G3512" t="s">
        <v>8224</v>
      </c>
      <c r="H3512" t="s">
        <v>8246</v>
      </c>
      <c r="I3512">
        <v>1404312846</v>
      </c>
      <c r="J3512" s="14">
        <f t="shared" si="324"/>
        <v>41822.62090277778</v>
      </c>
      <c r="K3512">
        <v>1402584846</v>
      </c>
      <c r="L3512" s="14">
        <f t="shared" si="325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326"/>
        <v>100.55555555555556</v>
      </c>
      <c r="R3512" s="7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5" x14ac:dyDescent="0.2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s="4" t="s">
        <v>8219</v>
      </c>
      <c r="G3513" t="s">
        <v>8225</v>
      </c>
      <c r="H3513" t="s">
        <v>8247</v>
      </c>
      <c r="I3513">
        <v>1415385000</v>
      </c>
      <c r="J3513" s="14">
        <f t="shared" si="324"/>
        <v>41950.770833333336</v>
      </c>
      <c r="K3513">
        <v>1413406695</v>
      </c>
      <c r="L3513" s="14">
        <f t="shared" si="325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326"/>
        <v>101.2</v>
      </c>
      <c r="R3513" s="7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60" x14ac:dyDescent="0.2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s="4" t="s">
        <v>8219</v>
      </c>
      <c r="G3514" t="s">
        <v>8225</v>
      </c>
      <c r="H3514" t="s">
        <v>8247</v>
      </c>
      <c r="I3514">
        <v>1429789992</v>
      </c>
      <c r="J3514" s="14">
        <f t="shared" si="324"/>
        <v>42117.49527777778</v>
      </c>
      <c r="K3514">
        <v>1424609592</v>
      </c>
      <c r="L3514" s="14">
        <f t="shared" si="325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326"/>
        <v>100</v>
      </c>
      <c r="R3514" s="7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60" x14ac:dyDescent="0.2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s="4" t="s">
        <v>8219</v>
      </c>
      <c r="G3515" t="s">
        <v>8224</v>
      </c>
      <c r="H3515" t="s">
        <v>8246</v>
      </c>
      <c r="I3515">
        <v>1401857940</v>
      </c>
      <c r="J3515" s="14">
        <f t="shared" si="324"/>
        <v>41794.207638888889</v>
      </c>
      <c r="K3515">
        <v>1400725112</v>
      </c>
      <c r="L3515" s="14">
        <f t="shared" si="325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326"/>
        <v>118.39285714285714</v>
      </c>
      <c r="R3515" s="7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5" x14ac:dyDescent="0.2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s="4" t="s">
        <v>8219</v>
      </c>
      <c r="G3516" t="s">
        <v>8224</v>
      </c>
      <c r="H3516" t="s">
        <v>8246</v>
      </c>
      <c r="I3516">
        <v>1422853140</v>
      </c>
      <c r="J3516" s="14">
        <f t="shared" si="324"/>
        <v>42037.207638888889</v>
      </c>
      <c r="K3516">
        <v>1421439552</v>
      </c>
      <c r="L3516" s="14">
        <f t="shared" si="325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326"/>
        <v>110.00000000000001</v>
      </c>
      <c r="R3516" s="7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5" x14ac:dyDescent="0.2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s="4" t="s">
        <v>8219</v>
      </c>
      <c r="G3517" t="s">
        <v>8224</v>
      </c>
      <c r="H3517" t="s">
        <v>8246</v>
      </c>
      <c r="I3517">
        <v>1433097171</v>
      </c>
      <c r="J3517" s="14">
        <f t="shared" si="324"/>
        <v>42155.772812499999</v>
      </c>
      <c r="K3517">
        <v>1430505171</v>
      </c>
      <c r="L3517" s="14">
        <f t="shared" si="325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326"/>
        <v>102.66666666666666</v>
      </c>
      <c r="R3517" s="7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60" x14ac:dyDescent="0.2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s="4" t="s">
        <v>8219</v>
      </c>
      <c r="G3518" t="s">
        <v>8224</v>
      </c>
      <c r="H3518" t="s">
        <v>8246</v>
      </c>
      <c r="I3518">
        <v>1410145200</v>
      </c>
      <c r="J3518" s="14">
        <f t="shared" si="324"/>
        <v>41890.125</v>
      </c>
      <c r="K3518">
        <v>1407197670</v>
      </c>
      <c r="L3518" s="14">
        <f t="shared" si="325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326"/>
        <v>100</v>
      </c>
      <c r="R3518" s="7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5" x14ac:dyDescent="0.2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s="4" t="s">
        <v>8219</v>
      </c>
      <c r="G3519" t="s">
        <v>8225</v>
      </c>
      <c r="H3519" t="s">
        <v>8247</v>
      </c>
      <c r="I3519">
        <v>1404471600</v>
      </c>
      <c r="J3519" s="14">
        <f t="shared" si="324"/>
        <v>41824.458333333336</v>
      </c>
      <c r="K3519">
        <v>1401910634</v>
      </c>
      <c r="L3519" s="14">
        <f t="shared" si="325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326"/>
        <v>100</v>
      </c>
      <c r="R3519" s="7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60" x14ac:dyDescent="0.2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s="4" t="s">
        <v>8219</v>
      </c>
      <c r="G3520" t="s">
        <v>8224</v>
      </c>
      <c r="H3520" t="s">
        <v>8246</v>
      </c>
      <c r="I3520">
        <v>1412259660</v>
      </c>
      <c r="J3520" s="14">
        <f t="shared" si="324"/>
        <v>41914.597916666666</v>
      </c>
      <c r="K3520">
        <v>1410461299</v>
      </c>
      <c r="L3520" s="14">
        <f t="shared" si="325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326"/>
        <v>110.04599999999999</v>
      </c>
      <c r="R3520" s="7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5" x14ac:dyDescent="0.2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s="4" t="s">
        <v>8219</v>
      </c>
      <c r="G3521" t="s">
        <v>8225</v>
      </c>
      <c r="H3521" t="s">
        <v>8247</v>
      </c>
      <c r="I3521">
        <v>1425478950</v>
      </c>
      <c r="J3521" s="14">
        <f t="shared" si="324"/>
        <v>42067.598958333328</v>
      </c>
      <c r="K3521">
        <v>1422886950</v>
      </c>
      <c r="L3521" s="14">
        <f t="shared" si="325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326"/>
        <v>101.35000000000001</v>
      </c>
      <c r="R3521" s="7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5" x14ac:dyDescent="0.2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s="4" t="s">
        <v>8219</v>
      </c>
      <c r="G3522" t="s">
        <v>8225</v>
      </c>
      <c r="H3522" t="s">
        <v>8247</v>
      </c>
      <c r="I3522">
        <v>1441547220</v>
      </c>
      <c r="J3522" s="14">
        <f t="shared" si="324"/>
        <v>42253.57430555555</v>
      </c>
      <c r="K3522">
        <v>1439322412</v>
      </c>
      <c r="L3522" s="14">
        <f t="shared" si="325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6">
        <f t="shared" si="326"/>
        <v>100.75</v>
      </c>
      <c r="R3522" s="7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60" x14ac:dyDescent="0.2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s="4" t="s">
        <v>8219</v>
      </c>
      <c r="G3523" t="s">
        <v>8224</v>
      </c>
      <c r="H3523" t="s">
        <v>8246</v>
      </c>
      <c r="I3523">
        <v>1411980020</v>
      </c>
      <c r="J3523" s="14">
        <f t="shared" ref="J3523:J3586" si="330">(((I3523/60)/60)/24)+DATE(1970,1,1)</f>
        <v>41911.361342592594</v>
      </c>
      <c r="K3523">
        <v>1409388020</v>
      </c>
      <c r="L3523" s="14">
        <f t="shared" ref="L3523:L3586" si="33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ref="Q3523:Q3586" si="332">(E3523/D3523)*100</f>
        <v>169.42857142857144</v>
      </c>
      <c r="R3523" s="7">
        <f t="shared" ref="R3523:R3586" si="333">AVERAGE(E3523/N3523)</f>
        <v>45.615384615384613</v>
      </c>
      <c r="S3523" t="str">
        <f t="shared" ref="S3523:S3586" si="334">LEFT(P3523,FIND("/",P3523)-1)</f>
        <v>theater</v>
      </c>
      <c r="T3523" t="str">
        <f t="shared" ref="T3523:T3586" si="335">RIGHT(P3523,LEN(P3523)-FIND("/",P3523))</f>
        <v>plays</v>
      </c>
    </row>
    <row r="3524" spans="1:20" ht="60" x14ac:dyDescent="0.2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s="4" t="s">
        <v>8219</v>
      </c>
      <c r="G3524" t="s">
        <v>8225</v>
      </c>
      <c r="H3524" t="s">
        <v>8247</v>
      </c>
      <c r="I3524">
        <v>1442311560</v>
      </c>
      <c r="J3524" s="14">
        <f t="shared" si="330"/>
        <v>42262.420833333337</v>
      </c>
      <c r="K3524">
        <v>1439924246</v>
      </c>
      <c r="L3524" s="14">
        <f t="shared" si="33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332"/>
        <v>100</v>
      </c>
      <c r="R3524" s="7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5" x14ac:dyDescent="0.2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s="4" t="s">
        <v>8219</v>
      </c>
      <c r="G3525" t="s">
        <v>8225</v>
      </c>
      <c r="H3525" t="s">
        <v>8247</v>
      </c>
      <c r="I3525">
        <v>1474844400</v>
      </c>
      <c r="J3525" s="14">
        <f t="shared" si="330"/>
        <v>42638.958333333328</v>
      </c>
      <c r="K3525">
        <v>1469871148</v>
      </c>
      <c r="L3525" s="14">
        <f t="shared" si="33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332"/>
        <v>113.65</v>
      </c>
      <c r="R3525" s="7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60" x14ac:dyDescent="0.2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s="4" t="s">
        <v>8219</v>
      </c>
      <c r="G3526" t="s">
        <v>8224</v>
      </c>
      <c r="H3526" t="s">
        <v>8246</v>
      </c>
      <c r="I3526">
        <v>1410580800</v>
      </c>
      <c r="J3526" s="14">
        <f t="shared" si="330"/>
        <v>41895.166666666664</v>
      </c>
      <c r="K3526">
        <v>1409336373</v>
      </c>
      <c r="L3526" s="14">
        <f t="shared" si="33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332"/>
        <v>101.56</v>
      </c>
      <c r="R3526" s="7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5" x14ac:dyDescent="0.2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s="4" t="s">
        <v>8219</v>
      </c>
      <c r="G3527" t="s">
        <v>8224</v>
      </c>
      <c r="H3527" t="s">
        <v>8246</v>
      </c>
      <c r="I3527">
        <v>1439136000</v>
      </c>
      <c r="J3527" s="14">
        <f t="shared" si="330"/>
        <v>42225.666666666672</v>
      </c>
      <c r="K3527">
        <v>1438188106</v>
      </c>
      <c r="L3527" s="14">
        <f t="shared" si="33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332"/>
        <v>106</v>
      </c>
      <c r="R3527" s="7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60" x14ac:dyDescent="0.2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s="4" t="s">
        <v>8219</v>
      </c>
      <c r="G3528" t="s">
        <v>8224</v>
      </c>
      <c r="H3528" t="s">
        <v>8246</v>
      </c>
      <c r="I3528">
        <v>1461823140</v>
      </c>
      <c r="J3528" s="14">
        <f t="shared" si="330"/>
        <v>42488.249305555553</v>
      </c>
      <c r="K3528">
        <v>1459411371</v>
      </c>
      <c r="L3528" s="14">
        <f t="shared" si="33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332"/>
        <v>102</v>
      </c>
      <c r="R3528" s="7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60" x14ac:dyDescent="0.2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s="4" t="s">
        <v>8219</v>
      </c>
      <c r="G3529" t="s">
        <v>8224</v>
      </c>
      <c r="H3529" t="s">
        <v>8246</v>
      </c>
      <c r="I3529">
        <v>1436587140</v>
      </c>
      <c r="J3529" s="14">
        <f t="shared" si="330"/>
        <v>42196.165972222225</v>
      </c>
      <c r="K3529">
        <v>1434069205</v>
      </c>
      <c r="L3529" s="14">
        <f t="shared" si="33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332"/>
        <v>116.91666666666667</v>
      </c>
      <c r="R3529" s="7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5" x14ac:dyDescent="0.2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s="4" t="s">
        <v>8219</v>
      </c>
      <c r="G3530" t="s">
        <v>8225</v>
      </c>
      <c r="H3530" t="s">
        <v>8247</v>
      </c>
      <c r="I3530">
        <v>1484740918</v>
      </c>
      <c r="J3530" s="14">
        <f t="shared" si="330"/>
        <v>42753.50136574074</v>
      </c>
      <c r="K3530">
        <v>1483012918</v>
      </c>
      <c r="L3530" s="14">
        <f t="shared" si="33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332"/>
        <v>101.15151515151514</v>
      </c>
      <c r="R3530" s="7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60" x14ac:dyDescent="0.2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s="4" t="s">
        <v>8219</v>
      </c>
      <c r="G3531" t="s">
        <v>8224</v>
      </c>
      <c r="H3531" t="s">
        <v>8246</v>
      </c>
      <c r="I3531">
        <v>1436749200</v>
      </c>
      <c r="J3531" s="14">
        <f t="shared" si="330"/>
        <v>42198.041666666672</v>
      </c>
      <c r="K3531">
        <v>1434997018</v>
      </c>
      <c r="L3531" s="14">
        <f t="shared" si="33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332"/>
        <v>132</v>
      </c>
      <c r="R3531" s="7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60" x14ac:dyDescent="0.2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s="4" t="s">
        <v>8219</v>
      </c>
      <c r="G3532" t="s">
        <v>8225</v>
      </c>
      <c r="H3532" t="s">
        <v>8247</v>
      </c>
      <c r="I3532">
        <v>1460318400</v>
      </c>
      <c r="J3532" s="14">
        <f t="shared" si="330"/>
        <v>42470.833333333328</v>
      </c>
      <c r="K3532">
        <v>1457881057</v>
      </c>
      <c r="L3532" s="14">
        <f t="shared" si="33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332"/>
        <v>100</v>
      </c>
      <c r="R3532" s="7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2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s="4" t="s">
        <v>8219</v>
      </c>
      <c r="G3533" t="s">
        <v>8224</v>
      </c>
      <c r="H3533" t="s">
        <v>8246</v>
      </c>
      <c r="I3533">
        <v>1467301334</v>
      </c>
      <c r="J3533" s="14">
        <f t="shared" si="330"/>
        <v>42551.654328703706</v>
      </c>
      <c r="K3533">
        <v>1464709334</v>
      </c>
      <c r="L3533" s="14">
        <f t="shared" si="33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332"/>
        <v>128</v>
      </c>
      <c r="R3533" s="7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60" x14ac:dyDescent="0.2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s="4" t="s">
        <v>8219</v>
      </c>
      <c r="G3534" t="s">
        <v>8224</v>
      </c>
      <c r="H3534" t="s">
        <v>8246</v>
      </c>
      <c r="I3534">
        <v>1411012740</v>
      </c>
      <c r="J3534" s="14">
        <f t="shared" si="330"/>
        <v>41900.165972222225</v>
      </c>
      <c r="K3534">
        <v>1409667827</v>
      </c>
      <c r="L3534" s="14">
        <f t="shared" si="33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332"/>
        <v>118.95833333333334</v>
      </c>
      <c r="R3534" s="7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60" x14ac:dyDescent="0.2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s="4" t="s">
        <v>8219</v>
      </c>
      <c r="G3535" t="s">
        <v>8224</v>
      </c>
      <c r="H3535" t="s">
        <v>8246</v>
      </c>
      <c r="I3535">
        <v>1447269367</v>
      </c>
      <c r="J3535" s="14">
        <f t="shared" si="330"/>
        <v>42319.802858796291</v>
      </c>
      <c r="K3535">
        <v>1444673767</v>
      </c>
      <c r="L3535" s="14">
        <f t="shared" si="33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332"/>
        <v>126.2</v>
      </c>
      <c r="R3535" s="7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45" x14ac:dyDescent="0.2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s="4" t="s">
        <v>8219</v>
      </c>
      <c r="G3536" t="s">
        <v>8224</v>
      </c>
      <c r="H3536" t="s">
        <v>8246</v>
      </c>
      <c r="I3536">
        <v>1443711623</v>
      </c>
      <c r="J3536" s="14">
        <f t="shared" si="330"/>
        <v>42278.6252662037</v>
      </c>
      <c r="K3536">
        <v>1440687623</v>
      </c>
      <c r="L3536" s="14">
        <f t="shared" si="33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332"/>
        <v>156.20000000000002</v>
      </c>
      <c r="R3536" s="7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5" x14ac:dyDescent="0.2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s="4" t="s">
        <v>8219</v>
      </c>
      <c r="G3537" t="s">
        <v>8225</v>
      </c>
      <c r="H3537" t="s">
        <v>8247</v>
      </c>
      <c r="I3537">
        <v>1443808800</v>
      </c>
      <c r="J3537" s="14">
        <f t="shared" si="330"/>
        <v>42279.75</v>
      </c>
      <c r="K3537">
        <v>1441120910</v>
      </c>
      <c r="L3537" s="14">
        <f t="shared" si="33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332"/>
        <v>103.15</v>
      </c>
      <c r="R3537" s="7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60" x14ac:dyDescent="0.2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s="4" t="s">
        <v>8219</v>
      </c>
      <c r="G3538" t="s">
        <v>8225</v>
      </c>
      <c r="H3538" t="s">
        <v>8247</v>
      </c>
      <c r="I3538">
        <v>1450612740</v>
      </c>
      <c r="J3538" s="14">
        <f t="shared" si="330"/>
        <v>42358.499305555553</v>
      </c>
      <c r="K3538">
        <v>1448040425</v>
      </c>
      <c r="L3538" s="14">
        <f t="shared" si="33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332"/>
        <v>153.33333333333334</v>
      </c>
      <c r="R3538" s="7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60" x14ac:dyDescent="0.2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s="4" t="s">
        <v>8219</v>
      </c>
      <c r="G3539" t="s">
        <v>8229</v>
      </c>
      <c r="H3539" t="s">
        <v>8251</v>
      </c>
      <c r="I3539">
        <v>1416211140</v>
      </c>
      <c r="J3539" s="14">
        <f t="shared" si="330"/>
        <v>41960.332638888889</v>
      </c>
      <c r="K3539">
        <v>1413016216</v>
      </c>
      <c r="L3539" s="14">
        <f t="shared" si="33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332"/>
        <v>180.44444444444446</v>
      </c>
      <c r="R3539" s="7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60" x14ac:dyDescent="0.2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s="4" t="s">
        <v>8219</v>
      </c>
      <c r="G3540" t="s">
        <v>8225</v>
      </c>
      <c r="H3540" t="s">
        <v>8247</v>
      </c>
      <c r="I3540">
        <v>1471428340</v>
      </c>
      <c r="J3540" s="14">
        <f t="shared" si="330"/>
        <v>42599.420601851853</v>
      </c>
      <c r="K3540">
        <v>1469009140</v>
      </c>
      <c r="L3540" s="14">
        <f t="shared" si="33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332"/>
        <v>128.44999999999999</v>
      </c>
      <c r="R3540" s="7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60" x14ac:dyDescent="0.2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s="4" t="s">
        <v>8219</v>
      </c>
      <c r="G3541" t="s">
        <v>8224</v>
      </c>
      <c r="H3541" t="s">
        <v>8246</v>
      </c>
      <c r="I3541">
        <v>1473358122</v>
      </c>
      <c r="J3541" s="14">
        <f t="shared" si="330"/>
        <v>42621.756041666667</v>
      </c>
      <c r="K3541">
        <v>1471543722</v>
      </c>
      <c r="L3541" s="14">
        <f t="shared" si="33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332"/>
        <v>119.66666666666667</v>
      </c>
      <c r="R3541" s="7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60" x14ac:dyDescent="0.2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s="4" t="s">
        <v>8219</v>
      </c>
      <c r="G3542" t="s">
        <v>8225</v>
      </c>
      <c r="H3542" t="s">
        <v>8247</v>
      </c>
      <c r="I3542">
        <v>1466899491</v>
      </c>
      <c r="J3542" s="14">
        <f t="shared" si="330"/>
        <v>42547.003368055557</v>
      </c>
      <c r="K3542">
        <v>1464307491</v>
      </c>
      <c r="L3542" s="14">
        <f t="shared" si="33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332"/>
        <v>123</v>
      </c>
      <c r="R3542" s="7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60" x14ac:dyDescent="0.2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s="4" t="s">
        <v>8219</v>
      </c>
      <c r="G3543" t="s">
        <v>8225</v>
      </c>
      <c r="H3543" t="s">
        <v>8247</v>
      </c>
      <c r="I3543">
        <v>1441042275</v>
      </c>
      <c r="J3543" s="14">
        <f t="shared" si="330"/>
        <v>42247.730034722219</v>
      </c>
      <c r="K3543">
        <v>1438882275</v>
      </c>
      <c r="L3543" s="14">
        <f t="shared" si="33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332"/>
        <v>105</v>
      </c>
      <c r="R3543" s="7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60" x14ac:dyDescent="0.2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s="4" t="s">
        <v>8219</v>
      </c>
      <c r="G3544" t="s">
        <v>8224</v>
      </c>
      <c r="H3544" t="s">
        <v>8246</v>
      </c>
      <c r="I3544">
        <v>1410099822</v>
      </c>
      <c r="J3544" s="14">
        <f t="shared" si="330"/>
        <v>41889.599791666667</v>
      </c>
      <c r="K3544">
        <v>1404915822</v>
      </c>
      <c r="L3544" s="14">
        <f t="shared" si="33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332"/>
        <v>102.23636363636363</v>
      </c>
      <c r="R3544" s="7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5" x14ac:dyDescent="0.2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s="4" t="s">
        <v>8219</v>
      </c>
      <c r="G3545" t="s">
        <v>8236</v>
      </c>
      <c r="H3545" t="s">
        <v>8249</v>
      </c>
      <c r="I3545">
        <v>1435255659</v>
      </c>
      <c r="J3545" s="14">
        <f t="shared" si="330"/>
        <v>42180.755312499998</v>
      </c>
      <c r="K3545">
        <v>1432663659</v>
      </c>
      <c r="L3545" s="14">
        <f t="shared" si="33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332"/>
        <v>104.66666666666666</v>
      </c>
      <c r="R3545" s="7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45" x14ac:dyDescent="0.2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s="4" t="s">
        <v>8219</v>
      </c>
      <c r="G3546" t="s">
        <v>8224</v>
      </c>
      <c r="H3546" t="s">
        <v>8246</v>
      </c>
      <c r="I3546">
        <v>1425758257</v>
      </c>
      <c r="J3546" s="14">
        <f t="shared" si="330"/>
        <v>42070.831678240742</v>
      </c>
      <c r="K3546">
        <v>1423166257</v>
      </c>
      <c r="L3546" s="14">
        <f t="shared" si="33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332"/>
        <v>100</v>
      </c>
      <c r="R3546" s="7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60" x14ac:dyDescent="0.2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s="4" t="s">
        <v>8219</v>
      </c>
      <c r="G3547" t="s">
        <v>8224</v>
      </c>
      <c r="H3547" t="s">
        <v>8246</v>
      </c>
      <c r="I3547">
        <v>1428780159</v>
      </c>
      <c r="J3547" s="14">
        <f t="shared" si="330"/>
        <v>42105.807395833333</v>
      </c>
      <c r="K3547">
        <v>1426188159</v>
      </c>
      <c r="L3547" s="14">
        <f t="shared" si="33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332"/>
        <v>100.4</v>
      </c>
      <c r="R3547" s="7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60" x14ac:dyDescent="0.2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s="4" t="s">
        <v>8219</v>
      </c>
      <c r="G3548" t="s">
        <v>8224</v>
      </c>
      <c r="H3548" t="s">
        <v>8246</v>
      </c>
      <c r="I3548">
        <v>1427860740</v>
      </c>
      <c r="J3548" s="14">
        <f t="shared" si="330"/>
        <v>42095.165972222225</v>
      </c>
      <c r="K3548">
        <v>1426002684</v>
      </c>
      <c r="L3548" s="14">
        <f t="shared" si="33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332"/>
        <v>102.27272727272727</v>
      </c>
      <c r="R3548" s="7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5" x14ac:dyDescent="0.2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s="4" t="s">
        <v>8219</v>
      </c>
      <c r="G3549" t="s">
        <v>8224</v>
      </c>
      <c r="H3549" t="s">
        <v>8246</v>
      </c>
      <c r="I3549">
        <v>1463198340</v>
      </c>
      <c r="J3549" s="14">
        <f t="shared" si="330"/>
        <v>42504.165972222225</v>
      </c>
      <c r="K3549">
        <v>1461117201</v>
      </c>
      <c r="L3549" s="14">
        <f t="shared" si="33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332"/>
        <v>114.40928571428573</v>
      </c>
      <c r="R3549" s="7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5" x14ac:dyDescent="0.2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s="4" t="s">
        <v>8219</v>
      </c>
      <c r="G3550" t="s">
        <v>8224</v>
      </c>
      <c r="H3550" t="s">
        <v>8246</v>
      </c>
      <c r="I3550">
        <v>1457139600</v>
      </c>
      <c r="J3550" s="14">
        <f t="shared" si="330"/>
        <v>42434.041666666672</v>
      </c>
      <c r="K3550">
        <v>1455230214</v>
      </c>
      <c r="L3550" s="14">
        <f t="shared" si="33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332"/>
        <v>101.9047619047619</v>
      </c>
      <c r="R3550" s="7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60" x14ac:dyDescent="0.2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s="4" t="s">
        <v>8219</v>
      </c>
      <c r="G3551" t="s">
        <v>8225</v>
      </c>
      <c r="H3551" t="s">
        <v>8247</v>
      </c>
      <c r="I3551">
        <v>1441358873</v>
      </c>
      <c r="J3551" s="14">
        <f t="shared" si="330"/>
        <v>42251.394363425927</v>
      </c>
      <c r="K3551">
        <v>1438939673</v>
      </c>
      <c r="L3551" s="14">
        <f t="shared" si="33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332"/>
        <v>102</v>
      </c>
      <c r="R3551" s="7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60" x14ac:dyDescent="0.2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s="4" t="s">
        <v>8219</v>
      </c>
      <c r="G3552" t="s">
        <v>8225</v>
      </c>
      <c r="H3552" t="s">
        <v>8247</v>
      </c>
      <c r="I3552">
        <v>1462224398</v>
      </c>
      <c r="J3552" s="14">
        <f t="shared" si="330"/>
        <v>42492.893495370372</v>
      </c>
      <c r="K3552">
        <v>1459632398</v>
      </c>
      <c r="L3552" s="14">
        <f t="shared" si="33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332"/>
        <v>104.80000000000001</v>
      </c>
      <c r="R3552" s="7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60" x14ac:dyDescent="0.2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s="4" t="s">
        <v>8219</v>
      </c>
      <c r="G3553" t="s">
        <v>8224</v>
      </c>
      <c r="H3553" t="s">
        <v>8246</v>
      </c>
      <c r="I3553">
        <v>1400796420</v>
      </c>
      <c r="J3553" s="14">
        <f t="shared" si="330"/>
        <v>41781.921527777777</v>
      </c>
      <c r="K3553">
        <v>1398342170</v>
      </c>
      <c r="L3553" s="14">
        <f t="shared" si="33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332"/>
        <v>101.83333333333333</v>
      </c>
      <c r="R3553" s="7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60" x14ac:dyDescent="0.2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s="4" t="s">
        <v>8219</v>
      </c>
      <c r="G3554" t="s">
        <v>8225</v>
      </c>
      <c r="H3554" t="s">
        <v>8247</v>
      </c>
      <c r="I3554">
        <v>1403964324</v>
      </c>
      <c r="J3554" s="14">
        <f t="shared" si="330"/>
        <v>41818.587083333332</v>
      </c>
      <c r="K3554">
        <v>1401372324</v>
      </c>
      <c r="L3554" s="14">
        <f t="shared" si="33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332"/>
        <v>100</v>
      </c>
      <c r="R3554" s="7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60" x14ac:dyDescent="0.2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s="4" t="s">
        <v>8219</v>
      </c>
      <c r="G3555" t="s">
        <v>8224</v>
      </c>
      <c r="H3555" t="s">
        <v>8246</v>
      </c>
      <c r="I3555">
        <v>1439337600</v>
      </c>
      <c r="J3555" s="14">
        <f t="shared" si="330"/>
        <v>42228</v>
      </c>
      <c r="K3555">
        <v>1436575280</v>
      </c>
      <c r="L3555" s="14">
        <f t="shared" si="33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332"/>
        <v>106.27272727272728</v>
      </c>
      <c r="R3555" s="7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5" x14ac:dyDescent="0.2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s="4" t="s">
        <v>8219</v>
      </c>
      <c r="G3556" t="s">
        <v>8224</v>
      </c>
      <c r="H3556" t="s">
        <v>8246</v>
      </c>
      <c r="I3556">
        <v>1423674000</v>
      </c>
      <c r="J3556" s="14">
        <f t="shared" si="330"/>
        <v>42046.708333333328</v>
      </c>
      <c r="K3556">
        <v>1421025159</v>
      </c>
      <c r="L3556" s="14">
        <f t="shared" si="33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332"/>
        <v>113.42219999999999</v>
      </c>
      <c r="R3556" s="7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60" x14ac:dyDescent="0.2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s="4" t="s">
        <v>8219</v>
      </c>
      <c r="G3557" t="s">
        <v>8237</v>
      </c>
      <c r="H3557" t="s">
        <v>8249</v>
      </c>
      <c r="I3557">
        <v>1479382594</v>
      </c>
      <c r="J3557" s="14">
        <f t="shared" si="330"/>
        <v>42691.483726851846</v>
      </c>
      <c r="K3557">
        <v>1476786994</v>
      </c>
      <c r="L3557" s="14">
        <f t="shared" si="33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332"/>
        <v>100</v>
      </c>
      <c r="R3557" s="7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60" x14ac:dyDescent="0.2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s="4" t="s">
        <v>8219</v>
      </c>
      <c r="G3558" t="s">
        <v>8225</v>
      </c>
      <c r="H3558" t="s">
        <v>8247</v>
      </c>
      <c r="I3558">
        <v>1408289724</v>
      </c>
      <c r="J3558" s="14">
        <f t="shared" si="330"/>
        <v>41868.649583333332</v>
      </c>
      <c r="K3558">
        <v>1403105724</v>
      </c>
      <c r="L3558" s="14">
        <f t="shared" si="33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332"/>
        <v>100.45454545454547</v>
      </c>
      <c r="R3558" s="7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60" x14ac:dyDescent="0.2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s="4" t="s">
        <v>8219</v>
      </c>
      <c r="G3559" t="s">
        <v>8224</v>
      </c>
      <c r="H3559" t="s">
        <v>8246</v>
      </c>
      <c r="I3559">
        <v>1399271911</v>
      </c>
      <c r="J3559" s="14">
        <f t="shared" si="330"/>
        <v>41764.276747685188</v>
      </c>
      <c r="K3559">
        <v>1396334311</v>
      </c>
      <c r="L3559" s="14">
        <f t="shared" si="33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332"/>
        <v>100.03599999999999</v>
      </c>
      <c r="R3559" s="7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5" x14ac:dyDescent="0.2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s="4" t="s">
        <v>8219</v>
      </c>
      <c r="G3560" t="s">
        <v>8225</v>
      </c>
      <c r="H3560" t="s">
        <v>8247</v>
      </c>
      <c r="I3560">
        <v>1435352400</v>
      </c>
      <c r="J3560" s="14">
        <f t="shared" si="330"/>
        <v>42181.875</v>
      </c>
      <c r="K3560">
        <v>1431718575</v>
      </c>
      <c r="L3560" s="14">
        <f t="shared" si="33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332"/>
        <v>144</v>
      </c>
      <c r="R3560" s="7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60" x14ac:dyDescent="0.2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s="4" t="s">
        <v>8219</v>
      </c>
      <c r="G3561" t="s">
        <v>8226</v>
      </c>
      <c r="H3561" t="s">
        <v>8248</v>
      </c>
      <c r="I3561">
        <v>1438333080</v>
      </c>
      <c r="J3561" s="14">
        <f t="shared" si="330"/>
        <v>42216.373611111107</v>
      </c>
      <c r="K3561">
        <v>1436408308</v>
      </c>
      <c r="L3561" s="14">
        <f t="shared" si="33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332"/>
        <v>103.49999999999999</v>
      </c>
      <c r="R3561" s="7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60" x14ac:dyDescent="0.2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s="4" t="s">
        <v>8219</v>
      </c>
      <c r="G3562" t="s">
        <v>8229</v>
      </c>
      <c r="H3562" t="s">
        <v>8251</v>
      </c>
      <c r="I3562">
        <v>1432694700</v>
      </c>
      <c r="J3562" s="14">
        <f t="shared" si="330"/>
        <v>42151.114583333328</v>
      </c>
      <c r="K3562">
        <v>1429651266</v>
      </c>
      <c r="L3562" s="14">
        <f t="shared" si="33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332"/>
        <v>108.43750000000001</v>
      </c>
      <c r="R3562" s="7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20" x14ac:dyDescent="0.2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s="4" t="s">
        <v>8219</v>
      </c>
      <c r="G3563" t="s">
        <v>8224</v>
      </c>
      <c r="H3563" t="s">
        <v>8246</v>
      </c>
      <c r="I3563">
        <v>1438799760</v>
      </c>
      <c r="J3563" s="14">
        <f t="shared" si="330"/>
        <v>42221.774999999994</v>
      </c>
      <c r="K3563">
        <v>1437236378</v>
      </c>
      <c r="L3563" s="14">
        <f t="shared" si="33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332"/>
        <v>102.4</v>
      </c>
      <c r="R3563" s="7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60" x14ac:dyDescent="0.2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s="4" t="s">
        <v>8219</v>
      </c>
      <c r="G3564" t="s">
        <v>8225</v>
      </c>
      <c r="H3564" t="s">
        <v>8247</v>
      </c>
      <c r="I3564">
        <v>1457906400</v>
      </c>
      <c r="J3564" s="14">
        <f t="shared" si="330"/>
        <v>42442.916666666672</v>
      </c>
      <c r="K3564">
        <v>1457115427</v>
      </c>
      <c r="L3564" s="14">
        <f t="shared" si="33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332"/>
        <v>148.88888888888889</v>
      </c>
      <c r="R3564" s="7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60" x14ac:dyDescent="0.2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s="4" t="s">
        <v>8219</v>
      </c>
      <c r="G3565" t="s">
        <v>8225</v>
      </c>
      <c r="H3565" t="s">
        <v>8247</v>
      </c>
      <c r="I3565">
        <v>1470078000</v>
      </c>
      <c r="J3565" s="14">
        <f t="shared" si="330"/>
        <v>42583.791666666672</v>
      </c>
      <c r="K3565">
        <v>1467648456</v>
      </c>
      <c r="L3565" s="14">
        <f t="shared" si="33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332"/>
        <v>105.49000000000002</v>
      </c>
      <c r="R3565" s="7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45" x14ac:dyDescent="0.2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s="4" t="s">
        <v>8219</v>
      </c>
      <c r="G3566" t="s">
        <v>8225</v>
      </c>
      <c r="H3566" t="s">
        <v>8247</v>
      </c>
      <c r="I3566">
        <v>1444060800</v>
      </c>
      <c r="J3566" s="14">
        <f t="shared" si="330"/>
        <v>42282.666666666672</v>
      </c>
      <c r="K3566">
        <v>1440082649</v>
      </c>
      <c r="L3566" s="14">
        <f t="shared" si="33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332"/>
        <v>100.49999999999999</v>
      </c>
      <c r="R3566" s="7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60" x14ac:dyDescent="0.2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s="4" t="s">
        <v>8219</v>
      </c>
      <c r="G3567" t="s">
        <v>8224</v>
      </c>
      <c r="H3567" t="s">
        <v>8246</v>
      </c>
      <c r="I3567">
        <v>1420048208</v>
      </c>
      <c r="J3567" s="14">
        <f t="shared" si="330"/>
        <v>42004.743148148147</v>
      </c>
      <c r="K3567">
        <v>1417456208</v>
      </c>
      <c r="L3567" s="14">
        <f t="shared" si="33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332"/>
        <v>130.55555555555557</v>
      </c>
      <c r="R3567" s="7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60" x14ac:dyDescent="0.2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s="4" t="s">
        <v>8219</v>
      </c>
      <c r="G3568" t="s">
        <v>8225</v>
      </c>
      <c r="H3568" t="s">
        <v>8247</v>
      </c>
      <c r="I3568">
        <v>1422015083</v>
      </c>
      <c r="J3568" s="14">
        <f t="shared" si="330"/>
        <v>42027.507905092592</v>
      </c>
      <c r="K3568">
        <v>1419423083</v>
      </c>
      <c r="L3568" s="14">
        <f t="shared" si="33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332"/>
        <v>104.75000000000001</v>
      </c>
      <c r="R3568" s="7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60" x14ac:dyDescent="0.2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s="4" t="s">
        <v>8219</v>
      </c>
      <c r="G3569" t="s">
        <v>8225</v>
      </c>
      <c r="H3569" t="s">
        <v>8247</v>
      </c>
      <c r="I3569">
        <v>1433964444</v>
      </c>
      <c r="J3569" s="14">
        <f t="shared" si="330"/>
        <v>42165.810694444444</v>
      </c>
      <c r="K3569">
        <v>1431372444</v>
      </c>
      <c r="L3569" s="14">
        <f t="shared" si="33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332"/>
        <v>108.80000000000001</v>
      </c>
      <c r="R3569" s="7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5" x14ac:dyDescent="0.2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s="4" t="s">
        <v>8219</v>
      </c>
      <c r="G3570" t="s">
        <v>8224</v>
      </c>
      <c r="H3570" t="s">
        <v>8246</v>
      </c>
      <c r="I3570">
        <v>1410975994</v>
      </c>
      <c r="J3570" s="14">
        <f t="shared" si="330"/>
        <v>41899.740671296298</v>
      </c>
      <c r="K3570">
        <v>1408383994</v>
      </c>
      <c r="L3570" s="14">
        <f t="shared" si="33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332"/>
        <v>111.00000000000001</v>
      </c>
      <c r="R3570" s="7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5" x14ac:dyDescent="0.2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s="4" t="s">
        <v>8219</v>
      </c>
      <c r="G3571" t="s">
        <v>8224</v>
      </c>
      <c r="H3571" t="s">
        <v>8246</v>
      </c>
      <c r="I3571">
        <v>1420734696</v>
      </c>
      <c r="J3571" s="14">
        <f t="shared" si="330"/>
        <v>42012.688611111109</v>
      </c>
      <c r="K3571">
        <v>1418142696</v>
      </c>
      <c r="L3571" s="14">
        <f t="shared" si="33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332"/>
        <v>100.47999999999999</v>
      </c>
      <c r="R3571" s="7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5" x14ac:dyDescent="0.2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s="4" t="s">
        <v>8219</v>
      </c>
      <c r="G3572" t="s">
        <v>8224</v>
      </c>
      <c r="H3572" t="s">
        <v>8246</v>
      </c>
      <c r="I3572">
        <v>1420009200</v>
      </c>
      <c r="J3572" s="14">
        <f t="shared" si="330"/>
        <v>42004.291666666672</v>
      </c>
      <c r="K3572">
        <v>1417593483</v>
      </c>
      <c r="L3572" s="14">
        <f t="shared" si="33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332"/>
        <v>114.35</v>
      </c>
      <c r="R3572" s="7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5" x14ac:dyDescent="0.2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s="4" t="s">
        <v>8219</v>
      </c>
      <c r="G3573" t="s">
        <v>8225</v>
      </c>
      <c r="H3573" t="s">
        <v>8247</v>
      </c>
      <c r="I3573">
        <v>1414701413</v>
      </c>
      <c r="J3573" s="14">
        <f t="shared" si="330"/>
        <v>41942.858946759261</v>
      </c>
      <c r="K3573">
        <v>1412109413</v>
      </c>
      <c r="L3573" s="14">
        <f t="shared" si="33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332"/>
        <v>122.06666666666666</v>
      </c>
      <c r="R3573" s="7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0" x14ac:dyDescent="0.2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s="4" t="s">
        <v>8219</v>
      </c>
      <c r="G3574" t="s">
        <v>8225</v>
      </c>
      <c r="H3574" t="s">
        <v>8247</v>
      </c>
      <c r="I3574">
        <v>1434894082</v>
      </c>
      <c r="J3574" s="14">
        <f t="shared" si="330"/>
        <v>42176.570393518516</v>
      </c>
      <c r="K3574">
        <v>1432302082</v>
      </c>
      <c r="L3574" s="14">
        <f t="shared" si="33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332"/>
        <v>100</v>
      </c>
      <c r="R3574" s="7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5" x14ac:dyDescent="0.2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s="4" t="s">
        <v>8219</v>
      </c>
      <c r="G3575" t="s">
        <v>8225</v>
      </c>
      <c r="H3575" t="s">
        <v>8247</v>
      </c>
      <c r="I3575">
        <v>1415440846</v>
      </c>
      <c r="J3575" s="14">
        <f t="shared" si="330"/>
        <v>41951.417199074072</v>
      </c>
      <c r="K3575">
        <v>1412845246</v>
      </c>
      <c r="L3575" s="14">
        <f t="shared" si="33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332"/>
        <v>102.8</v>
      </c>
      <c r="R3575" s="7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60" x14ac:dyDescent="0.2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s="4" t="s">
        <v>8219</v>
      </c>
      <c r="G3576" t="s">
        <v>8224</v>
      </c>
      <c r="H3576" t="s">
        <v>8246</v>
      </c>
      <c r="I3576">
        <v>1415921848</v>
      </c>
      <c r="J3576" s="14">
        <f t="shared" si="330"/>
        <v>41956.984351851846</v>
      </c>
      <c r="K3576">
        <v>1413326248</v>
      </c>
      <c r="L3576" s="14">
        <f t="shared" si="33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332"/>
        <v>106.12068965517241</v>
      </c>
      <c r="R3576" s="7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60" x14ac:dyDescent="0.2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s="4" t="s">
        <v>8219</v>
      </c>
      <c r="G3577" t="s">
        <v>8224</v>
      </c>
      <c r="H3577" t="s">
        <v>8246</v>
      </c>
      <c r="I3577">
        <v>1470887940</v>
      </c>
      <c r="J3577" s="14">
        <f t="shared" si="330"/>
        <v>42593.165972222225</v>
      </c>
      <c r="K3577">
        <v>1468176527</v>
      </c>
      <c r="L3577" s="14">
        <f t="shared" si="33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332"/>
        <v>101.33000000000001</v>
      </c>
      <c r="R3577" s="7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5" x14ac:dyDescent="0.2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s="4" t="s">
        <v>8219</v>
      </c>
      <c r="G3578" t="s">
        <v>8224</v>
      </c>
      <c r="H3578" t="s">
        <v>8246</v>
      </c>
      <c r="I3578">
        <v>1480947054</v>
      </c>
      <c r="J3578" s="14">
        <f t="shared" si="330"/>
        <v>42709.590902777782</v>
      </c>
      <c r="K3578">
        <v>1475759454</v>
      </c>
      <c r="L3578" s="14">
        <f t="shared" si="33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332"/>
        <v>100</v>
      </c>
      <c r="R3578" s="7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5" x14ac:dyDescent="0.2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s="4" t="s">
        <v>8219</v>
      </c>
      <c r="G3579" t="s">
        <v>8224</v>
      </c>
      <c r="H3579" t="s">
        <v>8246</v>
      </c>
      <c r="I3579">
        <v>1430029680</v>
      </c>
      <c r="J3579" s="14">
        <f t="shared" si="330"/>
        <v>42120.26944444445</v>
      </c>
      <c r="K3579">
        <v>1427741583</v>
      </c>
      <c r="L3579" s="14">
        <f t="shared" si="33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332"/>
        <v>130</v>
      </c>
      <c r="R3579" s="7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5" x14ac:dyDescent="0.2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s="4" t="s">
        <v>8219</v>
      </c>
      <c r="G3580" t="s">
        <v>8225</v>
      </c>
      <c r="H3580" t="s">
        <v>8247</v>
      </c>
      <c r="I3580">
        <v>1462037777</v>
      </c>
      <c r="J3580" s="14">
        <f t="shared" si="330"/>
        <v>42490.733530092592</v>
      </c>
      <c r="K3580">
        <v>1459445777</v>
      </c>
      <c r="L3580" s="14">
        <f t="shared" si="33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332"/>
        <v>100.01333333333334</v>
      </c>
      <c r="R3580" s="7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60" x14ac:dyDescent="0.2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s="4" t="s">
        <v>8219</v>
      </c>
      <c r="G3581" t="s">
        <v>8225</v>
      </c>
      <c r="H3581" t="s">
        <v>8247</v>
      </c>
      <c r="I3581">
        <v>1459444656</v>
      </c>
      <c r="J3581" s="14">
        <f t="shared" si="330"/>
        <v>42460.720555555556</v>
      </c>
      <c r="K3581">
        <v>1456856256</v>
      </c>
      <c r="L3581" s="14">
        <f t="shared" si="33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332"/>
        <v>100</v>
      </c>
      <c r="R3581" s="7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5" x14ac:dyDescent="0.2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s="4" t="s">
        <v>8219</v>
      </c>
      <c r="G3582" t="s">
        <v>8224</v>
      </c>
      <c r="H3582" t="s">
        <v>8246</v>
      </c>
      <c r="I3582">
        <v>1425185940</v>
      </c>
      <c r="J3582" s="14">
        <f t="shared" si="330"/>
        <v>42064.207638888889</v>
      </c>
      <c r="K3582">
        <v>1421900022</v>
      </c>
      <c r="L3582" s="14">
        <f t="shared" si="33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332"/>
        <v>113.88888888888889</v>
      </c>
      <c r="R3582" s="7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60" x14ac:dyDescent="0.2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s="4" t="s">
        <v>8219</v>
      </c>
      <c r="G3583" t="s">
        <v>8225</v>
      </c>
      <c r="H3583" t="s">
        <v>8247</v>
      </c>
      <c r="I3583">
        <v>1406719110</v>
      </c>
      <c r="J3583" s="14">
        <f t="shared" si="330"/>
        <v>41850.471180555556</v>
      </c>
      <c r="K3583">
        <v>1405509510</v>
      </c>
      <c r="L3583" s="14">
        <f t="shared" si="33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332"/>
        <v>100</v>
      </c>
      <c r="R3583" s="7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5" x14ac:dyDescent="0.2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s="4" t="s">
        <v>8219</v>
      </c>
      <c r="G3584" t="s">
        <v>8224</v>
      </c>
      <c r="H3584" t="s">
        <v>8246</v>
      </c>
      <c r="I3584">
        <v>1459822682</v>
      </c>
      <c r="J3584" s="14">
        <f t="shared" si="330"/>
        <v>42465.095856481479</v>
      </c>
      <c r="K3584">
        <v>1458613082</v>
      </c>
      <c r="L3584" s="14">
        <f t="shared" si="33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332"/>
        <v>287</v>
      </c>
      <c r="R3584" s="7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60" x14ac:dyDescent="0.2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s="4" t="s">
        <v>8219</v>
      </c>
      <c r="G3585" t="s">
        <v>8224</v>
      </c>
      <c r="H3585" t="s">
        <v>8246</v>
      </c>
      <c r="I3585">
        <v>1460970805</v>
      </c>
      <c r="J3585" s="14">
        <f t="shared" si="330"/>
        <v>42478.384317129632</v>
      </c>
      <c r="K3585">
        <v>1455790405</v>
      </c>
      <c r="L3585" s="14">
        <f t="shared" si="33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332"/>
        <v>108.5</v>
      </c>
      <c r="R3585" s="7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90" x14ac:dyDescent="0.2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s="4" t="s">
        <v>8219</v>
      </c>
      <c r="G3586" t="s">
        <v>8225</v>
      </c>
      <c r="H3586" t="s">
        <v>8247</v>
      </c>
      <c r="I3586">
        <v>1436772944</v>
      </c>
      <c r="J3586" s="14">
        <f t="shared" si="330"/>
        <v>42198.316481481481</v>
      </c>
      <c r="K3586">
        <v>1434180944</v>
      </c>
      <c r="L3586" s="14">
        <f t="shared" si="33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si="332"/>
        <v>115.5</v>
      </c>
      <c r="R3586" s="7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5" x14ac:dyDescent="0.2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s="4" t="s">
        <v>8219</v>
      </c>
      <c r="G3587" t="s">
        <v>8224</v>
      </c>
      <c r="H3587" t="s">
        <v>8246</v>
      </c>
      <c r="I3587">
        <v>1419181890</v>
      </c>
      <c r="J3587" s="14">
        <f t="shared" ref="J3587:J3650" si="336">(((I3587/60)/60)/24)+DATE(1970,1,1)</f>
        <v>41994.716319444444</v>
      </c>
      <c r="K3587">
        <v>1416589890</v>
      </c>
      <c r="L3587" s="14">
        <f t="shared" ref="L3587:L3650" si="33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ref="Q3587:Q3650" si="338">(E3587/D3587)*100</f>
        <v>119.11764705882352</v>
      </c>
      <c r="R3587" s="7">
        <f t="shared" ref="R3587:R3650" si="339">AVERAGE(E3587/N3587)</f>
        <v>176.08695652173913</v>
      </c>
      <c r="S3587" t="str">
        <f t="shared" ref="S3587:S3650" si="340">LEFT(P3587,FIND("/",P3587)-1)</f>
        <v>theater</v>
      </c>
      <c r="T3587" t="str">
        <f t="shared" ref="T3587:T3650" si="341">RIGHT(P3587,LEN(P3587)-FIND("/",P3587))</f>
        <v>plays</v>
      </c>
    </row>
    <row r="3588" spans="1:20" ht="30" x14ac:dyDescent="0.2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s="4" t="s">
        <v>8219</v>
      </c>
      <c r="G3588" t="s">
        <v>8224</v>
      </c>
      <c r="H3588" t="s">
        <v>8246</v>
      </c>
      <c r="I3588">
        <v>1474649070</v>
      </c>
      <c r="J3588" s="14">
        <f t="shared" si="336"/>
        <v>42636.697569444441</v>
      </c>
      <c r="K3588">
        <v>1469465070</v>
      </c>
      <c r="L3588" s="14">
        <f t="shared" si="33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338"/>
        <v>109.42666666666668</v>
      </c>
      <c r="R3588" s="7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5" x14ac:dyDescent="0.2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s="4" t="s">
        <v>8219</v>
      </c>
      <c r="G3589" t="s">
        <v>8225</v>
      </c>
      <c r="H3589" t="s">
        <v>8247</v>
      </c>
      <c r="I3589">
        <v>1467054000</v>
      </c>
      <c r="J3589" s="14">
        <f t="shared" si="336"/>
        <v>42548.791666666672</v>
      </c>
      <c r="K3589">
        <v>1463144254</v>
      </c>
      <c r="L3589" s="14">
        <f t="shared" si="33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338"/>
        <v>126.6</v>
      </c>
      <c r="R3589" s="7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5" x14ac:dyDescent="0.2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s="4" t="s">
        <v>8219</v>
      </c>
      <c r="G3590" t="s">
        <v>8225</v>
      </c>
      <c r="H3590" t="s">
        <v>8247</v>
      </c>
      <c r="I3590">
        <v>1430348400</v>
      </c>
      <c r="J3590" s="14">
        <f t="shared" si="336"/>
        <v>42123.958333333328</v>
      </c>
      <c r="K3590">
        <v>1428436410</v>
      </c>
      <c r="L3590" s="14">
        <f t="shared" si="33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338"/>
        <v>100.49999999999999</v>
      </c>
      <c r="R3590" s="7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5" x14ac:dyDescent="0.2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s="4" t="s">
        <v>8219</v>
      </c>
      <c r="G3591" t="s">
        <v>8224</v>
      </c>
      <c r="H3591" t="s">
        <v>8246</v>
      </c>
      <c r="I3591">
        <v>1432654347</v>
      </c>
      <c r="J3591" s="14">
        <f t="shared" si="336"/>
        <v>42150.647534722222</v>
      </c>
      <c r="K3591">
        <v>1430494347</v>
      </c>
      <c r="L3591" s="14">
        <f t="shared" si="33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338"/>
        <v>127.49999999999999</v>
      </c>
      <c r="R3591" s="7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60" x14ac:dyDescent="0.2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s="4" t="s">
        <v>8219</v>
      </c>
      <c r="G3592" t="s">
        <v>8225</v>
      </c>
      <c r="H3592" t="s">
        <v>8247</v>
      </c>
      <c r="I3592">
        <v>1413792034</v>
      </c>
      <c r="J3592" s="14">
        <f t="shared" si="336"/>
        <v>41932.333726851852</v>
      </c>
      <c r="K3592">
        <v>1411200034</v>
      </c>
      <c r="L3592" s="14">
        <f t="shared" si="33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338"/>
        <v>100.05999999999999</v>
      </c>
      <c r="R3592" s="7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60" x14ac:dyDescent="0.2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s="4" t="s">
        <v>8219</v>
      </c>
      <c r="G3593" t="s">
        <v>8224</v>
      </c>
      <c r="H3593" t="s">
        <v>8246</v>
      </c>
      <c r="I3593">
        <v>1422075540</v>
      </c>
      <c r="J3593" s="14">
        <f t="shared" si="336"/>
        <v>42028.207638888889</v>
      </c>
      <c r="K3593">
        <v>1419979544</v>
      </c>
      <c r="L3593" s="14">
        <f t="shared" si="33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338"/>
        <v>175</v>
      </c>
      <c r="R3593" s="7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5" x14ac:dyDescent="0.2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s="4" t="s">
        <v>8219</v>
      </c>
      <c r="G3594" t="s">
        <v>8224</v>
      </c>
      <c r="H3594" t="s">
        <v>8246</v>
      </c>
      <c r="I3594">
        <v>1423630740</v>
      </c>
      <c r="J3594" s="14">
        <f t="shared" si="336"/>
        <v>42046.207638888889</v>
      </c>
      <c r="K3594">
        <v>1418673307</v>
      </c>
      <c r="L3594" s="14">
        <f t="shared" si="33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338"/>
        <v>127.25</v>
      </c>
      <c r="R3594" s="7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5" x14ac:dyDescent="0.2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s="4" t="s">
        <v>8219</v>
      </c>
      <c r="G3595" t="s">
        <v>8224</v>
      </c>
      <c r="H3595" t="s">
        <v>8246</v>
      </c>
      <c r="I3595">
        <v>1420489560</v>
      </c>
      <c r="J3595" s="14">
        <f t="shared" si="336"/>
        <v>42009.851388888885</v>
      </c>
      <c r="K3595">
        <v>1417469639</v>
      </c>
      <c r="L3595" s="14">
        <f t="shared" si="33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338"/>
        <v>110.63333333333334</v>
      </c>
      <c r="R3595" s="7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60" x14ac:dyDescent="0.2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s="4" t="s">
        <v>8219</v>
      </c>
      <c r="G3596" t="s">
        <v>8224</v>
      </c>
      <c r="H3596" t="s">
        <v>8246</v>
      </c>
      <c r="I3596">
        <v>1472952982</v>
      </c>
      <c r="J3596" s="14">
        <f t="shared" si="336"/>
        <v>42617.066921296297</v>
      </c>
      <c r="K3596">
        <v>1470792982</v>
      </c>
      <c r="L3596" s="14">
        <f t="shared" si="33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338"/>
        <v>125.93749999999999</v>
      </c>
      <c r="R3596" s="7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0" x14ac:dyDescent="0.2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s="4" t="s">
        <v>8219</v>
      </c>
      <c r="G3597" t="s">
        <v>8224</v>
      </c>
      <c r="H3597" t="s">
        <v>8246</v>
      </c>
      <c r="I3597">
        <v>1426229940</v>
      </c>
      <c r="J3597" s="14">
        <f t="shared" si="336"/>
        <v>42076.290972222225</v>
      </c>
      <c r="K3597">
        <v>1423959123</v>
      </c>
      <c r="L3597" s="14">
        <f t="shared" si="33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338"/>
        <v>118.5</v>
      </c>
      <c r="R3597" s="7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5" x14ac:dyDescent="0.2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s="4" t="s">
        <v>8219</v>
      </c>
      <c r="G3598" t="s">
        <v>8229</v>
      </c>
      <c r="H3598" t="s">
        <v>8251</v>
      </c>
      <c r="I3598">
        <v>1409072982</v>
      </c>
      <c r="J3598" s="14">
        <f t="shared" si="336"/>
        <v>41877.715069444443</v>
      </c>
      <c r="K3598">
        <v>1407258582</v>
      </c>
      <c r="L3598" s="14">
        <f t="shared" si="33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338"/>
        <v>107.72727272727273</v>
      </c>
      <c r="R3598" s="7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30" x14ac:dyDescent="0.2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s="4" t="s">
        <v>8219</v>
      </c>
      <c r="G3599" t="s">
        <v>8224</v>
      </c>
      <c r="H3599" t="s">
        <v>8246</v>
      </c>
      <c r="I3599">
        <v>1456984740</v>
      </c>
      <c r="J3599" s="14">
        <f t="shared" si="336"/>
        <v>42432.249305555553</v>
      </c>
      <c r="K3599">
        <v>1455717790</v>
      </c>
      <c r="L3599" s="14">
        <f t="shared" si="33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338"/>
        <v>102.60000000000001</v>
      </c>
      <c r="R3599" s="7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5" x14ac:dyDescent="0.2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s="4" t="s">
        <v>8219</v>
      </c>
      <c r="G3600" t="s">
        <v>8224</v>
      </c>
      <c r="H3600" t="s">
        <v>8246</v>
      </c>
      <c r="I3600">
        <v>1409720340</v>
      </c>
      <c r="J3600" s="14">
        <f t="shared" si="336"/>
        <v>41885.207638888889</v>
      </c>
      <c r="K3600">
        <v>1408129822</v>
      </c>
      <c r="L3600" s="14">
        <f t="shared" si="33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338"/>
        <v>110.1</v>
      </c>
      <c r="R3600" s="7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5" x14ac:dyDescent="0.2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s="4" t="s">
        <v>8219</v>
      </c>
      <c r="G3601" t="s">
        <v>8224</v>
      </c>
      <c r="H3601" t="s">
        <v>8246</v>
      </c>
      <c r="I3601">
        <v>1440892800</v>
      </c>
      <c r="J3601" s="14">
        <f t="shared" si="336"/>
        <v>42246</v>
      </c>
      <c r="K3601">
        <v>1438715077</v>
      </c>
      <c r="L3601" s="14">
        <f t="shared" si="33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338"/>
        <v>202</v>
      </c>
      <c r="R3601" s="7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0" x14ac:dyDescent="0.2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s="4" t="s">
        <v>8219</v>
      </c>
      <c r="G3602" t="s">
        <v>8224</v>
      </c>
      <c r="H3602" t="s">
        <v>8246</v>
      </c>
      <c r="I3602">
        <v>1476390164</v>
      </c>
      <c r="J3602" s="14">
        <f t="shared" si="336"/>
        <v>42656.849120370374</v>
      </c>
      <c r="K3602">
        <v>1473970964</v>
      </c>
      <c r="L3602" s="14">
        <f t="shared" si="33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338"/>
        <v>130</v>
      </c>
      <c r="R3602" s="7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5" x14ac:dyDescent="0.2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s="4" t="s">
        <v>8219</v>
      </c>
      <c r="G3603" t="s">
        <v>8225</v>
      </c>
      <c r="H3603" t="s">
        <v>8247</v>
      </c>
      <c r="I3603">
        <v>1421452682</v>
      </c>
      <c r="J3603" s="14">
        <f t="shared" si="336"/>
        <v>42020.99863425926</v>
      </c>
      <c r="K3603">
        <v>1418860682</v>
      </c>
      <c r="L3603" s="14">
        <f t="shared" si="33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338"/>
        <v>104.35000000000001</v>
      </c>
      <c r="R3603" s="7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60" x14ac:dyDescent="0.2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s="4" t="s">
        <v>8219</v>
      </c>
      <c r="G3604" t="s">
        <v>8224</v>
      </c>
      <c r="H3604" t="s">
        <v>8246</v>
      </c>
      <c r="I3604">
        <v>1463520479</v>
      </c>
      <c r="J3604" s="14">
        <f t="shared" si="336"/>
        <v>42507.894432870366</v>
      </c>
      <c r="K3604">
        <v>1458336479</v>
      </c>
      <c r="L3604" s="14">
        <f t="shared" si="33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338"/>
        <v>100.05</v>
      </c>
      <c r="R3604" s="7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60" x14ac:dyDescent="0.2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s="4" t="s">
        <v>8219</v>
      </c>
      <c r="G3605" t="s">
        <v>8224</v>
      </c>
      <c r="H3605" t="s">
        <v>8246</v>
      </c>
      <c r="I3605">
        <v>1446759880</v>
      </c>
      <c r="J3605" s="14">
        <f t="shared" si="336"/>
        <v>42313.906018518523</v>
      </c>
      <c r="K3605">
        <v>1444164280</v>
      </c>
      <c r="L3605" s="14">
        <f t="shared" si="33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338"/>
        <v>170.66666666666669</v>
      </c>
      <c r="R3605" s="7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60" x14ac:dyDescent="0.2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s="4" t="s">
        <v>8219</v>
      </c>
      <c r="G3606" t="s">
        <v>8224</v>
      </c>
      <c r="H3606" t="s">
        <v>8246</v>
      </c>
      <c r="I3606">
        <v>1461913140</v>
      </c>
      <c r="J3606" s="14">
        <f t="shared" si="336"/>
        <v>42489.290972222225</v>
      </c>
      <c r="K3606">
        <v>1461370956</v>
      </c>
      <c r="L3606" s="14">
        <f t="shared" si="33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338"/>
        <v>112.83333333333334</v>
      </c>
      <c r="R3606" s="7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60" x14ac:dyDescent="0.2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s="4" t="s">
        <v>8219</v>
      </c>
      <c r="G3607" t="s">
        <v>8225</v>
      </c>
      <c r="H3607" t="s">
        <v>8247</v>
      </c>
      <c r="I3607">
        <v>1455390126</v>
      </c>
      <c r="J3607" s="14">
        <f t="shared" si="336"/>
        <v>42413.793124999997</v>
      </c>
      <c r="K3607">
        <v>1452798126</v>
      </c>
      <c r="L3607" s="14">
        <f t="shared" si="33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338"/>
        <v>184</v>
      </c>
      <c r="R3607" s="7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60" x14ac:dyDescent="0.2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s="4" t="s">
        <v>8219</v>
      </c>
      <c r="G3608" t="s">
        <v>8225</v>
      </c>
      <c r="H3608" t="s">
        <v>8247</v>
      </c>
      <c r="I3608">
        <v>1471185057</v>
      </c>
      <c r="J3608" s="14">
        <f t="shared" si="336"/>
        <v>42596.604826388888</v>
      </c>
      <c r="K3608">
        <v>1468593057</v>
      </c>
      <c r="L3608" s="14">
        <f t="shared" si="33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338"/>
        <v>130.26666666666665</v>
      </c>
      <c r="R3608" s="7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30" x14ac:dyDescent="0.2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s="4" t="s">
        <v>8219</v>
      </c>
      <c r="G3609" t="s">
        <v>8225</v>
      </c>
      <c r="H3609" t="s">
        <v>8247</v>
      </c>
      <c r="I3609">
        <v>1450137600</v>
      </c>
      <c r="J3609" s="14">
        <f t="shared" si="336"/>
        <v>42353</v>
      </c>
      <c r="K3609">
        <v>1448924882</v>
      </c>
      <c r="L3609" s="14">
        <f t="shared" si="33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338"/>
        <v>105.45454545454544</v>
      </c>
      <c r="R3609" s="7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60" x14ac:dyDescent="0.2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s="4" t="s">
        <v>8219</v>
      </c>
      <c r="G3610" t="s">
        <v>8225</v>
      </c>
      <c r="H3610" t="s">
        <v>8247</v>
      </c>
      <c r="I3610">
        <v>1466172000</v>
      </c>
      <c r="J3610" s="14">
        <f t="shared" si="336"/>
        <v>42538.583333333328</v>
      </c>
      <c r="K3610">
        <v>1463418090</v>
      </c>
      <c r="L3610" s="14">
        <f t="shared" si="33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338"/>
        <v>100</v>
      </c>
      <c r="R3610" s="7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60" x14ac:dyDescent="0.2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s="4" t="s">
        <v>8219</v>
      </c>
      <c r="G3611" t="s">
        <v>8225</v>
      </c>
      <c r="H3611" t="s">
        <v>8247</v>
      </c>
      <c r="I3611">
        <v>1459378085</v>
      </c>
      <c r="J3611" s="14">
        <f t="shared" si="336"/>
        <v>42459.950057870374</v>
      </c>
      <c r="K3611">
        <v>1456789685</v>
      </c>
      <c r="L3611" s="14">
        <f t="shared" si="33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338"/>
        <v>153.31632653061226</v>
      </c>
      <c r="R3611" s="7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5" x14ac:dyDescent="0.2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s="4" t="s">
        <v>8219</v>
      </c>
      <c r="G3612" t="s">
        <v>8225</v>
      </c>
      <c r="H3612" t="s">
        <v>8247</v>
      </c>
      <c r="I3612">
        <v>1439806936</v>
      </c>
      <c r="J3612" s="14">
        <f t="shared" si="336"/>
        <v>42233.432129629626</v>
      </c>
      <c r="K3612">
        <v>1437214936</v>
      </c>
      <c r="L3612" s="14">
        <f t="shared" si="33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338"/>
        <v>162.30000000000001</v>
      </c>
      <c r="R3612" s="7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60" x14ac:dyDescent="0.2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s="4" t="s">
        <v>8219</v>
      </c>
      <c r="G3613" t="s">
        <v>8225</v>
      </c>
      <c r="H3613" t="s">
        <v>8247</v>
      </c>
      <c r="I3613">
        <v>1428483201</v>
      </c>
      <c r="J3613" s="14">
        <f t="shared" si="336"/>
        <v>42102.370381944449</v>
      </c>
      <c r="K3613">
        <v>1425891201</v>
      </c>
      <c r="L3613" s="14">
        <f t="shared" si="33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338"/>
        <v>136</v>
      </c>
      <c r="R3613" s="7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5" x14ac:dyDescent="0.2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s="4" t="s">
        <v>8219</v>
      </c>
      <c r="G3614" t="s">
        <v>8229</v>
      </c>
      <c r="H3614" t="s">
        <v>8251</v>
      </c>
      <c r="I3614">
        <v>1402334811</v>
      </c>
      <c r="J3614" s="14">
        <f t="shared" si="336"/>
        <v>41799.726979166669</v>
      </c>
      <c r="K3614">
        <v>1401470811</v>
      </c>
      <c r="L3614" s="14">
        <f t="shared" si="33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338"/>
        <v>144.4</v>
      </c>
      <c r="R3614" s="7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5" x14ac:dyDescent="0.2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s="4" t="s">
        <v>8219</v>
      </c>
      <c r="G3615" t="s">
        <v>8224</v>
      </c>
      <c r="H3615" t="s">
        <v>8246</v>
      </c>
      <c r="I3615">
        <v>1403964574</v>
      </c>
      <c r="J3615" s="14">
        <f t="shared" si="336"/>
        <v>41818.58997685185</v>
      </c>
      <c r="K3615">
        <v>1401372574</v>
      </c>
      <c r="L3615" s="14">
        <f t="shared" si="33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338"/>
        <v>100</v>
      </c>
      <c r="R3615" s="7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5" x14ac:dyDescent="0.2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s="4" t="s">
        <v>8219</v>
      </c>
      <c r="G3616" t="s">
        <v>8224</v>
      </c>
      <c r="H3616" t="s">
        <v>8246</v>
      </c>
      <c r="I3616">
        <v>1434675616</v>
      </c>
      <c r="J3616" s="14">
        <f t="shared" si="336"/>
        <v>42174.041851851856</v>
      </c>
      <c r="K3616">
        <v>1432083616</v>
      </c>
      <c r="L3616" s="14">
        <f t="shared" si="33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338"/>
        <v>100.8</v>
      </c>
      <c r="R3616" s="7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60" x14ac:dyDescent="0.2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s="4" t="s">
        <v>8219</v>
      </c>
      <c r="G3617" t="s">
        <v>8225</v>
      </c>
      <c r="H3617" t="s">
        <v>8247</v>
      </c>
      <c r="I3617">
        <v>1449756896</v>
      </c>
      <c r="J3617" s="14">
        <f t="shared" si="336"/>
        <v>42348.593703703707</v>
      </c>
      <c r="K3617">
        <v>1447164896</v>
      </c>
      <c r="L3617" s="14">
        <f t="shared" si="33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338"/>
        <v>106.80000000000001</v>
      </c>
      <c r="R3617" s="7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60" x14ac:dyDescent="0.2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s="4" t="s">
        <v>8219</v>
      </c>
      <c r="G3618" t="s">
        <v>8225</v>
      </c>
      <c r="H3618" t="s">
        <v>8247</v>
      </c>
      <c r="I3618">
        <v>1426801664</v>
      </c>
      <c r="J3618" s="14">
        <f t="shared" si="336"/>
        <v>42082.908148148148</v>
      </c>
      <c r="K3618">
        <v>1424213264</v>
      </c>
      <c r="L3618" s="14">
        <f t="shared" si="33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338"/>
        <v>124.8</v>
      </c>
      <c r="R3618" s="7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60" x14ac:dyDescent="0.2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s="4" t="s">
        <v>8219</v>
      </c>
      <c r="G3619" t="s">
        <v>8225</v>
      </c>
      <c r="H3619" t="s">
        <v>8247</v>
      </c>
      <c r="I3619">
        <v>1488240000</v>
      </c>
      <c r="J3619" s="14">
        <f t="shared" si="336"/>
        <v>42794</v>
      </c>
      <c r="K3619">
        <v>1486996729</v>
      </c>
      <c r="L3619" s="14">
        <f t="shared" si="33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338"/>
        <v>118.91891891891892</v>
      </c>
      <c r="R3619" s="7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60" x14ac:dyDescent="0.2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s="4" t="s">
        <v>8219</v>
      </c>
      <c r="G3620" t="s">
        <v>8225</v>
      </c>
      <c r="H3620" t="s">
        <v>8247</v>
      </c>
      <c r="I3620">
        <v>1433343850</v>
      </c>
      <c r="J3620" s="14">
        <f t="shared" si="336"/>
        <v>42158.627893518518</v>
      </c>
      <c r="K3620">
        <v>1430751850</v>
      </c>
      <c r="L3620" s="14">
        <f t="shared" si="33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338"/>
        <v>101</v>
      </c>
      <c r="R3620" s="7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60" x14ac:dyDescent="0.2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s="4" t="s">
        <v>8219</v>
      </c>
      <c r="G3621" t="s">
        <v>8224</v>
      </c>
      <c r="H3621" t="s">
        <v>8246</v>
      </c>
      <c r="I3621">
        <v>1479592800</v>
      </c>
      <c r="J3621" s="14">
        <f t="shared" si="336"/>
        <v>42693.916666666672</v>
      </c>
      <c r="K3621">
        <v>1476760226</v>
      </c>
      <c r="L3621" s="14">
        <f t="shared" si="33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338"/>
        <v>112.99999999999999</v>
      </c>
      <c r="R3621" s="7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60" x14ac:dyDescent="0.2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s="4" t="s">
        <v>8219</v>
      </c>
      <c r="G3622" t="s">
        <v>8224</v>
      </c>
      <c r="H3622" t="s">
        <v>8246</v>
      </c>
      <c r="I3622">
        <v>1425528000</v>
      </c>
      <c r="J3622" s="14">
        <f t="shared" si="336"/>
        <v>42068.166666666672</v>
      </c>
      <c r="K3622">
        <v>1422916261</v>
      </c>
      <c r="L3622" s="14">
        <f t="shared" si="33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338"/>
        <v>105.19047619047619</v>
      </c>
      <c r="R3622" s="7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60" x14ac:dyDescent="0.2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s="4" t="s">
        <v>8219</v>
      </c>
      <c r="G3623" t="s">
        <v>8224</v>
      </c>
      <c r="H3623" t="s">
        <v>8246</v>
      </c>
      <c r="I3623">
        <v>1475269200</v>
      </c>
      <c r="J3623" s="14">
        <f t="shared" si="336"/>
        <v>42643.875</v>
      </c>
      <c r="K3623">
        <v>1473200844</v>
      </c>
      <c r="L3623" s="14">
        <f t="shared" si="33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338"/>
        <v>109.73333333333332</v>
      </c>
      <c r="R3623" s="7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0" x14ac:dyDescent="0.2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s="4" t="s">
        <v>8219</v>
      </c>
      <c r="G3624" t="s">
        <v>8224</v>
      </c>
      <c r="H3624" t="s">
        <v>8246</v>
      </c>
      <c r="I3624">
        <v>1411874580</v>
      </c>
      <c r="J3624" s="14">
        <f t="shared" si="336"/>
        <v>41910.140972222223</v>
      </c>
      <c r="K3624">
        <v>1409030371</v>
      </c>
      <c r="L3624" s="14">
        <f t="shared" si="33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338"/>
        <v>100.099</v>
      </c>
      <c r="R3624" s="7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45" x14ac:dyDescent="0.2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s="4" t="s">
        <v>8219</v>
      </c>
      <c r="G3625" t="s">
        <v>8224</v>
      </c>
      <c r="H3625" t="s">
        <v>8246</v>
      </c>
      <c r="I3625">
        <v>1406358000</v>
      </c>
      <c r="J3625" s="14">
        <f t="shared" si="336"/>
        <v>41846.291666666664</v>
      </c>
      <c r="K3625">
        <v>1404841270</v>
      </c>
      <c r="L3625" s="14">
        <f t="shared" si="33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338"/>
        <v>120</v>
      </c>
      <c r="R3625" s="7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5" x14ac:dyDescent="0.2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s="4" t="s">
        <v>8219</v>
      </c>
      <c r="G3626" t="s">
        <v>8224</v>
      </c>
      <c r="H3626" t="s">
        <v>8246</v>
      </c>
      <c r="I3626">
        <v>1471977290</v>
      </c>
      <c r="J3626" s="14">
        <f t="shared" si="336"/>
        <v>42605.774189814809</v>
      </c>
      <c r="K3626">
        <v>1466793290</v>
      </c>
      <c r="L3626" s="14">
        <f t="shared" si="33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338"/>
        <v>104.93333333333332</v>
      </c>
      <c r="R3626" s="7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60" x14ac:dyDescent="0.2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s="4" t="s">
        <v>8219</v>
      </c>
      <c r="G3627" t="s">
        <v>8225</v>
      </c>
      <c r="H3627" t="s">
        <v>8247</v>
      </c>
      <c r="I3627">
        <v>1435851577</v>
      </c>
      <c r="J3627" s="14">
        <f t="shared" si="336"/>
        <v>42187.652511574073</v>
      </c>
      <c r="K3627">
        <v>1433259577</v>
      </c>
      <c r="L3627" s="14">
        <f t="shared" si="33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338"/>
        <v>102.66666666666666</v>
      </c>
      <c r="R3627" s="7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60" x14ac:dyDescent="0.2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s="4" t="s">
        <v>8219</v>
      </c>
      <c r="G3628" t="s">
        <v>8225</v>
      </c>
      <c r="H3628" t="s">
        <v>8247</v>
      </c>
      <c r="I3628">
        <v>1408204857</v>
      </c>
      <c r="J3628" s="14">
        <f t="shared" si="336"/>
        <v>41867.667326388888</v>
      </c>
      <c r="K3628">
        <v>1406390457</v>
      </c>
      <c r="L3628" s="14">
        <f t="shared" si="33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338"/>
        <v>101.82500000000002</v>
      </c>
      <c r="R3628" s="7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60" x14ac:dyDescent="0.2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s="4" t="s">
        <v>8219</v>
      </c>
      <c r="G3629" t="s">
        <v>8224</v>
      </c>
      <c r="H3629" t="s">
        <v>8246</v>
      </c>
      <c r="I3629">
        <v>1463803140</v>
      </c>
      <c r="J3629" s="14">
        <f t="shared" si="336"/>
        <v>42511.165972222225</v>
      </c>
      <c r="K3629">
        <v>1459446487</v>
      </c>
      <c r="L3629" s="14">
        <f t="shared" si="33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338"/>
        <v>100</v>
      </c>
      <c r="R3629" s="7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60" x14ac:dyDescent="0.2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s="4" t="s">
        <v>8221</v>
      </c>
      <c r="G3630" t="s">
        <v>8224</v>
      </c>
      <c r="H3630" t="s">
        <v>8246</v>
      </c>
      <c r="I3630">
        <v>1450040396</v>
      </c>
      <c r="J3630" s="14">
        <f t="shared" si="336"/>
        <v>42351.874953703707</v>
      </c>
      <c r="K3630">
        <v>1444852796</v>
      </c>
      <c r="L3630" s="14">
        <f t="shared" si="33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338"/>
        <v>0</v>
      </c>
      <c r="R3630" s="7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60" x14ac:dyDescent="0.2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s="4" t="s">
        <v>8221</v>
      </c>
      <c r="G3631" t="s">
        <v>8224</v>
      </c>
      <c r="H3631" t="s">
        <v>8246</v>
      </c>
      <c r="I3631">
        <v>1462467600</v>
      </c>
      <c r="J3631" s="14">
        <f t="shared" si="336"/>
        <v>42495.708333333328</v>
      </c>
      <c r="K3631">
        <v>1457403364</v>
      </c>
      <c r="L3631" s="14">
        <f t="shared" si="33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338"/>
        <v>1.9999999999999998E-4</v>
      </c>
      <c r="R3631" s="7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60" x14ac:dyDescent="0.2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s="4" t="s">
        <v>8221</v>
      </c>
      <c r="G3632" t="s">
        <v>8225</v>
      </c>
      <c r="H3632" t="s">
        <v>8247</v>
      </c>
      <c r="I3632">
        <v>1417295990</v>
      </c>
      <c r="J3632" s="14">
        <f t="shared" si="336"/>
        <v>41972.888773148152</v>
      </c>
      <c r="K3632">
        <v>1414700390</v>
      </c>
      <c r="L3632" s="14">
        <f t="shared" si="33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338"/>
        <v>3.3333333333333333E-2</v>
      </c>
      <c r="R3632" s="7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60" x14ac:dyDescent="0.2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s="4" t="s">
        <v>8221</v>
      </c>
      <c r="G3633" t="s">
        <v>8224</v>
      </c>
      <c r="H3633" t="s">
        <v>8246</v>
      </c>
      <c r="I3633">
        <v>1411444740</v>
      </c>
      <c r="J3633" s="14">
        <f t="shared" si="336"/>
        <v>41905.165972222225</v>
      </c>
      <c r="K3633">
        <v>1409335497</v>
      </c>
      <c r="L3633" s="14">
        <f t="shared" si="33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338"/>
        <v>51.023391812865491</v>
      </c>
      <c r="R3633" s="7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s="4" t="s">
        <v>8221</v>
      </c>
      <c r="G3634" t="s">
        <v>8225</v>
      </c>
      <c r="H3634" t="s">
        <v>8247</v>
      </c>
      <c r="I3634">
        <v>1416781749</v>
      </c>
      <c r="J3634" s="14">
        <f t="shared" si="336"/>
        <v>41966.936909722222</v>
      </c>
      <c r="K3634">
        <v>1415053749</v>
      </c>
      <c r="L3634" s="14">
        <f t="shared" si="33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338"/>
        <v>20</v>
      </c>
      <c r="R3634" s="7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5" x14ac:dyDescent="0.2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s="4" t="s">
        <v>8221</v>
      </c>
      <c r="G3635" t="s">
        <v>8224</v>
      </c>
      <c r="H3635" t="s">
        <v>8246</v>
      </c>
      <c r="I3635">
        <v>1479517200</v>
      </c>
      <c r="J3635" s="14">
        <f t="shared" si="336"/>
        <v>42693.041666666672</v>
      </c>
      <c r="K3635">
        <v>1475765867</v>
      </c>
      <c r="L3635" s="14">
        <f t="shared" si="33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338"/>
        <v>35.24</v>
      </c>
      <c r="R3635" s="7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60" x14ac:dyDescent="0.2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s="4" t="s">
        <v>8221</v>
      </c>
      <c r="G3636" t="s">
        <v>8229</v>
      </c>
      <c r="H3636" t="s">
        <v>8251</v>
      </c>
      <c r="I3636">
        <v>1484366340</v>
      </c>
      <c r="J3636" s="14">
        <f t="shared" si="336"/>
        <v>42749.165972222225</v>
      </c>
      <c r="K3636">
        <v>1480219174</v>
      </c>
      <c r="L3636" s="14">
        <f t="shared" si="33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338"/>
        <v>4.246666666666667</v>
      </c>
      <c r="R3636" s="7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0" x14ac:dyDescent="0.2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s="4" t="s">
        <v>8221</v>
      </c>
      <c r="G3637" t="s">
        <v>8224</v>
      </c>
      <c r="H3637" t="s">
        <v>8246</v>
      </c>
      <c r="I3637">
        <v>1461186676</v>
      </c>
      <c r="J3637" s="14">
        <f t="shared" si="336"/>
        <v>42480.88282407407</v>
      </c>
      <c r="K3637">
        <v>1458594676</v>
      </c>
      <c r="L3637" s="14">
        <f t="shared" si="33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338"/>
        <v>36.457142857142856</v>
      </c>
      <c r="R3637" s="7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5" x14ac:dyDescent="0.2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s="4" t="s">
        <v>8221</v>
      </c>
      <c r="G3638" t="s">
        <v>8224</v>
      </c>
      <c r="H3638" t="s">
        <v>8246</v>
      </c>
      <c r="I3638">
        <v>1442248829</v>
      </c>
      <c r="J3638" s="14">
        <f t="shared" si="336"/>
        <v>42261.694780092599</v>
      </c>
      <c r="K3638">
        <v>1439224829</v>
      </c>
      <c r="L3638" s="14">
        <f t="shared" si="33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338"/>
        <v>0</v>
      </c>
      <c r="R3638" s="7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60" x14ac:dyDescent="0.2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s="4" t="s">
        <v>8221</v>
      </c>
      <c r="G3639" t="s">
        <v>8224</v>
      </c>
      <c r="H3639" t="s">
        <v>8246</v>
      </c>
      <c r="I3639">
        <v>1420130935</v>
      </c>
      <c r="J3639" s="14">
        <f t="shared" si="336"/>
        <v>42005.700636574074</v>
      </c>
      <c r="K3639">
        <v>1417538935</v>
      </c>
      <c r="L3639" s="14">
        <f t="shared" si="33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338"/>
        <v>30.866666666666664</v>
      </c>
      <c r="R3639" s="7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s="4" t="s">
        <v>8221</v>
      </c>
      <c r="G3640" t="s">
        <v>8229</v>
      </c>
      <c r="H3640" t="s">
        <v>8251</v>
      </c>
      <c r="I3640">
        <v>1429456132</v>
      </c>
      <c r="J3640" s="14">
        <f t="shared" si="336"/>
        <v>42113.631157407406</v>
      </c>
      <c r="K3640">
        <v>1424275732</v>
      </c>
      <c r="L3640" s="14">
        <f t="shared" si="33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338"/>
        <v>6.5454545454545459</v>
      </c>
      <c r="R3640" s="7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60" x14ac:dyDescent="0.2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s="4" t="s">
        <v>8221</v>
      </c>
      <c r="G3641" t="s">
        <v>8224</v>
      </c>
      <c r="H3641" t="s">
        <v>8246</v>
      </c>
      <c r="I3641">
        <v>1475853060</v>
      </c>
      <c r="J3641" s="14">
        <f t="shared" si="336"/>
        <v>42650.632638888885</v>
      </c>
      <c r="K3641">
        <v>1470672906</v>
      </c>
      <c r="L3641" s="14">
        <f t="shared" si="33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338"/>
        <v>4.0000000000000001E-3</v>
      </c>
      <c r="R3641" s="7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5" x14ac:dyDescent="0.2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s="4" t="s">
        <v>8221</v>
      </c>
      <c r="G3642" t="s">
        <v>8224</v>
      </c>
      <c r="H3642" t="s">
        <v>8246</v>
      </c>
      <c r="I3642">
        <v>1431283530</v>
      </c>
      <c r="J3642" s="14">
        <f t="shared" si="336"/>
        <v>42134.781597222223</v>
      </c>
      <c r="K3642">
        <v>1428691530</v>
      </c>
      <c r="L3642" s="14">
        <f t="shared" si="33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338"/>
        <v>5.5</v>
      </c>
      <c r="R3642" s="7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60" x14ac:dyDescent="0.2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s="4" t="s">
        <v>8221</v>
      </c>
      <c r="G3643" t="s">
        <v>8224</v>
      </c>
      <c r="H3643" t="s">
        <v>8246</v>
      </c>
      <c r="I3643">
        <v>1412485200</v>
      </c>
      <c r="J3643" s="14">
        <f t="shared" si="336"/>
        <v>41917.208333333336</v>
      </c>
      <c r="K3643">
        <v>1410966179</v>
      </c>
      <c r="L3643" s="14">
        <f t="shared" si="33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338"/>
        <v>0</v>
      </c>
      <c r="R3643" s="7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60" x14ac:dyDescent="0.2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s="4" t="s">
        <v>8221</v>
      </c>
      <c r="G3644" t="s">
        <v>8236</v>
      </c>
      <c r="H3644" t="s">
        <v>8249</v>
      </c>
      <c r="I3644">
        <v>1448902800</v>
      </c>
      <c r="J3644" s="14">
        <f t="shared" si="336"/>
        <v>42338.708333333328</v>
      </c>
      <c r="K3644">
        <v>1445369727</v>
      </c>
      <c r="L3644" s="14">
        <f t="shared" si="33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338"/>
        <v>2.1428571428571428</v>
      </c>
      <c r="R3644" s="7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5" x14ac:dyDescent="0.2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s="4" t="s">
        <v>8221</v>
      </c>
      <c r="G3645" t="s">
        <v>8224</v>
      </c>
      <c r="H3645" t="s">
        <v>8246</v>
      </c>
      <c r="I3645">
        <v>1447734439</v>
      </c>
      <c r="J3645" s="14">
        <f t="shared" si="336"/>
        <v>42325.185636574075</v>
      </c>
      <c r="K3645">
        <v>1444274839</v>
      </c>
      <c r="L3645" s="14">
        <f t="shared" si="33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338"/>
        <v>0</v>
      </c>
      <c r="R3645" s="7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5" x14ac:dyDescent="0.2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s="4" t="s">
        <v>8221</v>
      </c>
      <c r="G3646" t="s">
        <v>8224</v>
      </c>
      <c r="H3646" t="s">
        <v>8246</v>
      </c>
      <c r="I3646">
        <v>1457413140</v>
      </c>
      <c r="J3646" s="14">
        <f t="shared" si="336"/>
        <v>42437.207638888889</v>
      </c>
      <c r="K3646">
        <v>1454996887</v>
      </c>
      <c r="L3646" s="14">
        <f t="shared" si="33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338"/>
        <v>16.420000000000002</v>
      </c>
      <c r="R3646" s="7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60" x14ac:dyDescent="0.2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s="4" t="s">
        <v>8221</v>
      </c>
      <c r="G3647" t="s">
        <v>8229</v>
      </c>
      <c r="H3647" t="s">
        <v>8251</v>
      </c>
      <c r="I3647">
        <v>1479773838</v>
      </c>
      <c r="J3647" s="14">
        <f t="shared" si="336"/>
        <v>42696.012013888889</v>
      </c>
      <c r="K3647">
        <v>1477178238</v>
      </c>
      <c r="L3647" s="14">
        <f t="shared" si="33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338"/>
        <v>0.1</v>
      </c>
      <c r="R3647" s="7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5" x14ac:dyDescent="0.2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s="4" t="s">
        <v>8221</v>
      </c>
      <c r="G3648" t="s">
        <v>8224</v>
      </c>
      <c r="H3648" t="s">
        <v>8246</v>
      </c>
      <c r="I3648">
        <v>1434497400</v>
      </c>
      <c r="J3648" s="14">
        <f t="shared" si="336"/>
        <v>42171.979166666672</v>
      </c>
      <c r="K3648">
        <v>1431770802</v>
      </c>
      <c r="L3648" s="14">
        <f t="shared" si="33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338"/>
        <v>4.8099999999999996</v>
      </c>
      <c r="R3648" s="7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60" x14ac:dyDescent="0.2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s="4" t="s">
        <v>8221</v>
      </c>
      <c r="G3649" t="s">
        <v>8225</v>
      </c>
      <c r="H3649" t="s">
        <v>8247</v>
      </c>
      <c r="I3649">
        <v>1475258327</v>
      </c>
      <c r="J3649" s="14">
        <f t="shared" si="336"/>
        <v>42643.749155092592</v>
      </c>
      <c r="K3649">
        <v>1471370327</v>
      </c>
      <c r="L3649" s="14">
        <f t="shared" si="33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338"/>
        <v>6</v>
      </c>
      <c r="R3649" s="7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30" x14ac:dyDescent="0.2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s="4" t="s">
        <v>8219</v>
      </c>
      <c r="G3650" t="s">
        <v>8224</v>
      </c>
      <c r="H3650" t="s">
        <v>8246</v>
      </c>
      <c r="I3650">
        <v>1412492445</v>
      </c>
      <c r="J3650" s="14">
        <f t="shared" si="336"/>
        <v>41917.292187500003</v>
      </c>
      <c r="K3650">
        <v>1409900445</v>
      </c>
      <c r="L3650" s="14">
        <f t="shared" si="33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si="338"/>
        <v>100.38249999999999</v>
      </c>
      <c r="R3650" s="7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5" x14ac:dyDescent="0.2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s="4" t="s">
        <v>8219</v>
      </c>
      <c r="G3651" t="s">
        <v>8229</v>
      </c>
      <c r="H3651" t="s">
        <v>8251</v>
      </c>
      <c r="I3651">
        <v>1402938394</v>
      </c>
      <c r="J3651" s="14">
        <f t="shared" ref="J3651:J3714" si="342">(((I3651/60)/60)/24)+DATE(1970,1,1)</f>
        <v>41806.712893518517</v>
      </c>
      <c r="K3651">
        <v>1400691994</v>
      </c>
      <c r="L3651" s="14">
        <f t="shared" ref="L3651:L3714" si="343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ref="Q3651:Q3714" si="344">(E3651/D3651)*100</f>
        <v>104</v>
      </c>
      <c r="R3651" s="7">
        <f t="shared" ref="R3651:R3714" si="345">AVERAGE(E3651/N3651)</f>
        <v>97.5</v>
      </c>
      <c r="S3651" t="str">
        <f t="shared" ref="S3651:S3714" si="346">LEFT(P3651,FIND("/",P3651)-1)</f>
        <v>theater</v>
      </c>
      <c r="T3651" t="str">
        <f t="shared" ref="T3651:T3714" si="347">RIGHT(P3651,LEN(P3651)-FIND("/",P3651))</f>
        <v>plays</v>
      </c>
    </row>
    <row r="3652" spans="1:20" ht="60" x14ac:dyDescent="0.2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s="4" t="s">
        <v>8219</v>
      </c>
      <c r="G3652" t="s">
        <v>8225</v>
      </c>
      <c r="H3652" t="s">
        <v>8247</v>
      </c>
      <c r="I3652">
        <v>1454412584</v>
      </c>
      <c r="J3652" s="14">
        <f t="shared" si="342"/>
        <v>42402.478981481487</v>
      </c>
      <c r="K3652">
        <v>1452598184</v>
      </c>
      <c r="L3652" s="14">
        <f t="shared" si="343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344"/>
        <v>100</v>
      </c>
      <c r="R3652" s="7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5" x14ac:dyDescent="0.2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s="4" t="s">
        <v>8219</v>
      </c>
      <c r="G3653" t="s">
        <v>8224</v>
      </c>
      <c r="H3653" t="s">
        <v>8246</v>
      </c>
      <c r="I3653">
        <v>1407686340</v>
      </c>
      <c r="J3653" s="14">
        <f t="shared" si="342"/>
        <v>41861.665972222225</v>
      </c>
      <c r="K3653">
        <v>1404833442</v>
      </c>
      <c r="L3653" s="14">
        <f t="shared" si="343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344"/>
        <v>104</v>
      </c>
      <c r="R3653" s="7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60" x14ac:dyDescent="0.2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s="4" t="s">
        <v>8219</v>
      </c>
      <c r="G3654" t="s">
        <v>8229</v>
      </c>
      <c r="H3654" t="s">
        <v>8251</v>
      </c>
      <c r="I3654">
        <v>1472097540</v>
      </c>
      <c r="J3654" s="14">
        <f t="shared" si="342"/>
        <v>42607.165972222225</v>
      </c>
      <c r="K3654">
        <v>1471188502</v>
      </c>
      <c r="L3654" s="14">
        <f t="shared" si="343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344"/>
        <v>250.66666666666669</v>
      </c>
      <c r="R3654" s="7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60" x14ac:dyDescent="0.2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s="4" t="s">
        <v>8219</v>
      </c>
      <c r="G3655" t="s">
        <v>8225</v>
      </c>
      <c r="H3655" t="s">
        <v>8247</v>
      </c>
      <c r="I3655">
        <v>1438764207</v>
      </c>
      <c r="J3655" s="14">
        <f t="shared" si="342"/>
        <v>42221.363506944443</v>
      </c>
      <c r="K3655">
        <v>1436172207</v>
      </c>
      <c r="L3655" s="14">
        <f t="shared" si="343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344"/>
        <v>100.49999999999999</v>
      </c>
      <c r="R3655" s="7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60" x14ac:dyDescent="0.2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s="4" t="s">
        <v>8219</v>
      </c>
      <c r="G3656" t="s">
        <v>8225</v>
      </c>
      <c r="H3656" t="s">
        <v>8247</v>
      </c>
      <c r="I3656">
        <v>1459702800</v>
      </c>
      <c r="J3656" s="14">
        <f t="shared" si="342"/>
        <v>42463.708333333328</v>
      </c>
      <c r="K3656">
        <v>1457690386</v>
      </c>
      <c r="L3656" s="14">
        <f t="shared" si="343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344"/>
        <v>174.4</v>
      </c>
      <c r="R3656" s="7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60" x14ac:dyDescent="0.2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s="4" t="s">
        <v>8219</v>
      </c>
      <c r="G3657" t="s">
        <v>8224</v>
      </c>
      <c r="H3657" t="s">
        <v>8246</v>
      </c>
      <c r="I3657">
        <v>1437202740</v>
      </c>
      <c r="J3657" s="14">
        <f t="shared" si="342"/>
        <v>42203.290972222225</v>
      </c>
      <c r="K3657">
        <v>1434654998</v>
      </c>
      <c r="L3657" s="14">
        <f t="shared" si="343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344"/>
        <v>116.26</v>
      </c>
      <c r="R3657" s="7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60" x14ac:dyDescent="0.2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s="4" t="s">
        <v>8219</v>
      </c>
      <c r="G3658" t="s">
        <v>8240</v>
      </c>
      <c r="H3658" t="s">
        <v>8257</v>
      </c>
      <c r="I3658">
        <v>1485989940</v>
      </c>
      <c r="J3658" s="14">
        <f t="shared" si="342"/>
        <v>42767.957638888889</v>
      </c>
      <c r="K3658">
        <v>1483393836</v>
      </c>
      <c r="L3658" s="14">
        <f t="shared" si="343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344"/>
        <v>105.82000000000001</v>
      </c>
      <c r="R3658" s="7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60" x14ac:dyDescent="0.2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s="4" t="s">
        <v>8219</v>
      </c>
      <c r="G3659" t="s">
        <v>8232</v>
      </c>
      <c r="H3659" t="s">
        <v>8253</v>
      </c>
      <c r="I3659">
        <v>1464817320</v>
      </c>
      <c r="J3659" s="14">
        <f t="shared" si="342"/>
        <v>42522.904166666667</v>
      </c>
      <c r="K3659">
        <v>1462806419</v>
      </c>
      <c r="L3659" s="14">
        <f t="shared" si="343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344"/>
        <v>110.75</v>
      </c>
      <c r="R3659" s="7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30" x14ac:dyDescent="0.2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s="4" t="s">
        <v>8219</v>
      </c>
      <c r="G3660" t="s">
        <v>8224</v>
      </c>
      <c r="H3660" t="s">
        <v>8246</v>
      </c>
      <c r="I3660">
        <v>1404273540</v>
      </c>
      <c r="J3660" s="14">
        <f t="shared" si="342"/>
        <v>41822.165972222225</v>
      </c>
      <c r="K3660">
        <v>1400272580</v>
      </c>
      <c r="L3660" s="14">
        <f t="shared" si="343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344"/>
        <v>100.66666666666666</v>
      </c>
      <c r="R3660" s="7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5" x14ac:dyDescent="0.2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s="4" t="s">
        <v>8219</v>
      </c>
      <c r="G3661" t="s">
        <v>8224</v>
      </c>
      <c r="H3661" t="s">
        <v>8246</v>
      </c>
      <c r="I3661">
        <v>1426775940</v>
      </c>
      <c r="J3661" s="14">
        <f t="shared" si="342"/>
        <v>42082.610416666663</v>
      </c>
      <c r="K3661">
        <v>1424414350</v>
      </c>
      <c r="L3661" s="14">
        <f t="shared" si="343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344"/>
        <v>102.03333333333333</v>
      </c>
      <c r="R3661" s="7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60" x14ac:dyDescent="0.2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s="4" t="s">
        <v>8219</v>
      </c>
      <c r="G3662" t="s">
        <v>8225</v>
      </c>
      <c r="H3662" t="s">
        <v>8247</v>
      </c>
      <c r="I3662">
        <v>1419368925</v>
      </c>
      <c r="J3662" s="14">
        <f t="shared" si="342"/>
        <v>41996.881076388891</v>
      </c>
      <c r="K3662">
        <v>1417208925</v>
      </c>
      <c r="L3662" s="14">
        <f t="shared" si="343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344"/>
        <v>100</v>
      </c>
      <c r="R3662" s="7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60" x14ac:dyDescent="0.2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s="4" t="s">
        <v>8219</v>
      </c>
      <c r="G3663" t="s">
        <v>8224</v>
      </c>
      <c r="H3663" t="s">
        <v>8246</v>
      </c>
      <c r="I3663">
        <v>1460260800</v>
      </c>
      <c r="J3663" s="14">
        <f t="shared" si="342"/>
        <v>42470.166666666672</v>
      </c>
      <c r="K3663">
        <v>1458336672</v>
      </c>
      <c r="L3663" s="14">
        <f t="shared" si="343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344"/>
        <v>111.00000000000001</v>
      </c>
      <c r="R3663" s="7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60" x14ac:dyDescent="0.2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s="4" t="s">
        <v>8219</v>
      </c>
      <c r="G3664" t="s">
        <v>8229</v>
      </c>
      <c r="H3664" t="s">
        <v>8251</v>
      </c>
      <c r="I3664">
        <v>1427775414</v>
      </c>
      <c r="J3664" s="14">
        <f t="shared" si="342"/>
        <v>42094.178402777776</v>
      </c>
      <c r="K3664">
        <v>1425187014</v>
      </c>
      <c r="L3664" s="14">
        <f t="shared" si="343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344"/>
        <v>101.42500000000001</v>
      </c>
      <c r="R3664" s="7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60" x14ac:dyDescent="0.2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s="4" t="s">
        <v>8219</v>
      </c>
      <c r="G3665" t="s">
        <v>8225</v>
      </c>
      <c r="H3665" t="s">
        <v>8247</v>
      </c>
      <c r="I3665">
        <v>1482321030</v>
      </c>
      <c r="J3665" s="14">
        <f t="shared" si="342"/>
        <v>42725.493402777778</v>
      </c>
      <c r="K3665">
        <v>1477133430</v>
      </c>
      <c r="L3665" s="14">
        <f t="shared" si="343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344"/>
        <v>104</v>
      </c>
      <c r="R3665" s="7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60" x14ac:dyDescent="0.2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s="4" t="s">
        <v>8219</v>
      </c>
      <c r="G3666" t="s">
        <v>8224</v>
      </c>
      <c r="H3666" t="s">
        <v>8246</v>
      </c>
      <c r="I3666">
        <v>1466056689</v>
      </c>
      <c r="J3666" s="14">
        <f t="shared" si="342"/>
        <v>42537.248715277776</v>
      </c>
      <c r="K3666">
        <v>1464847089</v>
      </c>
      <c r="L3666" s="14">
        <f t="shared" si="343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344"/>
        <v>109.375</v>
      </c>
      <c r="R3666" s="7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60" x14ac:dyDescent="0.2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s="4" t="s">
        <v>8219</v>
      </c>
      <c r="G3667" t="s">
        <v>8230</v>
      </c>
      <c r="H3667" t="s">
        <v>8249</v>
      </c>
      <c r="I3667">
        <v>1446062040</v>
      </c>
      <c r="J3667" s="14">
        <f t="shared" si="342"/>
        <v>42305.829166666663</v>
      </c>
      <c r="K3667">
        <v>1445109822</v>
      </c>
      <c r="L3667" s="14">
        <f t="shared" si="343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344"/>
        <v>115.16129032258064</v>
      </c>
      <c r="R3667" s="7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30" x14ac:dyDescent="0.2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s="4" t="s">
        <v>8219</v>
      </c>
      <c r="G3668" t="s">
        <v>8224</v>
      </c>
      <c r="H3668" t="s">
        <v>8246</v>
      </c>
      <c r="I3668">
        <v>1406185200</v>
      </c>
      <c r="J3668" s="14">
        <f t="shared" si="342"/>
        <v>41844.291666666664</v>
      </c>
      <c r="K3668">
        <v>1404337382</v>
      </c>
      <c r="L3668" s="14">
        <f t="shared" si="343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344"/>
        <v>100</v>
      </c>
      <c r="R3668" s="7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60" x14ac:dyDescent="0.2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s="4" t="s">
        <v>8219</v>
      </c>
      <c r="G3669" t="s">
        <v>8225</v>
      </c>
      <c r="H3669" t="s">
        <v>8247</v>
      </c>
      <c r="I3669">
        <v>1437261419</v>
      </c>
      <c r="J3669" s="14">
        <f t="shared" si="342"/>
        <v>42203.970127314817</v>
      </c>
      <c r="K3669">
        <v>1434669419</v>
      </c>
      <c r="L3669" s="14">
        <f t="shared" si="343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344"/>
        <v>103.17033333333335</v>
      </c>
      <c r="R3669" s="7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60" x14ac:dyDescent="0.2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s="4" t="s">
        <v>8219</v>
      </c>
      <c r="G3670" t="s">
        <v>8224</v>
      </c>
      <c r="H3670" t="s">
        <v>8246</v>
      </c>
      <c r="I3670">
        <v>1437676380</v>
      </c>
      <c r="J3670" s="14">
        <f t="shared" si="342"/>
        <v>42208.772916666669</v>
      </c>
      <c r="K3670">
        <v>1435670452</v>
      </c>
      <c r="L3670" s="14">
        <f t="shared" si="343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344"/>
        <v>103.49999999999999</v>
      </c>
      <c r="R3670" s="7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60" x14ac:dyDescent="0.2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s="4" t="s">
        <v>8219</v>
      </c>
      <c r="G3671" t="s">
        <v>8225</v>
      </c>
      <c r="H3671" t="s">
        <v>8247</v>
      </c>
      <c r="I3671">
        <v>1434039137</v>
      </c>
      <c r="J3671" s="14">
        <f t="shared" si="342"/>
        <v>42166.675196759257</v>
      </c>
      <c r="K3671">
        <v>1431447137</v>
      </c>
      <c r="L3671" s="14">
        <f t="shared" si="343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344"/>
        <v>138.19999999999999</v>
      </c>
      <c r="R3671" s="7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60" x14ac:dyDescent="0.2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s="4" t="s">
        <v>8219</v>
      </c>
      <c r="G3672" t="s">
        <v>8225</v>
      </c>
      <c r="H3672" t="s">
        <v>8247</v>
      </c>
      <c r="I3672">
        <v>1433113200</v>
      </c>
      <c r="J3672" s="14">
        <f t="shared" si="342"/>
        <v>42155.958333333328</v>
      </c>
      <c r="K3672">
        <v>1431951611</v>
      </c>
      <c r="L3672" s="14">
        <f t="shared" si="343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344"/>
        <v>109.54545454545455</v>
      </c>
      <c r="R3672" s="7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60" x14ac:dyDescent="0.2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s="4" t="s">
        <v>8219</v>
      </c>
      <c r="G3673" t="s">
        <v>8224</v>
      </c>
      <c r="H3673" t="s">
        <v>8246</v>
      </c>
      <c r="I3673">
        <v>1405915140</v>
      </c>
      <c r="J3673" s="14">
        <f t="shared" si="342"/>
        <v>41841.165972222225</v>
      </c>
      <c r="K3673">
        <v>1404140667</v>
      </c>
      <c r="L3673" s="14">
        <f t="shared" si="343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344"/>
        <v>100.85714285714286</v>
      </c>
      <c r="R3673" s="7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60" x14ac:dyDescent="0.2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s="4" t="s">
        <v>8219</v>
      </c>
      <c r="G3674" t="s">
        <v>8225</v>
      </c>
      <c r="H3674" t="s">
        <v>8247</v>
      </c>
      <c r="I3674">
        <v>1411771384</v>
      </c>
      <c r="J3674" s="14">
        <f t="shared" si="342"/>
        <v>41908.946574074071</v>
      </c>
      <c r="K3674">
        <v>1409179384</v>
      </c>
      <c r="L3674" s="14">
        <f t="shared" si="343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344"/>
        <v>101.53333333333335</v>
      </c>
      <c r="R3674" s="7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5" x14ac:dyDescent="0.2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s="4" t="s">
        <v>8219</v>
      </c>
      <c r="G3675" t="s">
        <v>8225</v>
      </c>
      <c r="H3675" t="s">
        <v>8247</v>
      </c>
      <c r="I3675">
        <v>1415191920</v>
      </c>
      <c r="J3675" s="14">
        <f t="shared" si="342"/>
        <v>41948.536111111112</v>
      </c>
      <c r="K3675">
        <v>1412233497</v>
      </c>
      <c r="L3675" s="14">
        <f t="shared" si="343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344"/>
        <v>113.625</v>
      </c>
      <c r="R3675" s="7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60" x14ac:dyDescent="0.2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s="4" t="s">
        <v>8219</v>
      </c>
      <c r="G3676" t="s">
        <v>8236</v>
      </c>
      <c r="H3676" t="s">
        <v>8249</v>
      </c>
      <c r="I3676">
        <v>1472936229</v>
      </c>
      <c r="J3676" s="14">
        <f t="shared" si="342"/>
        <v>42616.873020833329</v>
      </c>
      <c r="K3676">
        <v>1467752229</v>
      </c>
      <c r="L3676" s="14">
        <f t="shared" si="343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344"/>
        <v>100</v>
      </c>
      <c r="R3676" s="7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60" x14ac:dyDescent="0.2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s="4" t="s">
        <v>8219</v>
      </c>
      <c r="G3677" t="s">
        <v>8225</v>
      </c>
      <c r="H3677" t="s">
        <v>8247</v>
      </c>
      <c r="I3677">
        <v>1463353200</v>
      </c>
      <c r="J3677" s="14">
        <f t="shared" si="342"/>
        <v>42505.958333333328</v>
      </c>
      <c r="K3677">
        <v>1462285182</v>
      </c>
      <c r="L3677" s="14">
        <f t="shared" si="343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344"/>
        <v>140</v>
      </c>
      <c r="R3677" s="7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60" x14ac:dyDescent="0.2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s="4" t="s">
        <v>8219</v>
      </c>
      <c r="G3678" t="s">
        <v>8224</v>
      </c>
      <c r="H3678" t="s">
        <v>8246</v>
      </c>
      <c r="I3678">
        <v>1410550484</v>
      </c>
      <c r="J3678" s="14">
        <f t="shared" si="342"/>
        <v>41894.815787037034</v>
      </c>
      <c r="K3678">
        <v>1408995284</v>
      </c>
      <c r="L3678" s="14">
        <f t="shared" si="343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344"/>
        <v>128.75</v>
      </c>
      <c r="R3678" s="7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45" x14ac:dyDescent="0.2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s="4" t="s">
        <v>8219</v>
      </c>
      <c r="G3679" t="s">
        <v>8224</v>
      </c>
      <c r="H3679" t="s">
        <v>8246</v>
      </c>
      <c r="I3679">
        <v>1404359940</v>
      </c>
      <c r="J3679" s="14">
        <f t="shared" si="342"/>
        <v>41823.165972222225</v>
      </c>
      <c r="K3679">
        <v>1402580818</v>
      </c>
      <c r="L3679" s="14">
        <f t="shared" si="343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344"/>
        <v>102.90416666666667</v>
      </c>
      <c r="R3679" s="7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5" x14ac:dyDescent="0.2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s="4" t="s">
        <v>8219</v>
      </c>
      <c r="G3680" t="s">
        <v>8225</v>
      </c>
      <c r="H3680" t="s">
        <v>8247</v>
      </c>
      <c r="I3680">
        <v>1433076298</v>
      </c>
      <c r="J3680" s="14">
        <f t="shared" si="342"/>
        <v>42155.531226851846</v>
      </c>
      <c r="K3680">
        <v>1430052298</v>
      </c>
      <c r="L3680" s="14">
        <f t="shared" si="343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344"/>
        <v>102.49999999999999</v>
      </c>
      <c r="R3680" s="7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60" x14ac:dyDescent="0.2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s="4" t="s">
        <v>8219</v>
      </c>
      <c r="G3681" t="s">
        <v>8224</v>
      </c>
      <c r="H3681" t="s">
        <v>8246</v>
      </c>
      <c r="I3681">
        <v>1404190740</v>
      </c>
      <c r="J3681" s="14">
        <f t="shared" si="342"/>
        <v>41821.207638888889</v>
      </c>
      <c r="K3681">
        <v>1401214581</v>
      </c>
      <c r="L3681" s="14">
        <f t="shared" si="343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344"/>
        <v>110.1</v>
      </c>
      <c r="R3681" s="7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5" x14ac:dyDescent="0.2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s="4" t="s">
        <v>8219</v>
      </c>
      <c r="G3682" t="s">
        <v>8224</v>
      </c>
      <c r="H3682" t="s">
        <v>8246</v>
      </c>
      <c r="I3682">
        <v>1475664834</v>
      </c>
      <c r="J3682" s="14">
        <f t="shared" si="342"/>
        <v>42648.454097222217</v>
      </c>
      <c r="K3682">
        <v>1473850434</v>
      </c>
      <c r="L3682" s="14">
        <f t="shared" si="343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344"/>
        <v>112.76666666666667</v>
      </c>
      <c r="R3682" s="7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60" x14ac:dyDescent="0.2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s="4" t="s">
        <v>8219</v>
      </c>
      <c r="G3683" t="s">
        <v>8224</v>
      </c>
      <c r="H3683" t="s">
        <v>8246</v>
      </c>
      <c r="I3683">
        <v>1452872290</v>
      </c>
      <c r="J3683" s="14">
        <f t="shared" si="342"/>
        <v>42384.651504629626</v>
      </c>
      <c r="K3683">
        <v>1452008290</v>
      </c>
      <c r="L3683" s="14">
        <f t="shared" si="343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344"/>
        <v>111.9</v>
      </c>
      <c r="R3683" s="7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5" x14ac:dyDescent="0.2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s="4" t="s">
        <v>8219</v>
      </c>
      <c r="G3684" t="s">
        <v>8224</v>
      </c>
      <c r="H3684" t="s">
        <v>8246</v>
      </c>
      <c r="I3684">
        <v>1402901940</v>
      </c>
      <c r="J3684" s="14">
        <f t="shared" si="342"/>
        <v>41806.290972222225</v>
      </c>
      <c r="K3684">
        <v>1399998418</v>
      </c>
      <c r="L3684" s="14">
        <f t="shared" si="343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344"/>
        <v>139.19999999999999</v>
      </c>
      <c r="R3684" s="7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5" x14ac:dyDescent="0.2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s="4" t="s">
        <v>8219</v>
      </c>
      <c r="G3685" t="s">
        <v>8224</v>
      </c>
      <c r="H3685" t="s">
        <v>8246</v>
      </c>
      <c r="I3685">
        <v>1476931696</v>
      </c>
      <c r="J3685" s="14">
        <f t="shared" si="342"/>
        <v>42663.116851851853</v>
      </c>
      <c r="K3685">
        <v>1474339696</v>
      </c>
      <c r="L3685" s="14">
        <f t="shared" si="343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344"/>
        <v>110.85714285714286</v>
      </c>
      <c r="R3685" s="7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60" x14ac:dyDescent="0.2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s="4" t="s">
        <v>8219</v>
      </c>
      <c r="G3686" t="s">
        <v>8224</v>
      </c>
      <c r="H3686" t="s">
        <v>8246</v>
      </c>
      <c r="I3686">
        <v>1441167586</v>
      </c>
      <c r="J3686" s="14">
        <f t="shared" si="342"/>
        <v>42249.180393518516</v>
      </c>
      <c r="K3686">
        <v>1438575586</v>
      </c>
      <c r="L3686" s="14">
        <f t="shared" si="343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344"/>
        <v>139.06666666666666</v>
      </c>
      <c r="R3686" s="7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5" x14ac:dyDescent="0.2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s="4" t="s">
        <v>8219</v>
      </c>
      <c r="G3687" t="s">
        <v>8224</v>
      </c>
      <c r="H3687" t="s">
        <v>8246</v>
      </c>
      <c r="I3687">
        <v>1400533200</v>
      </c>
      <c r="J3687" s="14">
        <f t="shared" si="342"/>
        <v>41778.875</v>
      </c>
      <c r="K3687">
        <v>1398348859</v>
      </c>
      <c r="L3687" s="14">
        <f t="shared" si="343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344"/>
        <v>105.69999999999999</v>
      </c>
      <c r="R3687" s="7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5" x14ac:dyDescent="0.2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s="4" t="s">
        <v>8219</v>
      </c>
      <c r="G3688" t="s">
        <v>8224</v>
      </c>
      <c r="H3688" t="s">
        <v>8246</v>
      </c>
      <c r="I3688">
        <v>1440820740</v>
      </c>
      <c r="J3688" s="14">
        <f t="shared" si="342"/>
        <v>42245.165972222225</v>
      </c>
      <c r="K3688">
        <v>1439567660</v>
      </c>
      <c r="L3688" s="14">
        <f t="shared" si="343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344"/>
        <v>101.42857142857142</v>
      </c>
      <c r="R3688" s="7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60" x14ac:dyDescent="0.2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s="4" t="s">
        <v>8219</v>
      </c>
      <c r="G3689" t="s">
        <v>8224</v>
      </c>
      <c r="H3689" t="s">
        <v>8246</v>
      </c>
      <c r="I3689">
        <v>1403846055</v>
      </c>
      <c r="J3689" s="14">
        <f t="shared" si="342"/>
        <v>41817.218229166669</v>
      </c>
      <c r="K3689">
        <v>1401254055</v>
      </c>
      <c r="L3689" s="14">
        <f t="shared" si="343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344"/>
        <v>100.245</v>
      </c>
      <c r="R3689" s="7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60" x14ac:dyDescent="0.2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s="4" t="s">
        <v>8219</v>
      </c>
      <c r="G3690" t="s">
        <v>8225</v>
      </c>
      <c r="H3690" t="s">
        <v>8247</v>
      </c>
      <c r="I3690">
        <v>1407524004</v>
      </c>
      <c r="J3690" s="14">
        <f t="shared" si="342"/>
        <v>41859.787083333329</v>
      </c>
      <c r="K3690">
        <v>1404932004</v>
      </c>
      <c r="L3690" s="14">
        <f t="shared" si="343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344"/>
        <v>109.16666666666666</v>
      </c>
      <c r="R3690" s="7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60" x14ac:dyDescent="0.2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s="4" t="s">
        <v>8219</v>
      </c>
      <c r="G3691" t="s">
        <v>8224</v>
      </c>
      <c r="H3691" t="s">
        <v>8246</v>
      </c>
      <c r="I3691">
        <v>1434925500</v>
      </c>
      <c r="J3691" s="14">
        <f t="shared" si="342"/>
        <v>42176.934027777781</v>
      </c>
      <c r="K3691">
        <v>1432410639</v>
      </c>
      <c r="L3691" s="14">
        <f t="shared" si="343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344"/>
        <v>118.33333333333333</v>
      </c>
      <c r="R3691" s="7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60" x14ac:dyDescent="0.2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s="4" t="s">
        <v>8219</v>
      </c>
      <c r="G3692" t="s">
        <v>8224</v>
      </c>
      <c r="H3692" t="s">
        <v>8246</v>
      </c>
      <c r="I3692">
        <v>1417101683</v>
      </c>
      <c r="J3692" s="14">
        <f t="shared" si="342"/>
        <v>41970.639849537038</v>
      </c>
      <c r="K3692">
        <v>1414506083</v>
      </c>
      <c r="L3692" s="14">
        <f t="shared" si="343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344"/>
        <v>120</v>
      </c>
      <c r="R3692" s="7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0" x14ac:dyDescent="0.2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s="4" t="s">
        <v>8219</v>
      </c>
      <c r="G3693" t="s">
        <v>8224</v>
      </c>
      <c r="H3693" t="s">
        <v>8246</v>
      </c>
      <c r="I3693">
        <v>1425272340</v>
      </c>
      <c r="J3693" s="14">
        <f t="shared" si="342"/>
        <v>42065.207638888889</v>
      </c>
      <c r="K3693">
        <v>1421426929</v>
      </c>
      <c r="L3693" s="14">
        <f t="shared" si="343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344"/>
        <v>127.96000000000001</v>
      </c>
      <c r="R3693" s="7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0" x14ac:dyDescent="0.2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s="4" t="s">
        <v>8219</v>
      </c>
      <c r="G3694" t="s">
        <v>8224</v>
      </c>
      <c r="H3694" t="s">
        <v>8246</v>
      </c>
      <c r="I3694">
        <v>1411084800</v>
      </c>
      <c r="J3694" s="14">
        <f t="shared" si="342"/>
        <v>41901</v>
      </c>
      <c r="K3694">
        <v>1410304179</v>
      </c>
      <c r="L3694" s="14">
        <f t="shared" si="343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344"/>
        <v>126</v>
      </c>
      <c r="R3694" s="7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60" x14ac:dyDescent="0.2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s="4" t="s">
        <v>8219</v>
      </c>
      <c r="G3695" t="s">
        <v>8225</v>
      </c>
      <c r="H3695" t="s">
        <v>8247</v>
      </c>
      <c r="I3695">
        <v>1448922600</v>
      </c>
      <c r="J3695" s="14">
        <f t="shared" si="342"/>
        <v>42338.9375</v>
      </c>
      <c r="K3695">
        <v>1446352529</v>
      </c>
      <c r="L3695" s="14">
        <f t="shared" si="343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344"/>
        <v>129.12912912912913</v>
      </c>
      <c r="R3695" s="7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60" x14ac:dyDescent="0.2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s="4" t="s">
        <v>8219</v>
      </c>
      <c r="G3696" t="s">
        <v>8224</v>
      </c>
      <c r="H3696" t="s">
        <v>8246</v>
      </c>
      <c r="I3696">
        <v>1465178400</v>
      </c>
      <c r="J3696" s="14">
        <f t="shared" si="342"/>
        <v>42527.083333333328</v>
      </c>
      <c r="K3696">
        <v>1461985967</v>
      </c>
      <c r="L3696" s="14">
        <f t="shared" si="343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344"/>
        <v>107.42857142857143</v>
      </c>
      <c r="R3696" s="7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60" x14ac:dyDescent="0.2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s="4" t="s">
        <v>8219</v>
      </c>
      <c r="G3697" t="s">
        <v>8224</v>
      </c>
      <c r="H3697" t="s">
        <v>8246</v>
      </c>
      <c r="I3697">
        <v>1421009610</v>
      </c>
      <c r="J3697" s="14">
        <f t="shared" si="342"/>
        <v>42015.870486111111</v>
      </c>
      <c r="K3697">
        <v>1419281610</v>
      </c>
      <c r="L3697" s="14">
        <f t="shared" si="343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344"/>
        <v>100.125</v>
      </c>
      <c r="R3697" s="7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5" x14ac:dyDescent="0.2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s="4" t="s">
        <v>8219</v>
      </c>
      <c r="G3698" t="s">
        <v>8225</v>
      </c>
      <c r="H3698" t="s">
        <v>8247</v>
      </c>
      <c r="I3698">
        <v>1423838916</v>
      </c>
      <c r="J3698" s="14">
        <f t="shared" si="342"/>
        <v>42048.617083333331</v>
      </c>
      <c r="K3698">
        <v>1418654916</v>
      </c>
      <c r="L3698" s="14">
        <f t="shared" si="343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344"/>
        <v>155</v>
      </c>
      <c r="R3698" s="7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60" x14ac:dyDescent="0.2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s="4" t="s">
        <v>8219</v>
      </c>
      <c r="G3699" t="s">
        <v>8225</v>
      </c>
      <c r="H3699" t="s">
        <v>8247</v>
      </c>
      <c r="I3699">
        <v>1462878648</v>
      </c>
      <c r="J3699" s="14">
        <f t="shared" si="342"/>
        <v>42500.465833333335</v>
      </c>
      <c r="K3699">
        <v>1461064248</v>
      </c>
      <c r="L3699" s="14">
        <f t="shared" si="343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344"/>
        <v>108</v>
      </c>
      <c r="R3699" s="7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45" x14ac:dyDescent="0.2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s="4" t="s">
        <v>8219</v>
      </c>
      <c r="G3700" t="s">
        <v>8224</v>
      </c>
      <c r="H3700" t="s">
        <v>8246</v>
      </c>
      <c r="I3700">
        <v>1456946487</v>
      </c>
      <c r="J3700" s="14">
        <f t="shared" si="342"/>
        <v>42431.806562500002</v>
      </c>
      <c r="K3700">
        <v>1454354487</v>
      </c>
      <c r="L3700" s="14">
        <f t="shared" si="343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344"/>
        <v>110.52</v>
      </c>
      <c r="R3700" s="7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60" x14ac:dyDescent="0.2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s="4" t="s">
        <v>8219</v>
      </c>
      <c r="G3701" t="s">
        <v>8224</v>
      </c>
      <c r="H3701" t="s">
        <v>8246</v>
      </c>
      <c r="I3701">
        <v>1413383216</v>
      </c>
      <c r="J3701" s="14">
        <f t="shared" si="342"/>
        <v>41927.602037037039</v>
      </c>
      <c r="K3701">
        <v>1410791216</v>
      </c>
      <c r="L3701" s="14">
        <f t="shared" si="343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344"/>
        <v>100.8</v>
      </c>
      <c r="R3701" s="7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30" x14ac:dyDescent="0.2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s="4" t="s">
        <v>8219</v>
      </c>
      <c r="G3702" t="s">
        <v>8224</v>
      </c>
      <c r="H3702" t="s">
        <v>8246</v>
      </c>
      <c r="I3702">
        <v>1412092800</v>
      </c>
      <c r="J3702" s="14">
        <f t="shared" si="342"/>
        <v>41912.666666666664</v>
      </c>
      <c r="K3702">
        <v>1409493800</v>
      </c>
      <c r="L3702" s="14">
        <f t="shared" si="343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344"/>
        <v>121.2</v>
      </c>
      <c r="R3702" s="7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60" x14ac:dyDescent="0.2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s="4" t="s">
        <v>8219</v>
      </c>
      <c r="G3703" t="s">
        <v>8225</v>
      </c>
      <c r="H3703" t="s">
        <v>8247</v>
      </c>
      <c r="I3703">
        <v>1433422793</v>
      </c>
      <c r="J3703" s="14">
        <f t="shared" si="342"/>
        <v>42159.541585648149</v>
      </c>
      <c r="K3703">
        <v>1430830793</v>
      </c>
      <c r="L3703" s="14">
        <f t="shared" si="343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344"/>
        <v>100.33333333333334</v>
      </c>
      <c r="R3703" s="7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60" x14ac:dyDescent="0.2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s="4" t="s">
        <v>8219</v>
      </c>
      <c r="G3704" t="s">
        <v>8225</v>
      </c>
      <c r="H3704" t="s">
        <v>8247</v>
      </c>
      <c r="I3704">
        <v>1468191540</v>
      </c>
      <c r="J3704" s="14">
        <f t="shared" si="342"/>
        <v>42561.957638888889</v>
      </c>
      <c r="K3704">
        <v>1464958484</v>
      </c>
      <c r="L3704" s="14">
        <f t="shared" si="343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344"/>
        <v>109.16666666666666</v>
      </c>
      <c r="R3704" s="7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60" x14ac:dyDescent="0.2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s="4" t="s">
        <v>8219</v>
      </c>
      <c r="G3705" t="s">
        <v>8224</v>
      </c>
      <c r="H3705" t="s">
        <v>8246</v>
      </c>
      <c r="I3705">
        <v>1471071540</v>
      </c>
      <c r="J3705" s="14">
        <f t="shared" si="342"/>
        <v>42595.290972222225</v>
      </c>
      <c r="K3705">
        <v>1467720388</v>
      </c>
      <c r="L3705" s="14">
        <f t="shared" si="343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344"/>
        <v>123.42857142857142</v>
      </c>
      <c r="R3705" s="7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60" x14ac:dyDescent="0.2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s="4" t="s">
        <v>8219</v>
      </c>
      <c r="G3706" t="s">
        <v>8225</v>
      </c>
      <c r="H3706" t="s">
        <v>8247</v>
      </c>
      <c r="I3706">
        <v>1464712394</v>
      </c>
      <c r="J3706" s="14">
        <f t="shared" si="342"/>
        <v>42521.689745370371</v>
      </c>
      <c r="K3706">
        <v>1459528394</v>
      </c>
      <c r="L3706" s="14">
        <f t="shared" si="343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344"/>
        <v>136.33666666666667</v>
      </c>
      <c r="R3706" s="7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60" x14ac:dyDescent="0.2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s="4" t="s">
        <v>8219</v>
      </c>
      <c r="G3707" t="s">
        <v>8224</v>
      </c>
      <c r="H3707" t="s">
        <v>8246</v>
      </c>
      <c r="I3707">
        <v>1403546400</v>
      </c>
      <c r="J3707" s="14">
        <f t="shared" si="342"/>
        <v>41813.75</v>
      </c>
      <c r="K3707">
        <v>1401714114</v>
      </c>
      <c r="L3707" s="14">
        <f t="shared" si="343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344"/>
        <v>103.46657233816768</v>
      </c>
      <c r="R3707" s="7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5" x14ac:dyDescent="0.2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s="4" t="s">
        <v>8219</v>
      </c>
      <c r="G3708" t="s">
        <v>8224</v>
      </c>
      <c r="H3708" t="s">
        <v>8246</v>
      </c>
      <c r="I3708">
        <v>1410558949</v>
      </c>
      <c r="J3708" s="14">
        <f t="shared" si="342"/>
        <v>41894.913761574076</v>
      </c>
      <c r="K3708">
        <v>1409262949</v>
      </c>
      <c r="L3708" s="14">
        <f t="shared" si="343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344"/>
        <v>121.33333333333334</v>
      </c>
      <c r="R3708" s="7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45" x14ac:dyDescent="0.2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s="4" t="s">
        <v>8219</v>
      </c>
      <c r="G3709" t="s">
        <v>8224</v>
      </c>
      <c r="H3709" t="s">
        <v>8246</v>
      </c>
      <c r="I3709">
        <v>1469165160</v>
      </c>
      <c r="J3709" s="14">
        <f t="shared" si="342"/>
        <v>42573.226388888885</v>
      </c>
      <c r="K3709">
        <v>1467335378</v>
      </c>
      <c r="L3709" s="14">
        <f t="shared" si="343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344"/>
        <v>186</v>
      </c>
      <c r="R3709" s="7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60" x14ac:dyDescent="0.2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s="4" t="s">
        <v>8219</v>
      </c>
      <c r="G3710" t="s">
        <v>8224</v>
      </c>
      <c r="H3710" t="s">
        <v>8246</v>
      </c>
      <c r="I3710">
        <v>1404444286</v>
      </c>
      <c r="J3710" s="14">
        <f t="shared" si="342"/>
        <v>41824.142199074071</v>
      </c>
      <c r="K3710">
        <v>1403234686</v>
      </c>
      <c r="L3710" s="14">
        <f t="shared" si="343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344"/>
        <v>300</v>
      </c>
      <c r="R3710" s="7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5" x14ac:dyDescent="0.2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s="4" t="s">
        <v>8219</v>
      </c>
      <c r="G3711" t="s">
        <v>8225</v>
      </c>
      <c r="H3711" t="s">
        <v>8247</v>
      </c>
      <c r="I3711">
        <v>1403715546</v>
      </c>
      <c r="J3711" s="14">
        <f t="shared" si="342"/>
        <v>41815.707708333335</v>
      </c>
      <c r="K3711">
        <v>1401123546</v>
      </c>
      <c r="L3711" s="14">
        <f t="shared" si="343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344"/>
        <v>108.25</v>
      </c>
      <c r="R3711" s="7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0" x14ac:dyDescent="0.2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s="4" t="s">
        <v>8219</v>
      </c>
      <c r="G3712" t="s">
        <v>8224</v>
      </c>
      <c r="H3712" t="s">
        <v>8246</v>
      </c>
      <c r="I3712">
        <v>1428068988</v>
      </c>
      <c r="J3712" s="14">
        <f t="shared" si="342"/>
        <v>42097.576249999998</v>
      </c>
      <c r="K3712">
        <v>1425908988</v>
      </c>
      <c r="L3712" s="14">
        <f t="shared" si="343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344"/>
        <v>141.15384615384616</v>
      </c>
      <c r="R3712" s="7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0" x14ac:dyDescent="0.2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s="4" t="s">
        <v>8219</v>
      </c>
      <c r="G3713" t="s">
        <v>8224</v>
      </c>
      <c r="H3713" t="s">
        <v>8246</v>
      </c>
      <c r="I3713">
        <v>1402848000</v>
      </c>
      <c r="J3713" s="14">
        <f t="shared" si="342"/>
        <v>41805.666666666664</v>
      </c>
      <c r="K3713">
        <v>1400606573</v>
      </c>
      <c r="L3713" s="14">
        <f t="shared" si="343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344"/>
        <v>113.99999999999999</v>
      </c>
      <c r="R3713" s="7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60" x14ac:dyDescent="0.2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s="4" t="s">
        <v>8219</v>
      </c>
      <c r="G3714" t="s">
        <v>8224</v>
      </c>
      <c r="H3714" t="s">
        <v>8246</v>
      </c>
      <c r="I3714">
        <v>1433055540</v>
      </c>
      <c r="J3714" s="14">
        <f t="shared" si="342"/>
        <v>42155.290972222225</v>
      </c>
      <c r="K3714">
        <v>1431230867</v>
      </c>
      <c r="L3714" s="14">
        <f t="shared" si="343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6">
        <f t="shared" si="344"/>
        <v>153.73333333333335</v>
      </c>
      <c r="R3714" s="7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5" x14ac:dyDescent="0.2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s="4" t="s">
        <v>8219</v>
      </c>
      <c r="G3715" t="s">
        <v>8224</v>
      </c>
      <c r="H3715" t="s">
        <v>8246</v>
      </c>
      <c r="I3715">
        <v>1465062166</v>
      </c>
      <c r="J3715" s="14">
        <f t="shared" ref="J3715:J3778" si="348">(((I3715/60)/60)/24)+DATE(1970,1,1)</f>
        <v>42525.738032407404</v>
      </c>
      <c r="K3715">
        <v>1463334166</v>
      </c>
      <c r="L3715" s="14">
        <f t="shared" ref="L3715:L3778" si="349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ref="Q3715:Q3778" si="350">(E3715/D3715)*100</f>
        <v>101.49999999999999</v>
      </c>
      <c r="R3715" s="7">
        <f t="shared" ref="R3715:R3778" si="351">AVERAGE(E3715/N3715)</f>
        <v>106.84210526315789</v>
      </c>
      <c r="S3715" t="str">
        <f t="shared" ref="S3715:S3778" si="352">LEFT(P3715,FIND("/",P3715)-1)</f>
        <v>theater</v>
      </c>
      <c r="T3715" t="str">
        <f t="shared" ref="T3715:T3778" si="353">RIGHT(P3715,LEN(P3715)-FIND("/",P3715))</f>
        <v>plays</v>
      </c>
    </row>
    <row r="3716" spans="1:20" ht="60" x14ac:dyDescent="0.2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s="4" t="s">
        <v>8219</v>
      </c>
      <c r="G3716" t="s">
        <v>8224</v>
      </c>
      <c r="H3716" t="s">
        <v>8246</v>
      </c>
      <c r="I3716">
        <v>1432612740</v>
      </c>
      <c r="J3716" s="14">
        <f t="shared" si="348"/>
        <v>42150.165972222225</v>
      </c>
      <c r="K3716">
        <v>1429881667</v>
      </c>
      <c r="L3716" s="14">
        <f t="shared" si="349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350"/>
        <v>102.35000000000001</v>
      </c>
      <c r="R3716" s="7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60" x14ac:dyDescent="0.2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s="4" t="s">
        <v>8219</v>
      </c>
      <c r="G3717" t="s">
        <v>8225</v>
      </c>
      <c r="H3717" t="s">
        <v>8247</v>
      </c>
      <c r="I3717">
        <v>1427806320</v>
      </c>
      <c r="J3717" s="14">
        <f t="shared" si="348"/>
        <v>42094.536111111112</v>
      </c>
      <c r="K3717">
        <v>1422834819</v>
      </c>
      <c r="L3717" s="14">
        <f t="shared" si="349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350"/>
        <v>102.57142857142858</v>
      </c>
      <c r="R3717" s="7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5" x14ac:dyDescent="0.2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s="4" t="s">
        <v>8219</v>
      </c>
      <c r="G3718" t="s">
        <v>8224</v>
      </c>
      <c r="H3718" t="s">
        <v>8246</v>
      </c>
      <c r="I3718">
        <v>1453411109</v>
      </c>
      <c r="J3718" s="14">
        <f t="shared" si="348"/>
        <v>42390.887835648144</v>
      </c>
      <c r="K3718">
        <v>1450819109</v>
      </c>
      <c r="L3718" s="14">
        <f t="shared" si="349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350"/>
        <v>155.75</v>
      </c>
      <c r="R3718" s="7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5" x14ac:dyDescent="0.2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s="4" t="s">
        <v>8219</v>
      </c>
      <c r="G3719" t="s">
        <v>8225</v>
      </c>
      <c r="H3719" t="s">
        <v>8247</v>
      </c>
      <c r="I3719">
        <v>1431204449</v>
      </c>
      <c r="J3719" s="14">
        <f t="shared" si="348"/>
        <v>42133.866307870368</v>
      </c>
      <c r="K3719">
        <v>1428526049</v>
      </c>
      <c r="L3719" s="14">
        <f t="shared" si="349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350"/>
        <v>100.75</v>
      </c>
      <c r="R3719" s="7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5" x14ac:dyDescent="0.2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s="4" t="s">
        <v>8219</v>
      </c>
      <c r="G3720" t="s">
        <v>8225</v>
      </c>
      <c r="H3720" t="s">
        <v>8247</v>
      </c>
      <c r="I3720">
        <v>1425057075</v>
      </c>
      <c r="J3720" s="14">
        <f t="shared" si="348"/>
        <v>42062.716145833328</v>
      </c>
      <c r="K3720">
        <v>1422465075</v>
      </c>
      <c r="L3720" s="14">
        <f t="shared" si="349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350"/>
        <v>239.4</v>
      </c>
      <c r="R3720" s="7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0" x14ac:dyDescent="0.2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s="4" t="s">
        <v>8219</v>
      </c>
      <c r="G3721" t="s">
        <v>8225</v>
      </c>
      <c r="H3721" t="s">
        <v>8247</v>
      </c>
      <c r="I3721">
        <v>1434994266</v>
      </c>
      <c r="J3721" s="14">
        <f t="shared" si="348"/>
        <v>42177.729930555557</v>
      </c>
      <c r="K3721">
        <v>1432402266</v>
      </c>
      <c r="L3721" s="14">
        <f t="shared" si="349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350"/>
        <v>210</v>
      </c>
      <c r="R3721" s="7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30" x14ac:dyDescent="0.2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s="4" t="s">
        <v>8219</v>
      </c>
      <c r="G3722" t="s">
        <v>8224</v>
      </c>
      <c r="H3722" t="s">
        <v>8246</v>
      </c>
      <c r="I3722">
        <v>1435881006</v>
      </c>
      <c r="J3722" s="14">
        <f t="shared" si="348"/>
        <v>42187.993125000001</v>
      </c>
      <c r="K3722">
        <v>1433980206</v>
      </c>
      <c r="L3722" s="14">
        <f t="shared" si="349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350"/>
        <v>104.51515151515152</v>
      </c>
      <c r="R3722" s="7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60" x14ac:dyDescent="0.2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s="4" t="s">
        <v>8219</v>
      </c>
      <c r="G3723" t="s">
        <v>8224</v>
      </c>
      <c r="H3723" t="s">
        <v>8246</v>
      </c>
      <c r="I3723">
        <v>1415230084</v>
      </c>
      <c r="J3723" s="14">
        <f t="shared" si="348"/>
        <v>41948.977824074071</v>
      </c>
      <c r="K3723">
        <v>1413412084</v>
      </c>
      <c r="L3723" s="14">
        <f t="shared" si="349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350"/>
        <v>100.8</v>
      </c>
      <c r="R3723" s="7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60" x14ac:dyDescent="0.2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s="4" t="s">
        <v>8219</v>
      </c>
      <c r="G3724" t="s">
        <v>8229</v>
      </c>
      <c r="H3724" t="s">
        <v>8251</v>
      </c>
      <c r="I3724">
        <v>1455231540</v>
      </c>
      <c r="J3724" s="14">
        <f t="shared" si="348"/>
        <v>42411.957638888889</v>
      </c>
      <c r="K3724">
        <v>1452614847</v>
      </c>
      <c r="L3724" s="14">
        <f t="shared" si="349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350"/>
        <v>111.20000000000002</v>
      </c>
      <c r="R3724" s="7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0" x14ac:dyDescent="0.2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s="4" t="s">
        <v>8219</v>
      </c>
      <c r="G3725" t="s">
        <v>8225</v>
      </c>
      <c r="H3725" t="s">
        <v>8247</v>
      </c>
      <c r="I3725">
        <v>1417374262</v>
      </c>
      <c r="J3725" s="14">
        <f t="shared" si="348"/>
        <v>41973.794699074075</v>
      </c>
      <c r="K3725">
        <v>1414778662</v>
      </c>
      <c r="L3725" s="14">
        <f t="shared" si="349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350"/>
        <v>102.04444444444445</v>
      </c>
      <c r="R3725" s="7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60" x14ac:dyDescent="0.2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s="4" t="s">
        <v>8219</v>
      </c>
      <c r="G3726" t="s">
        <v>8225</v>
      </c>
      <c r="H3726" t="s">
        <v>8247</v>
      </c>
      <c r="I3726">
        <v>1462402800</v>
      </c>
      <c r="J3726" s="14">
        <f t="shared" si="348"/>
        <v>42494.958333333328</v>
      </c>
      <c r="K3726">
        <v>1459856860</v>
      </c>
      <c r="L3726" s="14">
        <f t="shared" si="349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350"/>
        <v>102.54767441860466</v>
      </c>
      <c r="R3726" s="7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60" x14ac:dyDescent="0.2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s="4" t="s">
        <v>8219</v>
      </c>
      <c r="G3727" t="s">
        <v>8225</v>
      </c>
      <c r="H3727" t="s">
        <v>8247</v>
      </c>
      <c r="I3727">
        <v>1455831000</v>
      </c>
      <c r="J3727" s="14">
        <f t="shared" si="348"/>
        <v>42418.895833333328</v>
      </c>
      <c r="K3727">
        <v>1454366467</v>
      </c>
      <c r="L3727" s="14">
        <f t="shared" si="349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350"/>
        <v>127</v>
      </c>
      <c r="R3727" s="7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5" x14ac:dyDescent="0.2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s="4" t="s">
        <v>8219</v>
      </c>
      <c r="G3728" t="s">
        <v>8224</v>
      </c>
      <c r="H3728" t="s">
        <v>8246</v>
      </c>
      <c r="I3728">
        <v>1461963600</v>
      </c>
      <c r="J3728" s="14">
        <f t="shared" si="348"/>
        <v>42489.875</v>
      </c>
      <c r="K3728">
        <v>1459567371</v>
      </c>
      <c r="L3728" s="14">
        <f t="shared" si="349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350"/>
        <v>338.70588235294122</v>
      </c>
      <c r="R3728" s="7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5" x14ac:dyDescent="0.2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s="4" t="s">
        <v>8219</v>
      </c>
      <c r="G3729" t="s">
        <v>8224</v>
      </c>
      <c r="H3729" t="s">
        <v>8246</v>
      </c>
      <c r="I3729">
        <v>1476939300</v>
      </c>
      <c r="J3729" s="14">
        <f t="shared" si="348"/>
        <v>42663.204861111109</v>
      </c>
      <c r="K3729">
        <v>1474273294</v>
      </c>
      <c r="L3729" s="14">
        <f t="shared" si="349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350"/>
        <v>100.75</v>
      </c>
      <c r="R3729" s="7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5" x14ac:dyDescent="0.2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s="4" t="s">
        <v>8221</v>
      </c>
      <c r="G3730" t="s">
        <v>8224</v>
      </c>
      <c r="H3730" t="s">
        <v>8246</v>
      </c>
      <c r="I3730">
        <v>1439957176</v>
      </c>
      <c r="J3730" s="14">
        <f t="shared" si="348"/>
        <v>42235.171018518522</v>
      </c>
      <c r="K3730">
        <v>1437365176</v>
      </c>
      <c r="L3730" s="14">
        <f t="shared" si="349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350"/>
        <v>9.31</v>
      </c>
      <c r="R3730" s="7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60" x14ac:dyDescent="0.2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s="4" t="s">
        <v>8221</v>
      </c>
      <c r="G3731" t="s">
        <v>8224</v>
      </c>
      <c r="H3731" t="s">
        <v>8246</v>
      </c>
      <c r="I3731">
        <v>1427082912</v>
      </c>
      <c r="J3731" s="14">
        <f t="shared" si="348"/>
        <v>42086.16333333333</v>
      </c>
      <c r="K3731">
        <v>1423198512</v>
      </c>
      <c r="L3731" s="14">
        <f t="shared" si="349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350"/>
        <v>7.24</v>
      </c>
      <c r="R3731" s="7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5" x14ac:dyDescent="0.2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s="4" t="s">
        <v>8221</v>
      </c>
      <c r="G3732" t="s">
        <v>8224</v>
      </c>
      <c r="H3732" t="s">
        <v>8246</v>
      </c>
      <c r="I3732">
        <v>1439828159</v>
      </c>
      <c r="J3732" s="14">
        <f t="shared" si="348"/>
        <v>42233.677766203706</v>
      </c>
      <c r="K3732">
        <v>1437236159</v>
      </c>
      <c r="L3732" s="14">
        <f t="shared" si="349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350"/>
        <v>10</v>
      </c>
      <c r="R3732" s="7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60" x14ac:dyDescent="0.2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s="4" t="s">
        <v>8221</v>
      </c>
      <c r="G3733" t="s">
        <v>8224</v>
      </c>
      <c r="H3733" t="s">
        <v>8246</v>
      </c>
      <c r="I3733">
        <v>1420860180</v>
      </c>
      <c r="J3733" s="14">
        <f t="shared" si="348"/>
        <v>42014.140972222223</v>
      </c>
      <c r="K3733">
        <v>1418234646</v>
      </c>
      <c r="L3733" s="14">
        <f t="shared" si="349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350"/>
        <v>11.272727272727273</v>
      </c>
      <c r="R3733" s="7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5" x14ac:dyDescent="0.2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s="4" t="s">
        <v>8221</v>
      </c>
      <c r="G3734" t="s">
        <v>8233</v>
      </c>
      <c r="H3734" t="s">
        <v>8249</v>
      </c>
      <c r="I3734">
        <v>1422100800</v>
      </c>
      <c r="J3734" s="14">
        <f t="shared" si="348"/>
        <v>42028.5</v>
      </c>
      <c r="K3734">
        <v>1416932133</v>
      </c>
      <c r="L3734" s="14">
        <f t="shared" si="349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350"/>
        <v>15.411764705882353</v>
      </c>
      <c r="R3734" s="7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5" x14ac:dyDescent="0.2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s="4" t="s">
        <v>8221</v>
      </c>
      <c r="G3735" t="s">
        <v>8224</v>
      </c>
      <c r="H3735" t="s">
        <v>8246</v>
      </c>
      <c r="I3735">
        <v>1429396200</v>
      </c>
      <c r="J3735" s="14">
        <f t="shared" si="348"/>
        <v>42112.9375</v>
      </c>
      <c r="K3735">
        <v>1428539708</v>
      </c>
      <c r="L3735" s="14">
        <f t="shared" si="349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350"/>
        <v>0</v>
      </c>
      <c r="R3735" s="7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60" x14ac:dyDescent="0.2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s="4" t="s">
        <v>8221</v>
      </c>
      <c r="G3736" t="s">
        <v>8224</v>
      </c>
      <c r="H3736" t="s">
        <v>8246</v>
      </c>
      <c r="I3736">
        <v>1432589896</v>
      </c>
      <c r="J3736" s="14">
        <f t="shared" si="348"/>
        <v>42149.901574074072</v>
      </c>
      <c r="K3736">
        <v>1427405896</v>
      </c>
      <c r="L3736" s="14">
        <f t="shared" si="34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350"/>
        <v>28.466666666666669</v>
      </c>
      <c r="R3736" s="7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s="4" t="s">
        <v>8221</v>
      </c>
      <c r="G3737" t="s">
        <v>8225</v>
      </c>
      <c r="H3737" t="s">
        <v>8247</v>
      </c>
      <c r="I3737">
        <v>1432831089</v>
      </c>
      <c r="J3737" s="14">
        <f t="shared" si="348"/>
        <v>42152.693159722221</v>
      </c>
      <c r="K3737">
        <v>1430239089</v>
      </c>
      <c r="L3737" s="14">
        <f t="shared" si="349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350"/>
        <v>13.333333333333334</v>
      </c>
      <c r="R3737" s="7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5" x14ac:dyDescent="0.2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s="4" t="s">
        <v>8221</v>
      </c>
      <c r="G3738" t="s">
        <v>8225</v>
      </c>
      <c r="H3738" t="s">
        <v>8247</v>
      </c>
      <c r="I3738">
        <v>1427133600</v>
      </c>
      <c r="J3738" s="14">
        <f t="shared" si="348"/>
        <v>42086.75</v>
      </c>
      <c r="K3738">
        <v>1423847093</v>
      </c>
      <c r="L3738" s="14">
        <f t="shared" si="349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350"/>
        <v>0.66666666666666674</v>
      </c>
      <c r="R3738" s="7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45" x14ac:dyDescent="0.2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s="4" t="s">
        <v>8221</v>
      </c>
      <c r="G3739" t="s">
        <v>8224</v>
      </c>
      <c r="H3739" t="s">
        <v>8246</v>
      </c>
      <c r="I3739">
        <v>1447311540</v>
      </c>
      <c r="J3739" s="14">
        <f t="shared" si="348"/>
        <v>42320.290972222225</v>
      </c>
      <c r="K3739">
        <v>1445358903</v>
      </c>
      <c r="L3739" s="14">
        <f t="shared" si="349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350"/>
        <v>21.428571428571427</v>
      </c>
      <c r="R3739" s="7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45" x14ac:dyDescent="0.2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s="4" t="s">
        <v>8221</v>
      </c>
      <c r="G3740" t="s">
        <v>8225</v>
      </c>
      <c r="H3740" t="s">
        <v>8247</v>
      </c>
      <c r="I3740">
        <v>1405461600</v>
      </c>
      <c r="J3740" s="14">
        <f t="shared" si="348"/>
        <v>41835.916666666664</v>
      </c>
      <c r="K3740">
        <v>1403562705</v>
      </c>
      <c r="L3740" s="14">
        <f t="shared" si="349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350"/>
        <v>18</v>
      </c>
      <c r="R3740" s="7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60" x14ac:dyDescent="0.2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s="4" t="s">
        <v>8221</v>
      </c>
      <c r="G3741" t="s">
        <v>8225</v>
      </c>
      <c r="H3741" t="s">
        <v>8247</v>
      </c>
      <c r="I3741">
        <v>1468752468</v>
      </c>
      <c r="J3741" s="14">
        <f t="shared" si="348"/>
        <v>42568.449861111112</v>
      </c>
      <c r="K3741">
        <v>1467024468</v>
      </c>
      <c r="L3741" s="14">
        <f t="shared" si="349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350"/>
        <v>20.125</v>
      </c>
      <c r="R3741" s="7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60" x14ac:dyDescent="0.2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s="4" t="s">
        <v>8221</v>
      </c>
      <c r="G3742" t="s">
        <v>8224</v>
      </c>
      <c r="H3742" t="s">
        <v>8246</v>
      </c>
      <c r="I3742">
        <v>1407808438</v>
      </c>
      <c r="J3742" s="14">
        <f t="shared" si="348"/>
        <v>41863.079143518517</v>
      </c>
      <c r="K3742">
        <v>1405217355</v>
      </c>
      <c r="L3742" s="14">
        <f t="shared" si="349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350"/>
        <v>17.899999999999999</v>
      </c>
      <c r="R3742" s="7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5" x14ac:dyDescent="0.2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s="4" t="s">
        <v>8221</v>
      </c>
      <c r="G3743" t="s">
        <v>8224</v>
      </c>
      <c r="H3743" t="s">
        <v>8246</v>
      </c>
      <c r="I3743">
        <v>1450389950</v>
      </c>
      <c r="J3743" s="14">
        <f t="shared" si="348"/>
        <v>42355.920717592591</v>
      </c>
      <c r="K3743">
        <v>1447797950</v>
      </c>
      <c r="L3743" s="14">
        <f t="shared" si="349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350"/>
        <v>0</v>
      </c>
      <c r="R3743" s="7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60" x14ac:dyDescent="0.2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s="4" t="s">
        <v>8221</v>
      </c>
      <c r="G3744" t="s">
        <v>8224</v>
      </c>
      <c r="H3744" t="s">
        <v>8246</v>
      </c>
      <c r="I3744">
        <v>1409980144</v>
      </c>
      <c r="J3744" s="14">
        <f t="shared" si="348"/>
        <v>41888.214629629627</v>
      </c>
      <c r="K3744">
        <v>1407388144</v>
      </c>
      <c r="L3744" s="14">
        <f t="shared" si="349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350"/>
        <v>2</v>
      </c>
      <c r="R3744" s="7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45" x14ac:dyDescent="0.2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s="4" t="s">
        <v>8221</v>
      </c>
      <c r="G3745" t="s">
        <v>8224</v>
      </c>
      <c r="H3745" t="s">
        <v>8246</v>
      </c>
      <c r="I3745">
        <v>1404406964</v>
      </c>
      <c r="J3745" s="14">
        <f t="shared" si="348"/>
        <v>41823.710231481484</v>
      </c>
      <c r="K3745">
        <v>1401814964</v>
      </c>
      <c r="L3745" s="14">
        <f t="shared" si="349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350"/>
        <v>0</v>
      </c>
      <c r="R3745" s="7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60" x14ac:dyDescent="0.2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s="4" t="s">
        <v>8221</v>
      </c>
      <c r="G3746" t="s">
        <v>8224</v>
      </c>
      <c r="H3746" t="s">
        <v>8246</v>
      </c>
      <c r="I3746">
        <v>1404532740</v>
      </c>
      <c r="J3746" s="14">
        <f t="shared" si="348"/>
        <v>41825.165972222225</v>
      </c>
      <c r="K3746">
        <v>1401823952</v>
      </c>
      <c r="L3746" s="14">
        <f t="shared" si="349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350"/>
        <v>0</v>
      </c>
      <c r="R3746" s="7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5" x14ac:dyDescent="0.2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s="4" t="s">
        <v>8221</v>
      </c>
      <c r="G3747" t="s">
        <v>8224</v>
      </c>
      <c r="H3747" t="s">
        <v>8246</v>
      </c>
      <c r="I3747">
        <v>1407689102</v>
      </c>
      <c r="J3747" s="14">
        <f t="shared" si="348"/>
        <v>41861.697939814818</v>
      </c>
      <c r="K3747">
        <v>1405097102</v>
      </c>
      <c r="L3747" s="14">
        <f t="shared" si="349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350"/>
        <v>10</v>
      </c>
      <c r="R3747" s="7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30" x14ac:dyDescent="0.2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s="4" t="s">
        <v>8221</v>
      </c>
      <c r="G3748" t="s">
        <v>8224</v>
      </c>
      <c r="H3748" t="s">
        <v>8246</v>
      </c>
      <c r="I3748">
        <v>1475918439</v>
      </c>
      <c r="J3748" s="14">
        <f t="shared" si="348"/>
        <v>42651.389340277776</v>
      </c>
      <c r="K3748">
        <v>1473326439</v>
      </c>
      <c r="L3748" s="14">
        <f t="shared" si="349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350"/>
        <v>2.3764705882352941</v>
      </c>
      <c r="R3748" s="7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s="4" t="s">
        <v>8221</v>
      </c>
      <c r="G3749" t="s">
        <v>8225</v>
      </c>
      <c r="H3749" t="s">
        <v>8247</v>
      </c>
      <c r="I3749">
        <v>1436137140</v>
      </c>
      <c r="J3749" s="14">
        <f t="shared" si="348"/>
        <v>42190.957638888889</v>
      </c>
      <c r="K3749">
        <v>1433833896</v>
      </c>
      <c r="L3749" s="14">
        <f t="shared" si="349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350"/>
        <v>1</v>
      </c>
      <c r="R3749" s="7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60" x14ac:dyDescent="0.2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s="4" t="s">
        <v>8219</v>
      </c>
      <c r="G3750" t="s">
        <v>8224</v>
      </c>
      <c r="H3750" t="s">
        <v>8246</v>
      </c>
      <c r="I3750">
        <v>1455602340</v>
      </c>
      <c r="J3750" s="14">
        <f t="shared" si="348"/>
        <v>42416.249305555553</v>
      </c>
      <c r="K3750">
        <v>1453827436</v>
      </c>
      <c r="L3750" s="14">
        <f t="shared" si="349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350"/>
        <v>103.52</v>
      </c>
      <c r="R3750" s="7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5" x14ac:dyDescent="0.2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s="4" t="s">
        <v>8219</v>
      </c>
      <c r="G3751" t="s">
        <v>8224</v>
      </c>
      <c r="H3751" t="s">
        <v>8246</v>
      </c>
      <c r="I3751">
        <v>1461902340</v>
      </c>
      <c r="J3751" s="14">
        <f t="shared" si="348"/>
        <v>42489.165972222225</v>
      </c>
      <c r="K3751">
        <v>1459220588</v>
      </c>
      <c r="L3751" s="14">
        <f t="shared" si="349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350"/>
        <v>105</v>
      </c>
      <c r="R3751" s="7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105" x14ac:dyDescent="0.2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s="4" t="s">
        <v>8219</v>
      </c>
      <c r="G3752" t="s">
        <v>8224</v>
      </c>
      <c r="H3752" t="s">
        <v>8246</v>
      </c>
      <c r="I3752">
        <v>1423555140</v>
      </c>
      <c r="J3752" s="14">
        <f t="shared" si="348"/>
        <v>42045.332638888889</v>
      </c>
      <c r="K3752">
        <v>1421105608</v>
      </c>
      <c r="L3752" s="14">
        <f t="shared" si="349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350"/>
        <v>100.44999999999999</v>
      </c>
      <c r="R3752" s="7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5" x14ac:dyDescent="0.2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s="4" t="s">
        <v>8219</v>
      </c>
      <c r="G3753" t="s">
        <v>8224</v>
      </c>
      <c r="H3753" t="s">
        <v>8246</v>
      </c>
      <c r="I3753">
        <v>1459641073</v>
      </c>
      <c r="J3753" s="14">
        <f t="shared" si="348"/>
        <v>42462.993900462956</v>
      </c>
      <c r="K3753">
        <v>1454460673</v>
      </c>
      <c r="L3753" s="14">
        <f t="shared" si="349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350"/>
        <v>132.6</v>
      </c>
      <c r="R3753" s="7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s="4" t="s">
        <v>8219</v>
      </c>
      <c r="G3754" t="s">
        <v>8225</v>
      </c>
      <c r="H3754" t="s">
        <v>8247</v>
      </c>
      <c r="I3754">
        <v>1476651600</v>
      </c>
      <c r="J3754" s="14">
        <f t="shared" si="348"/>
        <v>42659.875</v>
      </c>
      <c r="K3754">
        <v>1473189335</v>
      </c>
      <c r="L3754" s="14">
        <f t="shared" si="349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350"/>
        <v>112.99999999999999</v>
      </c>
      <c r="R3754" s="7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60" x14ac:dyDescent="0.2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s="4" t="s">
        <v>8219</v>
      </c>
      <c r="G3755" t="s">
        <v>8224</v>
      </c>
      <c r="H3755" t="s">
        <v>8246</v>
      </c>
      <c r="I3755">
        <v>1433289600</v>
      </c>
      <c r="J3755" s="14">
        <f t="shared" si="348"/>
        <v>42158</v>
      </c>
      <c r="K3755">
        <v>1430768800</v>
      </c>
      <c r="L3755" s="14">
        <f t="shared" si="349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350"/>
        <v>103.34</v>
      </c>
      <c r="R3755" s="7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5" x14ac:dyDescent="0.2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s="4" t="s">
        <v>8219</v>
      </c>
      <c r="G3756" t="s">
        <v>8224</v>
      </c>
      <c r="H3756" t="s">
        <v>8246</v>
      </c>
      <c r="I3756">
        <v>1406350740</v>
      </c>
      <c r="J3756" s="14">
        <f t="shared" si="348"/>
        <v>41846.207638888889</v>
      </c>
      <c r="K3756">
        <v>1403125737</v>
      </c>
      <c r="L3756" s="14">
        <f t="shared" si="349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350"/>
        <v>120</v>
      </c>
      <c r="R3756" s="7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60" x14ac:dyDescent="0.2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s="4" t="s">
        <v>8219</v>
      </c>
      <c r="G3757" t="s">
        <v>8225</v>
      </c>
      <c r="H3757" t="s">
        <v>8247</v>
      </c>
      <c r="I3757">
        <v>1460753307</v>
      </c>
      <c r="J3757" s="14">
        <f t="shared" si="348"/>
        <v>42475.866979166662</v>
      </c>
      <c r="K3757">
        <v>1458161307</v>
      </c>
      <c r="L3757" s="14">
        <f t="shared" si="349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350"/>
        <v>129.63636363636363</v>
      </c>
      <c r="R3757" s="7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60" x14ac:dyDescent="0.2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s="4" t="s">
        <v>8219</v>
      </c>
      <c r="G3758" t="s">
        <v>8224</v>
      </c>
      <c r="H3758" t="s">
        <v>8246</v>
      </c>
      <c r="I3758">
        <v>1402515198</v>
      </c>
      <c r="J3758" s="14">
        <f t="shared" si="348"/>
        <v>41801.814791666664</v>
      </c>
      <c r="K3758">
        <v>1399923198</v>
      </c>
      <c r="L3758" s="14">
        <f t="shared" si="349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350"/>
        <v>101.11111111111111</v>
      </c>
      <c r="R3758" s="7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5" x14ac:dyDescent="0.2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s="4" t="s">
        <v>8219</v>
      </c>
      <c r="G3759" t="s">
        <v>8224</v>
      </c>
      <c r="H3759" t="s">
        <v>8246</v>
      </c>
      <c r="I3759">
        <v>1417465515</v>
      </c>
      <c r="J3759" s="14">
        <f t="shared" si="348"/>
        <v>41974.850868055553</v>
      </c>
      <c r="K3759">
        <v>1415737515</v>
      </c>
      <c r="L3759" s="14">
        <f t="shared" si="349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350"/>
        <v>108.51428571428572</v>
      </c>
      <c r="R3759" s="7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0" x14ac:dyDescent="0.2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s="4" t="s">
        <v>8219</v>
      </c>
      <c r="G3760" t="s">
        <v>8224</v>
      </c>
      <c r="H3760" t="s">
        <v>8246</v>
      </c>
      <c r="I3760">
        <v>1400475600</v>
      </c>
      <c r="J3760" s="14">
        <f t="shared" si="348"/>
        <v>41778.208333333336</v>
      </c>
      <c r="K3760">
        <v>1397819938</v>
      </c>
      <c r="L3760" s="14">
        <f t="shared" si="349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350"/>
        <v>102.33333333333334</v>
      </c>
      <c r="R3760" s="7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0" x14ac:dyDescent="0.2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s="4" t="s">
        <v>8219</v>
      </c>
      <c r="G3761" t="s">
        <v>8224</v>
      </c>
      <c r="H3761" t="s">
        <v>8246</v>
      </c>
      <c r="I3761">
        <v>1440556553</v>
      </c>
      <c r="J3761" s="14">
        <f t="shared" si="348"/>
        <v>42242.108252314814</v>
      </c>
      <c r="K3761">
        <v>1435372553</v>
      </c>
      <c r="L3761" s="14">
        <f t="shared" si="349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350"/>
        <v>110.24425000000002</v>
      </c>
      <c r="R3761" s="7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60" x14ac:dyDescent="0.2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s="4" t="s">
        <v>8219</v>
      </c>
      <c r="G3762" t="s">
        <v>8224</v>
      </c>
      <c r="H3762" t="s">
        <v>8246</v>
      </c>
      <c r="I3762">
        <v>1399293386</v>
      </c>
      <c r="J3762" s="14">
        <f t="shared" si="348"/>
        <v>41764.525300925925</v>
      </c>
      <c r="K3762">
        <v>1397133386</v>
      </c>
      <c r="L3762" s="14">
        <f t="shared" si="349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350"/>
        <v>101.0154</v>
      </c>
      <c r="R3762" s="7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60" x14ac:dyDescent="0.2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s="4" t="s">
        <v>8219</v>
      </c>
      <c r="G3763" t="s">
        <v>8225</v>
      </c>
      <c r="H3763" t="s">
        <v>8247</v>
      </c>
      <c r="I3763">
        <v>1439247600</v>
      </c>
      <c r="J3763" s="14">
        <f t="shared" si="348"/>
        <v>42226.958333333328</v>
      </c>
      <c r="K3763">
        <v>1434625937</v>
      </c>
      <c r="L3763" s="14">
        <f t="shared" si="349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350"/>
        <v>100</v>
      </c>
      <c r="R3763" s="7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s="4" t="s">
        <v>8219</v>
      </c>
      <c r="G3764" t="s">
        <v>8225</v>
      </c>
      <c r="H3764" t="s">
        <v>8247</v>
      </c>
      <c r="I3764">
        <v>1438543889</v>
      </c>
      <c r="J3764" s="14">
        <f t="shared" si="348"/>
        <v>42218.813530092593</v>
      </c>
      <c r="K3764">
        <v>1436383889</v>
      </c>
      <c r="L3764" s="14">
        <f t="shared" si="349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350"/>
        <v>106.24</v>
      </c>
      <c r="R3764" s="7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0" x14ac:dyDescent="0.2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s="4" t="s">
        <v>8219</v>
      </c>
      <c r="G3765" t="s">
        <v>8224</v>
      </c>
      <c r="H3765" t="s">
        <v>8246</v>
      </c>
      <c r="I3765">
        <v>1427907626</v>
      </c>
      <c r="J3765" s="14">
        <f t="shared" si="348"/>
        <v>42095.708634259259</v>
      </c>
      <c r="K3765">
        <v>1425319226</v>
      </c>
      <c r="L3765" s="14">
        <f t="shared" si="349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350"/>
        <v>100</v>
      </c>
      <c r="R3765" s="7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5" x14ac:dyDescent="0.2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s="4" t="s">
        <v>8219</v>
      </c>
      <c r="G3766" t="s">
        <v>8224</v>
      </c>
      <c r="H3766" t="s">
        <v>8246</v>
      </c>
      <c r="I3766">
        <v>1464482160</v>
      </c>
      <c r="J3766" s="14">
        <f t="shared" si="348"/>
        <v>42519.024999999994</v>
      </c>
      <c r="K3766">
        <v>1462824832</v>
      </c>
      <c r="L3766" s="14">
        <f t="shared" si="349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350"/>
        <v>100</v>
      </c>
      <c r="R3766" s="7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60" x14ac:dyDescent="0.2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s="4" t="s">
        <v>8219</v>
      </c>
      <c r="G3767" t="s">
        <v>8224</v>
      </c>
      <c r="H3767" t="s">
        <v>8246</v>
      </c>
      <c r="I3767">
        <v>1406745482</v>
      </c>
      <c r="J3767" s="14">
        <f t="shared" si="348"/>
        <v>41850.776412037041</v>
      </c>
      <c r="K3767">
        <v>1404153482</v>
      </c>
      <c r="L3767" s="14">
        <f t="shared" si="349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350"/>
        <v>113.45714285714286</v>
      </c>
      <c r="R3767" s="7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5" x14ac:dyDescent="0.2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s="4" t="s">
        <v>8219</v>
      </c>
      <c r="G3768" t="s">
        <v>8224</v>
      </c>
      <c r="H3768" t="s">
        <v>8246</v>
      </c>
      <c r="I3768">
        <v>1404360045</v>
      </c>
      <c r="J3768" s="14">
        <f t="shared" si="348"/>
        <v>41823.167187500003</v>
      </c>
      <c r="K3768">
        <v>1401336045</v>
      </c>
      <c r="L3768" s="14">
        <f t="shared" si="349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350"/>
        <v>102.65010000000001</v>
      </c>
      <c r="R3768" s="7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60" x14ac:dyDescent="0.2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s="4" t="s">
        <v>8219</v>
      </c>
      <c r="G3769" t="s">
        <v>8224</v>
      </c>
      <c r="H3769" t="s">
        <v>8246</v>
      </c>
      <c r="I3769">
        <v>1425185940</v>
      </c>
      <c r="J3769" s="14">
        <f t="shared" si="348"/>
        <v>42064.207638888889</v>
      </c>
      <c r="K3769">
        <v>1423960097</v>
      </c>
      <c r="L3769" s="14">
        <f t="shared" si="349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350"/>
        <v>116.75</v>
      </c>
      <c r="R3769" s="7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60" x14ac:dyDescent="0.2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s="4" t="s">
        <v>8219</v>
      </c>
      <c r="G3770" t="s">
        <v>8224</v>
      </c>
      <c r="H3770" t="s">
        <v>8246</v>
      </c>
      <c r="I3770">
        <v>1402594090</v>
      </c>
      <c r="J3770" s="14">
        <f t="shared" si="348"/>
        <v>41802.727893518517</v>
      </c>
      <c r="K3770">
        <v>1400002090</v>
      </c>
      <c r="L3770" s="14">
        <f t="shared" si="349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350"/>
        <v>107.65274999999998</v>
      </c>
      <c r="R3770" s="7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5" x14ac:dyDescent="0.2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s="4" t="s">
        <v>8219</v>
      </c>
      <c r="G3771" t="s">
        <v>8224</v>
      </c>
      <c r="H3771" t="s">
        <v>8246</v>
      </c>
      <c r="I3771">
        <v>1460730079</v>
      </c>
      <c r="J3771" s="14">
        <f t="shared" si="348"/>
        <v>42475.598136574074</v>
      </c>
      <c r="K3771">
        <v>1458138079</v>
      </c>
      <c r="L3771" s="14">
        <f t="shared" si="349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350"/>
        <v>100</v>
      </c>
      <c r="R3771" s="7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60" x14ac:dyDescent="0.2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s="4" t="s">
        <v>8219</v>
      </c>
      <c r="G3772" t="s">
        <v>8225</v>
      </c>
      <c r="H3772" t="s">
        <v>8247</v>
      </c>
      <c r="I3772">
        <v>1434234010</v>
      </c>
      <c r="J3772" s="14">
        <f t="shared" si="348"/>
        <v>42168.930671296301</v>
      </c>
      <c r="K3772">
        <v>1431642010</v>
      </c>
      <c r="L3772" s="14">
        <f t="shared" si="349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350"/>
        <v>100</v>
      </c>
      <c r="R3772" s="7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30" x14ac:dyDescent="0.2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s="4" t="s">
        <v>8219</v>
      </c>
      <c r="G3773" t="s">
        <v>8224</v>
      </c>
      <c r="H3773" t="s">
        <v>8246</v>
      </c>
      <c r="I3773">
        <v>1463529600</v>
      </c>
      <c r="J3773" s="14">
        <f t="shared" si="348"/>
        <v>42508</v>
      </c>
      <c r="K3773">
        <v>1462307652</v>
      </c>
      <c r="L3773" s="14">
        <f t="shared" si="349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350"/>
        <v>146</v>
      </c>
      <c r="R3773" s="7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5" x14ac:dyDescent="0.2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s="4" t="s">
        <v>8219</v>
      </c>
      <c r="G3774" t="s">
        <v>8224</v>
      </c>
      <c r="H3774" t="s">
        <v>8246</v>
      </c>
      <c r="I3774">
        <v>1480399200</v>
      </c>
      <c r="J3774" s="14">
        <f t="shared" si="348"/>
        <v>42703.25</v>
      </c>
      <c r="K3774">
        <v>1478616506</v>
      </c>
      <c r="L3774" s="14">
        <f t="shared" si="349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350"/>
        <v>110.2</v>
      </c>
      <c r="R3774" s="7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0" x14ac:dyDescent="0.2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s="4" t="s">
        <v>8219</v>
      </c>
      <c r="G3775" t="s">
        <v>8224</v>
      </c>
      <c r="H3775" t="s">
        <v>8246</v>
      </c>
      <c r="I3775">
        <v>1479175680</v>
      </c>
      <c r="J3775" s="14">
        <f t="shared" si="348"/>
        <v>42689.088888888888</v>
      </c>
      <c r="K3775">
        <v>1476317247</v>
      </c>
      <c r="L3775" s="14">
        <f t="shared" si="349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350"/>
        <v>108.2</v>
      </c>
      <c r="R3775" s="7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60" x14ac:dyDescent="0.2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s="4" t="s">
        <v>8219</v>
      </c>
      <c r="G3776" t="s">
        <v>8229</v>
      </c>
      <c r="H3776" t="s">
        <v>8251</v>
      </c>
      <c r="I3776">
        <v>1428606055</v>
      </c>
      <c r="J3776" s="14">
        <f t="shared" si="348"/>
        <v>42103.792303240742</v>
      </c>
      <c r="K3776">
        <v>1427223655</v>
      </c>
      <c r="L3776" s="14">
        <f t="shared" si="349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350"/>
        <v>100</v>
      </c>
      <c r="R3776" s="7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5" x14ac:dyDescent="0.2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s="4" t="s">
        <v>8219</v>
      </c>
      <c r="G3777" t="s">
        <v>8224</v>
      </c>
      <c r="H3777" t="s">
        <v>8246</v>
      </c>
      <c r="I3777">
        <v>1428552000</v>
      </c>
      <c r="J3777" s="14">
        <f t="shared" si="348"/>
        <v>42103.166666666672</v>
      </c>
      <c r="K3777">
        <v>1426199843</v>
      </c>
      <c r="L3777" s="14">
        <f t="shared" si="349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350"/>
        <v>100.25</v>
      </c>
      <c r="R3777" s="7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60" x14ac:dyDescent="0.2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s="4" t="s">
        <v>8219</v>
      </c>
      <c r="G3778" t="s">
        <v>8224</v>
      </c>
      <c r="H3778" t="s">
        <v>8246</v>
      </c>
      <c r="I3778">
        <v>1406854800</v>
      </c>
      <c r="J3778" s="14">
        <f t="shared" si="348"/>
        <v>41852.041666666664</v>
      </c>
      <c r="K3778">
        <v>1403599778</v>
      </c>
      <c r="L3778" s="14">
        <f t="shared" si="349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6">
        <f t="shared" si="350"/>
        <v>106.71250000000001</v>
      </c>
      <c r="R3778" s="7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5" x14ac:dyDescent="0.2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s="4" t="s">
        <v>8219</v>
      </c>
      <c r="G3779" t="s">
        <v>8224</v>
      </c>
      <c r="H3779" t="s">
        <v>8246</v>
      </c>
      <c r="I3779">
        <v>1411790400</v>
      </c>
      <c r="J3779" s="14">
        <f t="shared" ref="J3779:J3842" si="354">(((I3779/60)/60)/24)+DATE(1970,1,1)</f>
        <v>41909.166666666664</v>
      </c>
      <c r="K3779">
        <v>1409884821</v>
      </c>
      <c r="L3779" s="14">
        <f t="shared" ref="L3779:L3842" si="355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6">
        <f t="shared" ref="Q3779:Q3842" si="356">(E3779/D3779)*100</f>
        <v>143.19999999999999</v>
      </c>
      <c r="R3779" s="7">
        <f t="shared" ref="R3779:R3842" si="357">AVERAGE(E3779/N3779)</f>
        <v>48.542372881355931</v>
      </c>
      <c r="S3779" t="str">
        <f t="shared" ref="S3779:S3842" si="358">LEFT(P3779,FIND("/",P3779)-1)</f>
        <v>theater</v>
      </c>
      <c r="T3779" t="str">
        <f t="shared" ref="T3779:T3842" si="359">RIGHT(P3779,LEN(P3779)-FIND("/",P3779))</f>
        <v>musical</v>
      </c>
    </row>
    <row r="3780" spans="1:20" ht="30" x14ac:dyDescent="0.2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s="4" t="s">
        <v>8219</v>
      </c>
      <c r="G3780" t="s">
        <v>8224</v>
      </c>
      <c r="H3780" t="s">
        <v>8246</v>
      </c>
      <c r="I3780">
        <v>1423942780</v>
      </c>
      <c r="J3780" s="14">
        <f t="shared" si="354"/>
        <v>42049.819212962961</v>
      </c>
      <c r="K3780">
        <v>1418758780</v>
      </c>
      <c r="L3780" s="14">
        <f t="shared" si="355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356"/>
        <v>105.04166666666667</v>
      </c>
      <c r="R3780" s="7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0" x14ac:dyDescent="0.2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s="4" t="s">
        <v>8219</v>
      </c>
      <c r="G3781" t="s">
        <v>8224</v>
      </c>
      <c r="H3781" t="s">
        <v>8246</v>
      </c>
      <c r="I3781">
        <v>1459010340</v>
      </c>
      <c r="J3781" s="14">
        <f t="shared" si="354"/>
        <v>42455.693750000006</v>
      </c>
      <c r="K3781">
        <v>1456421940</v>
      </c>
      <c r="L3781" s="14">
        <f t="shared" si="355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356"/>
        <v>103.98</v>
      </c>
      <c r="R3781" s="7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5" x14ac:dyDescent="0.2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s="4" t="s">
        <v>8219</v>
      </c>
      <c r="G3782" t="s">
        <v>8224</v>
      </c>
      <c r="H3782" t="s">
        <v>8246</v>
      </c>
      <c r="I3782">
        <v>1436817960</v>
      </c>
      <c r="J3782" s="14">
        <f t="shared" si="354"/>
        <v>42198.837499999994</v>
      </c>
      <c r="K3782">
        <v>1433999785</v>
      </c>
      <c r="L3782" s="14">
        <f t="shared" si="355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356"/>
        <v>120</v>
      </c>
      <c r="R3782" s="7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60" x14ac:dyDescent="0.2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s="4" t="s">
        <v>8219</v>
      </c>
      <c r="G3783" t="s">
        <v>8224</v>
      </c>
      <c r="H3783" t="s">
        <v>8246</v>
      </c>
      <c r="I3783">
        <v>1410210685</v>
      </c>
      <c r="J3783" s="14">
        <f t="shared" si="354"/>
        <v>41890.882928240739</v>
      </c>
      <c r="K3783">
        <v>1408050685</v>
      </c>
      <c r="L3783" s="14">
        <f t="shared" si="355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356"/>
        <v>109.66666666666667</v>
      </c>
      <c r="R3783" s="7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60" x14ac:dyDescent="0.2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s="4" t="s">
        <v>8219</v>
      </c>
      <c r="G3784" t="s">
        <v>8225</v>
      </c>
      <c r="H3784" t="s">
        <v>8247</v>
      </c>
      <c r="I3784">
        <v>1469401200</v>
      </c>
      <c r="J3784" s="14">
        <f t="shared" si="354"/>
        <v>42575.958333333328</v>
      </c>
      <c r="K3784">
        <v>1466887297</v>
      </c>
      <c r="L3784" s="14">
        <f t="shared" si="355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356"/>
        <v>101.75</v>
      </c>
      <c r="R3784" s="7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5" x14ac:dyDescent="0.2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s="4" t="s">
        <v>8219</v>
      </c>
      <c r="G3785" t="s">
        <v>8224</v>
      </c>
      <c r="H3785" t="s">
        <v>8246</v>
      </c>
      <c r="I3785">
        <v>1458057600</v>
      </c>
      <c r="J3785" s="14">
        <f t="shared" si="354"/>
        <v>42444.666666666672</v>
      </c>
      <c r="K3785">
        <v>1455938520</v>
      </c>
      <c r="L3785" s="14">
        <f t="shared" si="355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356"/>
        <v>128.91666666666666</v>
      </c>
      <c r="R3785" s="7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60" x14ac:dyDescent="0.2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s="4" t="s">
        <v>8219</v>
      </c>
      <c r="G3786" t="s">
        <v>8229</v>
      </c>
      <c r="H3786" t="s">
        <v>8251</v>
      </c>
      <c r="I3786">
        <v>1468193532</v>
      </c>
      <c r="J3786" s="14">
        <f t="shared" si="354"/>
        <v>42561.980694444443</v>
      </c>
      <c r="K3786">
        <v>1465601532</v>
      </c>
      <c r="L3786" s="14">
        <f t="shared" si="355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356"/>
        <v>114.99999999999999</v>
      </c>
      <c r="R3786" s="7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60" x14ac:dyDescent="0.2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s="4" t="s">
        <v>8219</v>
      </c>
      <c r="G3787" t="s">
        <v>8225</v>
      </c>
      <c r="H3787" t="s">
        <v>8247</v>
      </c>
      <c r="I3787">
        <v>1470132180</v>
      </c>
      <c r="J3787" s="14">
        <f t="shared" si="354"/>
        <v>42584.418749999997</v>
      </c>
      <c r="K3787">
        <v>1467040769</v>
      </c>
      <c r="L3787" s="14">
        <f t="shared" si="355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356"/>
        <v>150.75</v>
      </c>
      <c r="R3787" s="7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5" x14ac:dyDescent="0.2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s="4" t="s">
        <v>8219</v>
      </c>
      <c r="G3788" t="s">
        <v>8224</v>
      </c>
      <c r="H3788" t="s">
        <v>8246</v>
      </c>
      <c r="I3788">
        <v>1464310475</v>
      </c>
      <c r="J3788" s="14">
        <f t="shared" si="354"/>
        <v>42517.037905092591</v>
      </c>
      <c r="K3788">
        <v>1461718475</v>
      </c>
      <c r="L3788" s="14">
        <f t="shared" si="355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356"/>
        <v>110.96666666666665</v>
      </c>
      <c r="R3788" s="7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5" x14ac:dyDescent="0.2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s="4" t="s">
        <v>8219</v>
      </c>
      <c r="G3789" t="s">
        <v>8224</v>
      </c>
      <c r="H3789" t="s">
        <v>8246</v>
      </c>
      <c r="I3789">
        <v>1436587140</v>
      </c>
      <c r="J3789" s="14">
        <f t="shared" si="354"/>
        <v>42196.165972222225</v>
      </c>
      <c r="K3789">
        <v>1434113406</v>
      </c>
      <c r="L3789" s="14">
        <f t="shared" si="355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356"/>
        <v>100.28571428571429</v>
      </c>
      <c r="R3789" s="7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5" x14ac:dyDescent="0.2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s="4" t="s">
        <v>8221</v>
      </c>
      <c r="G3790" t="s">
        <v>8224</v>
      </c>
      <c r="H3790" t="s">
        <v>8246</v>
      </c>
      <c r="I3790">
        <v>1450887480</v>
      </c>
      <c r="J3790" s="14">
        <f t="shared" si="354"/>
        <v>42361.679166666669</v>
      </c>
      <c r="K3790">
        <v>1448469719</v>
      </c>
      <c r="L3790" s="14">
        <f t="shared" si="355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356"/>
        <v>0.66666666666666674</v>
      </c>
      <c r="R3790" s="7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s="4" t="s">
        <v>8221</v>
      </c>
      <c r="G3791" t="s">
        <v>8225</v>
      </c>
      <c r="H3791" t="s">
        <v>8247</v>
      </c>
      <c r="I3791">
        <v>1434395418</v>
      </c>
      <c r="J3791" s="14">
        <f t="shared" si="354"/>
        <v>42170.798819444448</v>
      </c>
      <c r="K3791">
        <v>1431630618</v>
      </c>
      <c r="L3791" s="14">
        <f t="shared" si="355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356"/>
        <v>3.267605633802817</v>
      </c>
      <c r="R3791" s="7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60" x14ac:dyDescent="0.2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s="4" t="s">
        <v>8221</v>
      </c>
      <c r="G3792" t="s">
        <v>8224</v>
      </c>
      <c r="H3792" t="s">
        <v>8246</v>
      </c>
      <c r="I3792">
        <v>1479834023</v>
      </c>
      <c r="J3792" s="14">
        <f t="shared" si="354"/>
        <v>42696.708599537036</v>
      </c>
      <c r="K3792">
        <v>1477238423</v>
      </c>
      <c r="L3792" s="14">
        <f t="shared" si="355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356"/>
        <v>0</v>
      </c>
      <c r="R3792" s="7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30" x14ac:dyDescent="0.2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s="4" t="s">
        <v>8221</v>
      </c>
      <c r="G3793" t="s">
        <v>8224</v>
      </c>
      <c r="H3793" t="s">
        <v>8246</v>
      </c>
      <c r="I3793">
        <v>1404664592</v>
      </c>
      <c r="J3793" s="14">
        <f t="shared" si="354"/>
        <v>41826.692037037035</v>
      </c>
      <c r="K3793">
        <v>1399480592</v>
      </c>
      <c r="L3793" s="14">
        <f t="shared" si="355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356"/>
        <v>0</v>
      </c>
      <c r="R3793" s="7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30" x14ac:dyDescent="0.2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s="4" t="s">
        <v>8221</v>
      </c>
      <c r="G3794" t="s">
        <v>8224</v>
      </c>
      <c r="H3794" t="s">
        <v>8246</v>
      </c>
      <c r="I3794">
        <v>1436957022</v>
      </c>
      <c r="J3794" s="14">
        <f t="shared" si="354"/>
        <v>42200.447013888886</v>
      </c>
      <c r="K3794">
        <v>1434365022</v>
      </c>
      <c r="L3794" s="14">
        <f t="shared" si="355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356"/>
        <v>0.27999999999999997</v>
      </c>
      <c r="R3794" s="7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60" x14ac:dyDescent="0.2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s="4" t="s">
        <v>8221</v>
      </c>
      <c r="G3795" t="s">
        <v>8224</v>
      </c>
      <c r="H3795" t="s">
        <v>8246</v>
      </c>
      <c r="I3795">
        <v>1418769129</v>
      </c>
      <c r="J3795" s="14">
        <f t="shared" si="354"/>
        <v>41989.938993055555</v>
      </c>
      <c r="K3795">
        <v>1416954729</v>
      </c>
      <c r="L3795" s="14">
        <f t="shared" si="355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356"/>
        <v>59.657142857142851</v>
      </c>
      <c r="R3795" s="7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60" x14ac:dyDescent="0.2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s="4" t="s">
        <v>8221</v>
      </c>
      <c r="G3796" t="s">
        <v>8225</v>
      </c>
      <c r="H3796" t="s">
        <v>8247</v>
      </c>
      <c r="I3796">
        <v>1433685354</v>
      </c>
      <c r="J3796" s="14">
        <f t="shared" si="354"/>
        <v>42162.58048611111</v>
      </c>
      <c r="K3796">
        <v>1431093354</v>
      </c>
      <c r="L3796" s="14">
        <f t="shared" si="355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356"/>
        <v>1</v>
      </c>
      <c r="R3796" s="7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s="4" t="s">
        <v>8221</v>
      </c>
      <c r="G3797" t="s">
        <v>8225</v>
      </c>
      <c r="H3797" t="s">
        <v>8247</v>
      </c>
      <c r="I3797">
        <v>1440801000</v>
      </c>
      <c r="J3797" s="14">
        <f t="shared" si="354"/>
        <v>42244.9375</v>
      </c>
      <c r="K3797">
        <v>1437042490</v>
      </c>
      <c r="L3797" s="14">
        <f t="shared" si="355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356"/>
        <v>1.6666666666666667</v>
      </c>
      <c r="R3797" s="7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60" x14ac:dyDescent="0.2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s="4" t="s">
        <v>8221</v>
      </c>
      <c r="G3798" t="s">
        <v>8224</v>
      </c>
      <c r="H3798" t="s">
        <v>8246</v>
      </c>
      <c r="I3798">
        <v>1484354556</v>
      </c>
      <c r="J3798" s="14">
        <f t="shared" si="354"/>
        <v>42749.029583333337</v>
      </c>
      <c r="K3798">
        <v>1479170556</v>
      </c>
      <c r="L3798" s="14">
        <f t="shared" si="355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356"/>
        <v>4.4444444444444444E-3</v>
      </c>
      <c r="R3798" s="7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60" x14ac:dyDescent="0.2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s="4" t="s">
        <v>8221</v>
      </c>
      <c r="G3799" t="s">
        <v>8224</v>
      </c>
      <c r="H3799" t="s">
        <v>8246</v>
      </c>
      <c r="I3799">
        <v>1429564165</v>
      </c>
      <c r="J3799" s="14">
        <f t="shared" si="354"/>
        <v>42114.881539351853</v>
      </c>
      <c r="K3799">
        <v>1426972165</v>
      </c>
      <c r="L3799" s="14">
        <f t="shared" si="355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356"/>
        <v>89.666666666666657</v>
      </c>
      <c r="R3799" s="7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60" x14ac:dyDescent="0.2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s="4" t="s">
        <v>8221</v>
      </c>
      <c r="G3800" t="s">
        <v>8224</v>
      </c>
      <c r="H3800" t="s">
        <v>8246</v>
      </c>
      <c r="I3800">
        <v>1407691248</v>
      </c>
      <c r="J3800" s="14">
        <f t="shared" si="354"/>
        <v>41861.722777777781</v>
      </c>
      <c r="K3800">
        <v>1405099248</v>
      </c>
      <c r="L3800" s="14">
        <f t="shared" si="355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356"/>
        <v>1.4642857142857144</v>
      </c>
      <c r="R3800" s="7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45" x14ac:dyDescent="0.2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s="4" t="s">
        <v>8221</v>
      </c>
      <c r="G3801" t="s">
        <v>8224</v>
      </c>
      <c r="H3801" t="s">
        <v>8246</v>
      </c>
      <c r="I3801">
        <v>1457734843</v>
      </c>
      <c r="J3801" s="14">
        <f t="shared" si="354"/>
        <v>42440.93105324074</v>
      </c>
      <c r="K3801">
        <v>1455142843</v>
      </c>
      <c r="L3801" s="14">
        <f t="shared" si="355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356"/>
        <v>4.0199999999999996</v>
      </c>
      <c r="R3801" s="7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60" x14ac:dyDescent="0.2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s="4" t="s">
        <v>8221</v>
      </c>
      <c r="G3802" t="s">
        <v>8224</v>
      </c>
      <c r="H3802" t="s">
        <v>8246</v>
      </c>
      <c r="I3802">
        <v>1420952340</v>
      </c>
      <c r="J3802" s="14">
        <f t="shared" si="354"/>
        <v>42015.207638888889</v>
      </c>
      <c r="K3802">
        <v>1418146883</v>
      </c>
      <c r="L3802" s="14">
        <f t="shared" si="355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356"/>
        <v>4.004545454545454</v>
      </c>
      <c r="R3802" s="7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5" x14ac:dyDescent="0.2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s="4" t="s">
        <v>8221</v>
      </c>
      <c r="G3803" t="s">
        <v>8224</v>
      </c>
      <c r="H3803" t="s">
        <v>8246</v>
      </c>
      <c r="I3803">
        <v>1420215216</v>
      </c>
      <c r="J3803" s="14">
        <f t="shared" si="354"/>
        <v>42006.676111111112</v>
      </c>
      <c r="K3803">
        <v>1417536816</v>
      </c>
      <c r="L3803" s="14">
        <f t="shared" si="355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356"/>
        <v>8.52</v>
      </c>
      <c r="R3803" s="7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5" x14ac:dyDescent="0.2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s="4" t="s">
        <v>8221</v>
      </c>
      <c r="G3804" t="s">
        <v>8224</v>
      </c>
      <c r="H3804" t="s">
        <v>8246</v>
      </c>
      <c r="I3804">
        <v>1445482906</v>
      </c>
      <c r="J3804" s="14">
        <f t="shared" si="354"/>
        <v>42299.126226851848</v>
      </c>
      <c r="K3804">
        <v>1442890906</v>
      </c>
      <c r="L3804" s="14">
        <f t="shared" si="355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356"/>
        <v>0</v>
      </c>
      <c r="R3804" s="7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30" x14ac:dyDescent="0.2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s="4" t="s">
        <v>8221</v>
      </c>
      <c r="G3805" t="s">
        <v>8224</v>
      </c>
      <c r="H3805" t="s">
        <v>8246</v>
      </c>
      <c r="I3805">
        <v>1457133568</v>
      </c>
      <c r="J3805" s="14">
        <f t="shared" si="354"/>
        <v>42433.971851851849</v>
      </c>
      <c r="K3805">
        <v>1454541568</v>
      </c>
      <c r="L3805" s="14">
        <f t="shared" si="355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356"/>
        <v>19.650000000000002</v>
      </c>
      <c r="R3805" s="7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60" x14ac:dyDescent="0.2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s="4" t="s">
        <v>8221</v>
      </c>
      <c r="G3806" t="s">
        <v>8224</v>
      </c>
      <c r="H3806" t="s">
        <v>8246</v>
      </c>
      <c r="I3806">
        <v>1469948400</v>
      </c>
      <c r="J3806" s="14">
        <f t="shared" si="354"/>
        <v>42582.291666666672</v>
      </c>
      <c r="K3806">
        <v>1465172024</v>
      </c>
      <c r="L3806" s="14">
        <f t="shared" si="355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356"/>
        <v>0</v>
      </c>
      <c r="R3806" s="7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5" x14ac:dyDescent="0.2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s="4" t="s">
        <v>8221</v>
      </c>
      <c r="G3807" t="s">
        <v>8224</v>
      </c>
      <c r="H3807" t="s">
        <v>8246</v>
      </c>
      <c r="I3807">
        <v>1411852640</v>
      </c>
      <c r="J3807" s="14">
        <f t="shared" si="354"/>
        <v>41909.887037037035</v>
      </c>
      <c r="K3807">
        <v>1406668640</v>
      </c>
      <c r="L3807" s="14">
        <f t="shared" si="355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356"/>
        <v>2E-3</v>
      </c>
      <c r="R3807" s="7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60" x14ac:dyDescent="0.2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s="4" t="s">
        <v>8221</v>
      </c>
      <c r="G3808" t="s">
        <v>8226</v>
      </c>
      <c r="H3808" t="s">
        <v>8248</v>
      </c>
      <c r="I3808">
        <v>1404022381</v>
      </c>
      <c r="J3808" s="14">
        <f t="shared" si="354"/>
        <v>41819.259039351848</v>
      </c>
      <c r="K3808">
        <v>1402294381</v>
      </c>
      <c r="L3808" s="14">
        <f t="shared" si="355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356"/>
        <v>6.6666666666666666E-2</v>
      </c>
      <c r="R3808" s="7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60" x14ac:dyDescent="0.2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s="4" t="s">
        <v>8221</v>
      </c>
      <c r="G3809" t="s">
        <v>8224</v>
      </c>
      <c r="H3809" t="s">
        <v>8246</v>
      </c>
      <c r="I3809">
        <v>1428097739</v>
      </c>
      <c r="J3809" s="14">
        <f t="shared" si="354"/>
        <v>42097.909016203703</v>
      </c>
      <c r="K3809">
        <v>1427492939</v>
      </c>
      <c r="L3809" s="14">
        <f t="shared" si="355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356"/>
        <v>30.333333333333336</v>
      </c>
      <c r="R3809" s="7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5" x14ac:dyDescent="0.2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s="4" t="s">
        <v>8219</v>
      </c>
      <c r="G3810" t="s">
        <v>8225</v>
      </c>
      <c r="H3810" t="s">
        <v>8247</v>
      </c>
      <c r="I3810">
        <v>1429955619</v>
      </c>
      <c r="J3810" s="14">
        <f t="shared" si="354"/>
        <v>42119.412256944444</v>
      </c>
      <c r="K3810">
        <v>1424775219</v>
      </c>
      <c r="L3810" s="14">
        <f t="shared" si="355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356"/>
        <v>100</v>
      </c>
      <c r="R3810" s="7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60" x14ac:dyDescent="0.2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s="4" t="s">
        <v>8219</v>
      </c>
      <c r="G3811" t="s">
        <v>8225</v>
      </c>
      <c r="H3811" t="s">
        <v>8247</v>
      </c>
      <c r="I3811">
        <v>1406761200</v>
      </c>
      <c r="J3811" s="14">
        <f t="shared" si="354"/>
        <v>41850.958333333336</v>
      </c>
      <c r="K3811">
        <v>1402403907</v>
      </c>
      <c r="L3811" s="14">
        <f t="shared" si="355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356"/>
        <v>101.25</v>
      </c>
      <c r="R3811" s="7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60" x14ac:dyDescent="0.2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s="4" t="s">
        <v>8219</v>
      </c>
      <c r="G3812" t="s">
        <v>8224</v>
      </c>
      <c r="H3812" t="s">
        <v>8246</v>
      </c>
      <c r="I3812">
        <v>1426965758</v>
      </c>
      <c r="J3812" s="14">
        <f t="shared" si="354"/>
        <v>42084.807384259257</v>
      </c>
      <c r="K3812">
        <v>1424377358</v>
      </c>
      <c r="L3812" s="14">
        <f t="shared" si="355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356"/>
        <v>121.73333333333333</v>
      </c>
      <c r="R3812" s="7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60" x14ac:dyDescent="0.2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s="4" t="s">
        <v>8219</v>
      </c>
      <c r="G3813" t="s">
        <v>8225</v>
      </c>
      <c r="H3813" t="s">
        <v>8247</v>
      </c>
      <c r="I3813">
        <v>1464692400</v>
      </c>
      <c r="J3813" s="14">
        <f t="shared" si="354"/>
        <v>42521.458333333328</v>
      </c>
      <c r="K3813">
        <v>1461769373</v>
      </c>
      <c r="L3813" s="14">
        <f t="shared" si="355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356"/>
        <v>330</v>
      </c>
      <c r="R3813" s="7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60" x14ac:dyDescent="0.2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s="4" t="s">
        <v>8219</v>
      </c>
      <c r="G3814" t="s">
        <v>8229</v>
      </c>
      <c r="H3814" t="s">
        <v>8251</v>
      </c>
      <c r="I3814">
        <v>1433131140</v>
      </c>
      <c r="J3814" s="14">
        <f t="shared" si="354"/>
        <v>42156.165972222225</v>
      </c>
      <c r="K3814">
        <v>1429120908</v>
      </c>
      <c r="L3814" s="14">
        <f t="shared" si="355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356"/>
        <v>109.55</v>
      </c>
      <c r="R3814" s="7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60" x14ac:dyDescent="0.2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s="4" t="s">
        <v>8219</v>
      </c>
      <c r="G3815" t="s">
        <v>8224</v>
      </c>
      <c r="H3815" t="s">
        <v>8246</v>
      </c>
      <c r="I3815">
        <v>1465940580</v>
      </c>
      <c r="J3815" s="14">
        <f t="shared" si="354"/>
        <v>42535.904861111107</v>
      </c>
      <c r="K3815">
        <v>1462603021</v>
      </c>
      <c r="L3815" s="14">
        <f t="shared" si="355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356"/>
        <v>100.95190476190474</v>
      </c>
      <c r="R3815" s="7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60" x14ac:dyDescent="0.2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s="4" t="s">
        <v>8219</v>
      </c>
      <c r="G3816" t="s">
        <v>8224</v>
      </c>
      <c r="H3816" t="s">
        <v>8246</v>
      </c>
      <c r="I3816">
        <v>1427860740</v>
      </c>
      <c r="J3816" s="14">
        <f t="shared" si="354"/>
        <v>42095.165972222225</v>
      </c>
      <c r="K3816">
        <v>1424727712</v>
      </c>
      <c r="L3816" s="14">
        <f t="shared" si="355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356"/>
        <v>140.13333333333333</v>
      </c>
      <c r="R3816" s="7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0" x14ac:dyDescent="0.2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s="4" t="s">
        <v>8219</v>
      </c>
      <c r="G3817" t="s">
        <v>8225</v>
      </c>
      <c r="H3817" t="s">
        <v>8247</v>
      </c>
      <c r="I3817">
        <v>1440111600</v>
      </c>
      <c r="J3817" s="14">
        <f t="shared" si="354"/>
        <v>42236.958333333328</v>
      </c>
      <c r="K3817">
        <v>1437545657</v>
      </c>
      <c r="L3817" s="14">
        <f t="shared" si="355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356"/>
        <v>100.001</v>
      </c>
      <c r="R3817" s="7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0" x14ac:dyDescent="0.2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s="4" t="s">
        <v>8219</v>
      </c>
      <c r="G3818" t="s">
        <v>8224</v>
      </c>
      <c r="H3818" t="s">
        <v>8246</v>
      </c>
      <c r="I3818">
        <v>1405614823</v>
      </c>
      <c r="J3818" s="14">
        <f t="shared" si="354"/>
        <v>41837.690081018518</v>
      </c>
      <c r="K3818">
        <v>1403022823</v>
      </c>
      <c r="L3818" s="14">
        <f t="shared" si="355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356"/>
        <v>119.238</v>
      </c>
      <c r="R3818" s="7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60" x14ac:dyDescent="0.2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s="4" t="s">
        <v>8219</v>
      </c>
      <c r="G3819" t="s">
        <v>8224</v>
      </c>
      <c r="H3819" t="s">
        <v>8246</v>
      </c>
      <c r="I3819">
        <v>1445659140</v>
      </c>
      <c r="J3819" s="14">
        <f t="shared" si="354"/>
        <v>42301.165972222225</v>
      </c>
      <c r="K3819">
        <v>1444236216</v>
      </c>
      <c r="L3819" s="14">
        <f t="shared" si="355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356"/>
        <v>107.25</v>
      </c>
      <c r="R3819" s="7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5" x14ac:dyDescent="0.2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s="4" t="s">
        <v>8219</v>
      </c>
      <c r="G3820" t="s">
        <v>8224</v>
      </c>
      <c r="H3820" t="s">
        <v>8246</v>
      </c>
      <c r="I3820">
        <v>1426187582</v>
      </c>
      <c r="J3820" s="14">
        <f t="shared" si="354"/>
        <v>42075.800717592589</v>
      </c>
      <c r="K3820">
        <v>1423599182</v>
      </c>
      <c r="L3820" s="14">
        <f t="shared" si="355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356"/>
        <v>227.99999999999997</v>
      </c>
      <c r="R3820" s="7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45" x14ac:dyDescent="0.2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s="4" t="s">
        <v>8219</v>
      </c>
      <c r="G3821" t="s">
        <v>8224</v>
      </c>
      <c r="H3821" t="s">
        <v>8246</v>
      </c>
      <c r="I3821">
        <v>1437166920</v>
      </c>
      <c r="J3821" s="14">
        <f t="shared" si="354"/>
        <v>42202.876388888893</v>
      </c>
      <c r="K3821">
        <v>1435554104</v>
      </c>
      <c r="L3821" s="14">
        <f t="shared" si="355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356"/>
        <v>106.4</v>
      </c>
      <c r="R3821" s="7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5" x14ac:dyDescent="0.2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s="4" t="s">
        <v>8219</v>
      </c>
      <c r="G3822" t="s">
        <v>8225</v>
      </c>
      <c r="H3822" t="s">
        <v>8247</v>
      </c>
      <c r="I3822">
        <v>1436110717</v>
      </c>
      <c r="J3822" s="14">
        <f t="shared" si="354"/>
        <v>42190.651817129634</v>
      </c>
      <c r="K3822">
        <v>1433518717</v>
      </c>
      <c r="L3822" s="14">
        <f t="shared" si="355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356"/>
        <v>143.33333333333334</v>
      </c>
      <c r="R3822" s="7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60" x14ac:dyDescent="0.2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s="4" t="s">
        <v>8219</v>
      </c>
      <c r="G3823" t="s">
        <v>8224</v>
      </c>
      <c r="H3823" t="s">
        <v>8246</v>
      </c>
      <c r="I3823">
        <v>1451881207</v>
      </c>
      <c r="J3823" s="14">
        <f t="shared" si="354"/>
        <v>42373.180636574078</v>
      </c>
      <c r="K3823">
        <v>1449116407</v>
      </c>
      <c r="L3823" s="14">
        <f t="shared" si="355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356"/>
        <v>104.54285714285714</v>
      </c>
      <c r="R3823" s="7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60" x14ac:dyDescent="0.2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s="4" t="s">
        <v>8219</v>
      </c>
      <c r="G3824" t="s">
        <v>8236</v>
      </c>
      <c r="H3824" t="s">
        <v>8249</v>
      </c>
      <c r="I3824">
        <v>1453244340</v>
      </c>
      <c r="J3824" s="14">
        <f t="shared" si="354"/>
        <v>42388.957638888889</v>
      </c>
      <c r="K3824">
        <v>1448136417</v>
      </c>
      <c r="L3824" s="14">
        <f t="shared" si="355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356"/>
        <v>110.02000000000001</v>
      </c>
      <c r="R3824" s="7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60" x14ac:dyDescent="0.2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s="4" t="s">
        <v>8219</v>
      </c>
      <c r="G3825" t="s">
        <v>8224</v>
      </c>
      <c r="H3825" t="s">
        <v>8246</v>
      </c>
      <c r="I3825">
        <v>1437364740</v>
      </c>
      <c r="J3825" s="14">
        <f t="shared" si="354"/>
        <v>42205.165972222225</v>
      </c>
      <c r="K3825">
        <v>1434405044</v>
      </c>
      <c r="L3825" s="14">
        <f t="shared" si="355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356"/>
        <v>106</v>
      </c>
      <c r="R3825" s="7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60" x14ac:dyDescent="0.2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s="4" t="s">
        <v>8219</v>
      </c>
      <c r="G3826" t="s">
        <v>8225</v>
      </c>
      <c r="H3826" t="s">
        <v>8247</v>
      </c>
      <c r="I3826">
        <v>1470058860</v>
      </c>
      <c r="J3826" s="14">
        <f t="shared" si="354"/>
        <v>42583.570138888885</v>
      </c>
      <c r="K3826">
        <v>1469026903</v>
      </c>
      <c r="L3826" s="14">
        <f t="shared" si="355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356"/>
        <v>108</v>
      </c>
      <c r="R3826" s="7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60" x14ac:dyDescent="0.2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s="4" t="s">
        <v>8219</v>
      </c>
      <c r="G3827" t="s">
        <v>8224</v>
      </c>
      <c r="H3827" t="s">
        <v>8246</v>
      </c>
      <c r="I3827">
        <v>1434505214</v>
      </c>
      <c r="J3827" s="14">
        <f t="shared" si="354"/>
        <v>42172.069606481484</v>
      </c>
      <c r="K3827">
        <v>1432690814</v>
      </c>
      <c r="L3827" s="14">
        <f t="shared" si="355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356"/>
        <v>105.42</v>
      </c>
      <c r="R3827" s="7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45" x14ac:dyDescent="0.2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s="4" t="s">
        <v>8219</v>
      </c>
      <c r="G3828" t="s">
        <v>8225</v>
      </c>
      <c r="H3828" t="s">
        <v>8247</v>
      </c>
      <c r="I3828">
        <v>1430993394</v>
      </c>
      <c r="J3828" s="14">
        <f t="shared" si="354"/>
        <v>42131.423541666663</v>
      </c>
      <c r="K3828">
        <v>1428401394</v>
      </c>
      <c r="L3828" s="14">
        <f t="shared" si="355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356"/>
        <v>119.16666666666667</v>
      </c>
      <c r="R3828" s="7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60" x14ac:dyDescent="0.2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s="4" t="s">
        <v>8219</v>
      </c>
      <c r="G3829" t="s">
        <v>8225</v>
      </c>
      <c r="H3829" t="s">
        <v>8247</v>
      </c>
      <c r="I3829">
        <v>1427414400</v>
      </c>
      <c r="J3829" s="14">
        <f t="shared" si="354"/>
        <v>42090</v>
      </c>
      <c r="K3829">
        <v>1422656201</v>
      </c>
      <c r="L3829" s="14">
        <f t="shared" si="355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356"/>
        <v>152.66666666666666</v>
      </c>
      <c r="R3829" s="7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60" x14ac:dyDescent="0.2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s="4" t="s">
        <v>8219</v>
      </c>
      <c r="G3830" t="s">
        <v>8224</v>
      </c>
      <c r="H3830" t="s">
        <v>8246</v>
      </c>
      <c r="I3830">
        <v>1420033187</v>
      </c>
      <c r="J3830" s="14">
        <f t="shared" si="354"/>
        <v>42004.569293981483</v>
      </c>
      <c r="K3830">
        <v>1414845587</v>
      </c>
      <c r="L3830" s="14">
        <f t="shared" si="355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356"/>
        <v>100</v>
      </c>
      <c r="R3830" s="7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60" x14ac:dyDescent="0.2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s="4" t="s">
        <v>8219</v>
      </c>
      <c r="G3831" t="s">
        <v>8224</v>
      </c>
      <c r="H3831" t="s">
        <v>8246</v>
      </c>
      <c r="I3831">
        <v>1472676371</v>
      </c>
      <c r="J3831" s="14">
        <f t="shared" si="354"/>
        <v>42613.865405092598</v>
      </c>
      <c r="K3831">
        <v>1470948371</v>
      </c>
      <c r="L3831" s="14">
        <f t="shared" si="355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356"/>
        <v>100.2</v>
      </c>
      <c r="R3831" s="7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5" x14ac:dyDescent="0.2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s="4" t="s">
        <v>8219</v>
      </c>
      <c r="G3832" t="s">
        <v>8224</v>
      </c>
      <c r="H3832" t="s">
        <v>8246</v>
      </c>
      <c r="I3832">
        <v>1464371211</v>
      </c>
      <c r="J3832" s="14">
        <f t="shared" si="354"/>
        <v>42517.740868055553</v>
      </c>
      <c r="K3832">
        <v>1463161611</v>
      </c>
      <c r="L3832" s="14">
        <f t="shared" si="355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356"/>
        <v>225</v>
      </c>
      <c r="R3832" s="7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60" x14ac:dyDescent="0.2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s="4" t="s">
        <v>8219</v>
      </c>
      <c r="G3833" t="s">
        <v>8224</v>
      </c>
      <c r="H3833" t="s">
        <v>8246</v>
      </c>
      <c r="I3833">
        <v>1415222545</v>
      </c>
      <c r="J3833" s="14">
        <f t="shared" si="354"/>
        <v>41948.890567129631</v>
      </c>
      <c r="K3833">
        <v>1413404545</v>
      </c>
      <c r="L3833" s="14">
        <f t="shared" si="355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356"/>
        <v>106.02199999999999</v>
      </c>
      <c r="R3833" s="7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60" x14ac:dyDescent="0.2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s="4" t="s">
        <v>8219</v>
      </c>
      <c r="G3834" t="s">
        <v>8224</v>
      </c>
      <c r="H3834" t="s">
        <v>8246</v>
      </c>
      <c r="I3834">
        <v>1455936335</v>
      </c>
      <c r="J3834" s="14">
        <f t="shared" si="354"/>
        <v>42420.114988425921</v>
      </c>
      <c r="K3834">
        <v>1452048335</v>
      </c>
      <c r="L3834" s="14">
        <f t="shared" si="355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356"/>
        <v>104.66666666666666</v>
      </c>
      <c r="R3834" s="7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60" x14ac:dyDescent="0.2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s="4" t="s">
        <v>8219</v>
      </c>
      <c r="G3835" t="s">
        <v>8229</v>
      </c>
      <c r="H3835" t="s">
        <v>8251</v>
      </c>
      <c r="I3835">
        <v>1417460940</v>
      </c>
      <c r="J3835" s="14">
        <f t="shared" si="354"/>
        <v>41974.797916666663</v>
      </c>
      <c r="K3835">
        <v>1416516972</v>
      </c>
      <c r="L3835" s="14">
        <f t="shared" si="355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356"/>
        <v>116.66666666666667</v>
      </c>
      <c r="R3835" s="7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60" x14ac:dyDescent="0.2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s="4" t="s">
        <v>8219</v>
      </c>
      <c r="G3836" t="s">
        <v>8225</v>
      </c>
      <c r="H3836" t="s">
        <v>8247</v>
      </c>
      <c r="I3836">
        <v>1434624067</v>
      </c>
      <c r="J3836" s="14">
        <f t="shared" si="354"/>
        <v>42173.445219907408</v>
      </c>
      <c r="K3836">
        <v>1432032067</v>
      </c>
      <c r="L3836" s="14">
        <f t="shared" si="355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356"/>
        <v>109.03333333333333</v>
      </c>
      <c r="R3836" s="7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60" x14ac:dyDescent="0.2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s="4" t="s">
        <v>8219</v>
      </c>
      <c r="G3837" t="s">
        <v>8225</v>
      </c>
      <c r="H3837" t="s">
        <v>8247</v>
      </c>
      <c r="I3837">
        <v>1461278208</v>
      </c>
      <c r="J3837" s="14">
        <f t="shared" si="354"/>
        <v>42481.94222222222</v>
      </c>
      <c r="K3837">
        <v>1459463808</v>
      </c>
      <c r="L3837" s="14">
        <f t="shared" si="355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356"/>
        <v>160</v>
      </c>
      <c r="R3837" s="7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5" x14ac:dyDescent="0.2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s="4" t="s">
        <v>8219</v>
      </c>
      <c r="G3838" t="s">
        <v>8224</v>
      </c>
      <c r="H3838" t="s">
        <v>8246</v>
      </c>
      <c r="I3838">
        <v>1470197340</v>
      </c>
      <c r="J3838" s="14">
        <f t="shared" si="354"/>
        <v>42585.172916666663</v>
      </c>
      <c r="K3838">
        <v>1467497652</v>
      </c>
      <c r="L3838" s="14">
        <f t="shared" si="355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356"/>
        <v>112.5</v>
      </c>
      <c r="R3838" s="7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0" x14ac:dyDescent="0.2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s="4" t="s">
        <v>8219</v>
      </c>
      <c r="G3839" t="s">
        <v>8225</v>
      </c>
      <c r="H3839" t="s">
        <v>8247</v>
      </c>
      <c r="I3839">
        <v>1435947758</v>
      </c>
      <c r="J3839" s="14">
        <f t="shared" si="354"/>
        <v>42188.765717592592</v>
      </c>
      <c r="K3839">
        <v>1432837358</v>
      </c>
      <c r="L3839" s="14">
        <f t="shared" si="355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356"/>
        <v>102.1</v>
      </c>
      <c r="R3839" s="7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60" x14ac:dyDescent="0.2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s="4" t="s">
        <v>8219</v>
      </c>
      <c r="G3840" t="s">
        <v>8235</v>
      </c>
      <c r="H3840" t="s">
        <v>8255</v>
      </c>
      <c r="I3840">
        <v>1432314209</v>
      </c>
      <c r="J3840" s="14">
        <f t="shared" si="354"/>
        <v>42146.710752314815</v>
      </c>
      <c r="K3840">
        <v>1429722209</v>
      </c>
      <c r="L3840" s="14">
        <f t="shared" si="355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356"/>
        <v>100.824</v>
      </c>
      <c r="R3840" s="7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60" x14ac:dyDescent="0.2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s="4" t="s">
        <v>8219</v>
      </c>
      <c r="G3841" t="s">
        <v>8224</v>
      </c>
      <c r="H3841" t="s">
        <v>8246</v>
      </c>
      <c r="I3841">
        <v>1438226724</v>
      </c>
      <c r="J3841" s="14">
        <f t="shared" si="354"/>
        <v>42215.142638888887</v>
      </c>
      <c r="K3841">
        <v>1433042724</v>
      </c>
      <c r="L3841" s="14">
        <f t="shared" si="355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356"/>
        <v>101.25</v>
      </c>
      <c r="R3841" s="7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5" x14ac:dyDescent="0.2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s="4" t="s">
        <v>8219</v>
      </c>
      <c r="G3842" t="s">
        <v>8225</v>
      </c>
      <c r="H3842" t="s">
        <v>8247</v>
      </c>
      <c r="I3842">
        <v>1459180229</v>
      </c>
      <c r="J3842" s="14">
        <f t="shared" si="354"/>
        <v>42457.660057870366</v>
      </c>
      <c r="K3842">
        <v>1457023829</v>
      </c>
      <c r="L3842" s="14">
        <f t="shared" si="355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6">
        <f t="shared" si="356"/>
        <v>6500</v>
      </c>
      <c r="R3842" s="7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60" x14ac:dyDescent="0.2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s="4" t="s">
        <v>8221</v>
      </c>
      <c r="G3843" t="s">
        <v>8224</v>
      </c>
      <c r="H3843" t="s">
        <v>8246</v>
      </c>
      <c r="I3843">
        <v>1405882287</v>
      </c>
      <c r="J3843" s="14">
        <f t="shared" ref="J3843:J3906" si="360">(((I3843/60)/60)/24)+DATE(1970,1,1)</f>
        <v>41840.785729166666</v>
      </c>
      <c r="K3843">
        <v>1400698287</v>
      </c>
      <c r="L3843" s="14">
        <f t="shared" ref="L3843:L3906" si="36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ref="Q3843:Q3906" si="362">(E3843/D3843)*100</f>
        <v>8.7200000000000006</v>
      </c>
      <c r="R3843" s="7">
        <f t="shared" ref="R3843:R3906" si="363">AVERAGE(E3843/N3843)</f>
        <v>25.647058823529413</v>
      </c>
      <c r="S3843" t="str">
        <f t="shared" ref="S3843:S3906" si="364">LEFT(P3843,FIND("/",P3843)-1)</f>
        <v>theater</v>
      </c>
      <c r="T3843" t="str">
        <f t="shared" ref="T3843:T3906" si="365">RIGHT(P3843,LEN(P3843)-FIND("/",P3843))</f>
        <v>plays</v>
      </c>
    </row>
    <row r="3844" spans="1:20" ht="60" x14ac:dyDescent="0.2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s="4" t="s">
        <v>8221</v>
      </c>
      <c r="G3844" t="s">
        <v>8225</v>
      </c>
      <c r="H3844" t="s">
        <v>8247</v>
      </c>
      <c r="I3844">
        <v>1399809052</v>
      </c>
      <c r="J3844" s="14">
        <f t="shared" si="360"/>
        <v>41770.493657407409</v>
      </c>
      <c r="K3844">
        <v>1397217052</v>
      </c>
      <c r="L3844" s="14">
        <f t="shared" si="36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362"/>
        <v>21.94</v>
      </c>
      <c r="R3844" s="7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60" x14ac:dyDescent="0.2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s="4" t="s">
        <v>8221</v>
      </c>
      <c r="G3845" t="s">
        <v>8224</v>
      </c>
      <c r="H3845" t="s">
        <v>8246</v>
      </c>
      <c r="I3845">
        <v>1401587064</v>
      </c>
      <c r="J3845" s="14">
        <f t="shared" si="360"/>
        <v>41791.072500000002</v>
      </c>
      <c r="K3845">
        <v>1399427064</v>
      </c>
      <c r="L3845" s="14">
        <f t="shared" si="36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362"/>
        <v>21.3</v>
      </c>
      <c r="R3845" s="7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60" x14ac:dyDescent="0.2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s="4" t="s">
        <v>8221</v>
      </c>
      <c r="G3846" t="s">
        <v>8224</v>
      </c>
      <c r="H3846" t="s">
        <v>8246</v>
      </c>
      <c r="I3846">
        <v>1401778740</v>
      </c>
      <c r="J3846" s="14">
        <f t="shared" si="360"/>
        <v>41793.290972222225</v>
      </c>
      <c r="K3846">
        <v>1399474134</v>
      </c>
      <c r="L3846" s="14">
        <f t="shared" si="36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362"/>
        <v>41.489795918367342</v>
      </c>
      <c r="R3846" s="7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s="4" t="s">
        <v>8221</v>
      </c>
      <c r="G3847" t="s">
        <v>8224</v>
      </c>
      <c r="H3847" t="s">
        <v>8246</v>
      </c>
      <c r="I3847">
        <v>1443711774</v>
      </c>
      <c r="J3847" s="14">
        <f t="shared" si="360"/>
        <v>42278.627013888887</v>
      </c>
      <c r="K3847">
        <v>1441119774</v>
      </c>
      <c r="L3847" s="14">
        <f t="shared" si="36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362"/>
        <v>2.105</v>
      </c>
      <c r="R3847" s="7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5" x14ac:dyDescent="0.2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s="4" t="s">
        <v>8221</v>
      </c>
      <c r="G3848" t="s">
        <v>8224</v>
      </c>
      <c r="H3848" t="s">
        <v>8246</v>
      </c>
      <c r="I3848">
        <v>1412405940</v>
      </c>
      <c r="J3848" s="14">
        <f t="shared" si="360"/>
        <v>41916.290972222225</v>
      </c>
      <c r="K3848">
        <v>1409721542</v>
      </c>
      <c r="L3848" s="14">
        <f t="shared" si="36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362"/>
        <v>2.7</v>
      </c>
      <c r="R3848" s="7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5" x14ac:dyDescent="0.2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s="4" t="s">
        <v>8221</v>
      </c>
      <c r="G3849" t="s">
        <v>8224</v>
      </c>
      <c r="H3849" t="s">
        <v>8246</v>
      </c>
      <c r="I3849">
        <v>1437283391</v>
      </c>
      <c r="J3849" s="14">
        <f t="shared" si="360"/>
        <v>42204.224432870367</v>
      </c>
      <c r="K3849">
        <v>1433395391</v>
      </c>
      <c r="L3849" s="14">
        <f t="shared" si="36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362"/>
        <v>16.161904761904761</v>
      </c>
      <c r="R3849" s="7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60" x14ac:dyDescent="0.2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s="4" t="s">
        <v>8221</v>
      </c>
      <c r="G3850" t="s">
        <v>8224</v>
      </c>
      <c r="H3850" t="s">
        <v>8246</v>
      </c>
      <c r="I3850">
        <v>1445196989</v>
      </c>
      <c r="J3850" s="14">
        <f t="shared" si="360"/>
        <v>42295.817002314812</v>
      </c>
      <c r="K3850">
        <v>1442604989</v>
      </c>
      <c r="L3850" s="14">
        <f t="shared" si="36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362"/>
        <v>16.376923076923077</v>
      </c>
      <c r="R3850" s="7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75" x14ac:dyDescent="0.2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s="4" t="s">
        <v>8221</v>
      </c>
      <c r="G3851" t="s">
        <v>8236</v>
      </c>
      <c r="H3851" t="s">
        <v>8249</v>
      </c>
      <c r="I3851">
        <v>1434047084</v>
      </c>
      <c r="J3851" s="14">
        <f t="shared" si="360"/>
        <v>42166.767175925925</v>
      </c>
      <c r="K3851">
        <v>1431455084</v>
      </c>
      <c r="L3851" s="14">
        <f t="shared" si="36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362"/>
        <v>7.043333333333333</v>
      </c>
      <c r="R3851" s="7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0" x14ac:dyDescent="0.2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s="4" t="s">
        <v>8221</v>
      </c>
      <c r="G3852" t="s">
        <v>8224</v>
      </c>
      <c r="H3852" t="s">
        <v>8246</v>
      </c>
      <c r="I3852">
        <v>1420081143</v>
      </c>
      <c r="J3852" s="14">
        <f t="shared" si="360"/>
        <v>42005.124340277776</v>
      </c>
      <c r="K3852">
        <v>1417489143</v>
      </c>
      <c r="L3852" s="14">
        <f t="shared" si="36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362"/>
        <v>3.8</v>
      </c>
      <c r="R3852" s="7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5" x14ac:dyDescent="0.2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s="4" t="s">
        <v>8221</v>
      </c>
      <c r="G3853" t="s">
        <v>8225</v>
      </c>
      <c r="H3853" t="s">
        <v>8247</v>
      </c>
      <c r="I3853">
        <v>1437129179</v>
      </c>
      <c r="J3853" s="14">
        <f t="shared" si="360"/>
        <v>42202.439571759256</v>
      </c>
      <c r="K3853">
        <v>1434537179</v>
      </c>
      <c r="L3853" s="14">
        <f t="shared" si="36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362"/>
        <v>34.08</v>
      </c>
      <c r="R3853" s="7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5" x14ac:dyDescent="0.2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s="4" t="s">
        <v>8221</v>
      </c>
      <c r="G3854" t="s">
        <v>8224</v>
      </c>
      <c r="H3854" t="s">
        <v>8246</v>
      </c>
      <c r="I3854">
        <v>1427427276</v>
      </c>
      <c r="J3854" s="14">
        <f t="shared" si="360"/>
        <v>42090.149027777778</v>
      </c>
      <c r="K3854">
        <v>1425270876</v>
      </c>
      <c r="L3854" s="14">
        <f t="shared" si="36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362"/>
        <v>0.2</v>
      </c>
      <c r="R3854" s="7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45" x14ac:dyDescent="0.2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s="4" t="s">
        <v>8221</v>
      </c>
      <c r="G3855" t="s">
        <v>8224</v>
      </c>
      <c r="H3855" t="s">
        <v>8246</v>
      </c>
      <c r="I3855">
        <v>1409602178</v>
      </c>
      <c r="J3855" s="14">
        <f t="shared" si="360"/>
        <v>41883.84002314815</v>
      </c>
      <c r="K3855">
        <v>1406578178</v>
      </c>
      <c r="L3855" s="14">
        <f t="shared" si="36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362"/>
        <v>2.5999999999999999E-2</v>
      </c>
      <c r="R3855" s="7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30" x14ac:dyDescent="0.2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s="4" t="s">
        <v>8221</v>
      </c>
      <c r="G3856" t="s">
        <v>8224</v>
      </c>
      <c r="H3856" t="s">
        <v>8246</v>
      </c>
      <c r="I3856">
        <v>1431206058</v>
      </c>
      <c r="J3856" s="14">
        <f t="shared" si="360"/>
        <v>42133.884930555556</v>
      </c>
      <c r="K3856">
        <v>1428614058</v>
      </c>
      <c r="L3856" s="14">
        <f t="shared" si="36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362"/>
        <v>16.254545454545454</v>
      </c>
      <c r="R3856" s="7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75" x14ac:dyDescent="0.2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s="4" t="s">
        <v>8221</v>
      </c>
      <c r="G3857" t="s">
        <v>8224</v>
      </c>
      <c r="H3857" t="s">
        <v>8246</v>
      </c>
      <c r="I3857">
        <v>1427408271</v>
      </c>
      <c r="J3857" s="14">
        <f t="shared" si="360"/>
        <v>42089.929062499999</v>
      </c>
      <c r="K3857">
        <v>1424819871</v>
      </c>
      <c r="L3857" s="14">
        <f t="shared" si="36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362"/>
        <v>2.5</v>
      </c>
      <c r="R3857" s="7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60" x14ac:dyDescent="0.2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s="4" t="s">
        <v>8221</v>
      </c>
      <c r="G3858" t="s">
        <v>8224</v>
      </c>
      <c r="H3858" t="s">
        <v>8246</v>
      </c>
      <c r="I3858">
        <v>1425833403</v>
      </c>
      <c r="J3858" s="14">
        <f t="shared" si="360"/>
        <v>42071.701423611114</v>
      </c>
      <c r="K3858">
        <v>1423245003</v>
      </c>
      <c r="L3858" s="14">
        <f t="shared" si="36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362"/>
        <v>0.02</v>
      </c>
      <c r="R3858" s="7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60" x14ac:dyDescent="0.2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s="4" t="s">
        <v>8221</v>
      </c>
      <c r="G3859" t="s">
        <v>8224</v>
      </c>
      <c r="H3859" t="s">
        <v>8246</v>
      </c>
      <c r="I3859">
        <v>1406913120</v>
      </c>
      <c r="J3859" s="14">
        <f t="shared" si="360"/>
        <v>41852.716666666667</v>
      </c>
      <c r="K3859">
        <v>1404927690</v>
      </c>
      <c r="L3859" s="14">
        <f t="shared" si="36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362"/>
        <v>5.2</v>
      </c>
      <c r="R3859" s="7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60" x14ac:dyDescent="0.2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s="4" t="s">
        <v>8221</v>
      </c>
      <c r="G3860" t="s">
        <v>8225</v>
      </c>
      <c r="H3860" t="s">
        <v>8247</v>
      </c>
      <c r="I3860">
        <v>1432328400</v>
      </c>
      <c r="J3860" s="14">
        <f t="shared" si="360"/>
        <v>42146.875</v>
      </c>
      <c r="K3860">
        <v>1430734844</v>
      </c>
      <c r="L3860" s="14">
        <f t="shared" si="36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362"/>
        <v>2</v>
      </c>
      <c r="R3860" s="7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5" x14ac:dyDescent="0.2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s="4" t="s">
        <v>8221</v>
      </c>
      <c r="G3861" t="s">
        <v>8224</v>
      </c>
      <c r="H3861" t="s">
        <v>8246</v>
      </c>
      <c r="I3861">
        <v>1403730000</v>
      </c>
      <c r="J3861" s="14">
        <f t="shared" si="360"/>
        <v>41815.875</v>
      </c>
      <c r="K3861">
        <v>1401485207</v>
      </c>
      <c r="L3861" s="14">
        <f t="shared" si="36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362"/>
        <v>0.04</v>
      </c>
      <c r="R3861" s="7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60" x14ac:dyDescent="0.2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s="4" t="s">
        <v>8221</v>
      </c>
      <c r="G3862" t="s">
        <v>8224</v>
      </c>
      <c r="H3862" t="s">
        <v>8246</v>
      </c>
      <c r="I3862">
        <v>1407858710</v>
      </c>
      <c r="J3862" s="14">
        <f t="shared" si="360"/>
        <v>41863.660995370366</v>
      </c>
      <c r="K3862">
        <v>1405266710</v>
      </c>
      <c r="L3862" s="14">
        <f t="shared" si="36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362"/>
        <v>17.666666666666668</v>
      </c>
      <c r="R3862" s="7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2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s="4" t="s">
        <v>8221</v>
      </c>
      <c r="G3863" t="s">
        <v>8224</v>
      </c>
      <c r="H3863" t="s">
        <v>8246</v>
      </c>
      <c r="I3863">
        <v>1415828820</v>
      </c>
      <c r="J3863" s="14">
        <f t="shared" si="360"/>
        <v>41955.907638888893</v>
      </c>
      <c r="K3863">
        <v>1412258977</v>
      </c>
      <c r="L3863" s="14">
        <f t="shared" si="36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362"/>
        <v>5</v>
      </c>
      <c r="R3863" s="7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30" x14ac:dyDescent="0.2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s="4" t="s">
        <v>8221</v>
      </c>
      <c r="G3864" t="s">
        <v>8224</v>
      </c>
      <c r="H3864" t="s">
        <v>8246</v>
      </c>
      <c r="I3864">
        <v>1473699540</v>
      </c>
      <c r="J3864" s="14">
        <f t="shared" si="360"/>
        <v>42625.707638888889</v>
      </c>
      <c r="K3864">
        <v>1472451356</v>
      </c>
      <c r="L3864" s="14">
        <f t="shared" si="36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362"/>
        <v>1.3333333333333334E-2</v>
      </c>
      <c r="R3864" s="7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60" x14ac:dyDescent="0.2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s="4" t="s">
        <v>8221</v>
      </c>
      <c r="G3865" t="s">
        <v>8224</v>
      </c>
      <c r="H3865" t="s">
        <v>8246</v>
      </c>
      <c r="I3865">
        <v>1446739905</v>
      </c>
      <c r="J3865" s="14">
        <f t="shared" si="360"/>
        <v>42313.674826388888</v>
      </c>
      <c r="K3865">
        <v>1441552305</v>
      </c>
      <c r="L3865" s="14">
        <f t="shared" si="36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362"/>
        <v>0</v>
      </c>
      <c r="R3865" s="7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60" x14ac:dyDescent="0.2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s="4" t="s">
        <v>8221</v>
      </c>
      <c r="G3866" t="s">
        <v>8224</v>
      </c>
      <c r="H3866" t="s">
        <v>8246</v>
      </c>
      <c r="I3866">
        <v>1447799054</v>
      </c>
      <c r="J3866" s="14">
        <f t="shared" si="360"/>
        <v>42325.933495370366</v>
      </c>
      <c r="K3866">
        <v>1445203454</v>
      </c>
      <c r="L3866" s="14">
        <f t="shared" si="36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362"/>
        <v>1.2</v>
      </c>
      <c r="R3866" s="7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5" x14ac:dyDescent="0.2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s="4" t="s">
        <v>8221</v>
      </c>
      <c r="G3867" t="s">
        <v>8229</v>
      </c>
      <c r="H3867" t="s">
        <v>8251</v>
      </c>
      <c r="I3867">
        <v>1409376600</v>
      </c>
      <c r="J3867" s="14">
        <f t="shared" si="360"/>
        <v>41881.229166666664</v>
      </c>
      <c r="K3867">
        <v>1405957098</v>
      </c>
      <c r="L3867" s="14">
        <f t="shared" si="36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362"/>
        <v>26.937422295897225</v>
      </c>
      <c r="R3867" s="7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0" x14ac:dyDescent="0.2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s="4" t="s">
        <v>8221</v>
      </c>
      <c r="G3868" t="s">
        <v>8224</v>
      </c>
      <c r="H3868" t="s">
        <v>8246</v>
      </c>
      <c r="I3868">
        <v>1458703740</v>
      </c>
      <c r="J3868" s="14">
        <f t="shared" si="360"/>
        <v>42452.145138888889</v>
      </c>
      <c r="K3868">
        <v>1454453021</v>
      </c>
      <c r="L3868" s="14">
        <f t="shared" si="36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362"/>
        <v>0.54999999999999993</v>
      </c>
      <c r="R3868" s="7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5" x14ac:dyDescent="0.2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s="4" t="s">
        <v>8221</v>
      </c>
      <c r="G3869" t="s">
        <v>8224</v>
      </c>
      <c r="H3869" t="s">
        <v>8246</v>
      </c>
      <c r="I3869">
        <v>1466278339</v>
      </c>
      <c r="J3869" s="14">
        <f t="shared" si="360"/>
        <v>42539.814108796301</v>
      </c>
      <c r="K3869">
        <v>1463686339</v>
      </c>
      <c r="L3869" s="14">
        <f t="shared" si="36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362"/>
        <v>12.55</v>
      </c>
      <c r="R3869" s="7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ht="30" x14ac:dyDescent="0.2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s="4" t="s">
        <v>8220</v>
      </c>
      <c r="G3870" t="s">
        <v>8225</v>
      </c>
      <c r="H3870" t="s">
        <v>8247</v>
      </c>
      <c r="I3870">
        <v>1410191405</v>
      </c>
      <c r="J3870" s="14">
        <f t="shared" si="360"/>
        <v>41890.659780092588</v>
      </c>
      <c r="K3870">
        <v>1408031405</v>
      </c>
      <c r="L3870" s="14">
        <f t="shared" si="36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362"/>
        <v>0.2</v>
      </c>
      <c r="R3870" s="7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30" x14ac:dyDescent="0.2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s="4" t="s">
        <v>8220</v>
      </c>
      <c r="G3871" t="s">
        <v>8224</v>
      </c>
      <c r="H3871" t="s">
        <v>8246</v>
      </c>
      <c r="I3871">
        <v>1426302660</v>
      </c>
      <c r="J3871" s="14">
        <f t="shared" si="360"/>
        <v>42077.132638888885</v>
      </c>
      <c r="K3871">
        <v>1423761792</v>
      </c>
      <c r="L3871" s="14">
        <f t="shared" si="36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362"/>
        <v>3.4474868431088401</v>
      </c>
      <c r="R3871" s="7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60" x14ac:dyDescent="0.2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s="4" t="s">
        <v>8220</v>
      </c>
      <c r="G3872" t="s">
        <v>8224</v>
      </c>
      <c r="H3872" t="s">
        <v>8246</v>
      </c>
      <c r="I3872">
        <v>1404360478</v>
      </c>
      <c r="J3872" s="14">
        <f t="shared" si="360"/>
        <v>41823.17219907407</v>
      </c>
      <c r="K3872">
        <v>1401768478</v>
      </c>
      <c r="L3872" s="14">
        <f t="shared" si="36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362"/>
        <v>15</v>
      </c>
      <c r="R3872" s="7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45" x14ac:dyDescent="0.2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s="4" t="s">
        <v>8220</v>
      </c>
      <c r="G3873" t="s">
        <v>8224</v>
      </c>
      <c r="H3873" t="s">
        <v>8246</v>
      </c>
      <c r="I3873">
        <v>1490809450</v>
      </c>
      <c r="J3873" s="14">
        <f t="shared" si="360"/>
        <v>42823.739004629635</v>
      </c>
      <c r="K3873">
        <v>1485629050</v>
      </c>
      <c r="L3873" s="14">
        <f t="shared" si="36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362"/>
        <v>2.666666666666667</v>
      </c>
      <c r="R3873" s="7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60" x14ac:dyDescent="0.2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s="4" t="s">
        <v>8220</v>
      </c>
      <c r="G3874" t="s">
        <v>8224</v>
      </c>
      <c r="H3874" t="s">
        <v>8246</v>
      </c>
      <c r="I3874">
        <v>1439522996</v>
      </c>
      <c r="J3874" s="14">
        <f t="shared" si="360"/>
        <v>42230.145787037036</v>
      </c>
      <c r="K3874">
        <v>1435202996</v>
      </c>
      <c r="L3874" s="14">
        <f t="shared" si="36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362"/>
        <v>0</v>
      </c>
      <c r="R3874" s="7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60" x14ac:dyDescent="0.2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s="4" t="s">
        <v>8220</v>
      </c>
      <c r="G3875" t="s">
        <v>8224</v>
      </c>
      <c r="H3875" t="s">
        <v>8246</v>
      </c>
      <c r="I3875">
        <v>1444322535</v>
      </c>
      <c r="J3875" s="14">
        <f t="shared" si="360"/>
        <v>42285.696006944447</v>
      </c>
      <c r="K3875">
        <v>1441730535</v>
      </c>
      <c r="L3875" s="14">
        <f t="shared" si="36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362"/>
        <v>0</v>
      </c>
      <c r="R3875" s="7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60" x14ac:dyDescent="0.2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s="4" t="s">
        <v>8220</v>
      </c>
      <c r="G3876" t="s">
        <v>8228</v>
      </c>
      <c r="H3876" t="s">
        <v>8250</v>
      </c>
      <c r="I3876">
        <v>1422061200</v>
      </c>
      <c r="J3876" s="14">
        <f t="shared" si="360"/>
        <v>42028.041666666672</v>
      </c>
      <c r="K3876">
        <v>1420244622</v>
      </c>
      <c r="L3876" s="14">
        <f t="shared" si="36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362"/>
        <v>0</v>
      </c>
      <c r="R3876" s="7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5" x14ac:dyDescent="0.2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s="4" t="s">
        <v>8220</v>
      </c>
      <c r="G3877" t="s">
        <v>8232</v>
      </c>
      <c r="H3877" t="s">
        <v>8253</v>
      </c>
      <c r="I3877">
        <v>1472896800</v>
      </c>
      <c r="J3877" s="14">
        <f t="shared" si="360"/>
        <v>42616.416666666672</v>
      </c>
      <c r="K3877">
        <v>1472804365</v>
      </c>
      <c r="L3877" s="14">
        <f t="shared" si="36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362"/>
        <v>0</v>
      </c>
      <c r="R3877" s="7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60" x14ac:dyDescent="0.2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s="4" t="s">
        <v>8220</v>
      </c>
      <c r="G3878" t="s">
        <v>8225</v>
      </c>
      <c r="H3878" t="s">
        <v>8247</v>
      </c>
      <c r="I3878">
        <v>1454425128</v>
      </c>
      <c r="J3878" s="14">
        <f t="shared" si="360"/>
        <v>42402.624166666668</v>
      </c>
      <c r="K3878">
        <v>1451833128</v>
      </c>
      <c r="L3878" s="14">
        <f t="shared" si="36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362"/>
        <v>52.794871794871788</v>
      </c>
      <c r="R3878" s="7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60" x14ac:dyDescent="0.2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s="4" t="s">
        <v>8220</v>
      </c>
      <c r="G3879" t="s">
        <v>8224</v>
      </c>
      <c r="H3879" t="s">
        <v>8246</v>
      </c>
      <c r="I3879">
        <v>1481213752</v>
      </c>
      <c r="J3879" s="14">
        <f t="shared" si="360"/>
        <v>42712.67768518519</v>
      </c>
      <c r="K3879">
        <v>1478621752</v>
      </c>
      <c r="L3879" s="14">
        <f t="shared" si="36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362"/>
        <v>4.9639999999999995</v>
      </c>
      <c r="R3879" s="7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5" x14ac:dyDescent="0.2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s="4" t="s">
        <v>8220</v>
      </c>
      <c r="G3880" t="s">
        <v>8224</v>
      </c>
      <c r="H3880" t="s">
        <v>8246</v>
      </c>
      <c r="I3880">
        <v>1435636740</v>
      </c>
      <c r="J3880" s="14">
        <f t="shared" si="360"/>
        <v>42185.165972222225</v>
      </c>
      <c r="K3880">
        <v>1433014746</v>
      </c>
      <c r="L3880" s="14">
        <f t="shared" si="36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362"/>
        <v>5.5555555555555552E-2</v>
      </c>
      <c r="R3880" s="7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5" x14ac:dyDescent="0.2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s="4" t="s">
        <v>8220</v>
      </c>
      <c r="G3881" t="s">
        <v>8225</v>
      </c>
      <c r="H3881" t="s">
        <v>8247</v>
      </c>
      <c r="I3881">
        <v>1422218396</v>
      </c>
      <c r="J3881" s="14">
        <f t="shared" si="360"/>
        <v>42029.861064814817</v>
      </c>
      <c r="K3881">
        <v>1419626396</v>
      </c>
      <c r="L3881" s="14">
        <f t="shared" si="36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362"/>
        <v>0</v>
      </c>
      <c r="R3881" s="7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60" x14ac:dyDescent="0.2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s="4" t="s">
        <v>8220</v>
      </c>
      <c r="G3882" t="s">
        <v>8225</v>
      </c>
      <c r="H3882" t="s">
        <v>8247</v>
      </c>
      <c r="I3882">
        <v>1406761200</v>
      </c>
      <c r="J3882" s="14">
        <f t="shared" si="360"/>
        <v>41850.958333333336</v>
      </c>
      <c r="K3882">
        <v>1403724820</v>
      </c>
      <c r="L3882" s="14">
        <f t="shared" si="36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362"/>
        <v>13.066666666666665</v>
      </c>
      <c r="R3882" s="7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0" x14ac:dyDescent="0.2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s="4" t="s">
        <v>8220</v>
      </c>
      <c r="G3883" t="s">
        <v>8224</v>
      </c>
      <c r="H3883" t="s">
        <v>8246</v>
      </c>
      <c r="I3883">
        <v>1487550399</v>
      </c>
      <c r="J3883" s="14">
        <f t="shared" si="360"/>
        <v>42786.018506944441</v>
      </c>
      <c r="K3883">
        <v>1484958399</v>
      </c>
      <c r="L3883" s="14">
        <f t="shared" si="36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362"/>
        <v>5</v>
      </c>
      <c r="R3883" s="7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60" x14ac:dyDescent="0.2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s="4" t="s">
        <v>8220</v>
      </c>
      <c r="G3884" t="s">
        <v>8226</v>
      </c>
      <c r="H3884" t="s">
        <v>8248</v>
      </c>
      <c r="I3884">
        <v>1454281380</v>
      </c>
      <c r="J3884" s="14">
        <f t="shared" si="360"/>
        <v>42400.960416666669</v>
      </c>
      <c r="K3884">
        <v>1451950570</v>
      </c>
      <c r="L3884" s="14">
        <f t="shared" si="36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362"/>
        <v>0</v>
      </c>
      <c r="R3884" s="7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60" x14ac:dyDescent="0.2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s="4" t="s">
        <v>8220</v>
      </c>
      <c r="G3885" t="s">
        <v>8225</v>
      </c>
      <c r="H3885" t="s">
        <v>8247</v>
      </c>
      <c r="I3885">
        <v>1409668069</v>
      </c>
      <c r="J3885" s="14">
        <f t="shared" si="360"/>
        <v>41884.602650462963</v>
      </c>
      <c r="K3885">
        <v>1407076069</v>
      </c>
      <c r="L3885" s="14">
        <f t="shared" si="36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362"/>
        <v>0</v>
      </c>
      <c r="R3885" s="7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5" x14ac:dyDescent="0.2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s="4" t="s">
        <v>8220</v>
      </c>
      <c r="G3886" t="s">
        <v>8224</v>
      </c>
      <c r="H3886" t="s">
        <v>8246</v>
      </c>
      <c r="I3886">
        <v>1427479192</v>
      </c>
      <c r="J3886" s="14">
        <f t="shared" si="360"/>
        <v>42090.749907407408</v>
      </c>
      <c r="K3886">
        <v>1425322792</v>
      </c>
      <c r="L3886" s="14">
        <f t="shared" si="36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362"/>
        <v>0</v>
      </c>
      <c r="R3886" s="7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5" x14ac:dyDescent="0.2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s="4" t="s">
        <v>8220</v>
      </c>
      <c r="G3887" t="s">
        <v>8224</v>
      </c>
      <c r="H3887" t="s">
        <v>8246</v>
      </c>
      <c r="I3887">
        <v>1462834191</v>
      </c>
      <c r="J3887" s="14">
        <f t="shared" si="360"/>
        <v>42499.951284722221</v>
      </c>
      <c r="K3887">
        <v>1460242191</v>
      </c>
      <c r="L3887" s="14">
        <f t="shared" si="36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362"/>
        <v>0</v>
      </c>
      <c r="R3887" s="7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x14ac:dyDescent="0.2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s="4" t="s">
        <v>8220</v>
      </c>
      <c r="G3888" t="s">
        <v>8226</v>
      </c>
      <c r="H3888" t="s">
        <v>8248</v>
      </c>
      <c r="I3888">
        <v>1418275702</v>
      </c>
      <c r="J3888" s="14">
        <f t="shared" si="360"/>
        <v>41984.228032407409</v>
      </c>
      <c r="K3888">
        <v>1415683702</v>
      </c>
      <c r="L3888" s="14">
        <f t="shared" si="36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362"/>
        <v>0</v>
      </c>
      <c r="R3888" s="7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60" x14ac:dyDescent="0.2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s="4" t="s">
        <v>8220</v>
      </c>
      <c r="G3889" t="s">
        <v>8224</v>
      </c>
      <c r="H3889" t="s">
        <v>8246</v>
      </c>
      <c r="I3889">
        <v>1430517600</v>
      </c>
      <c r="J3889" s="14">
        <f t="shared" si="360"/>
        <v>42125.916666666672</v>
      </c>
      <c r="K3889">
        <v>1426538129</v>
      </c>
      <c r="L3889" s="14">
        <f t="shared" si="36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362"/>
        <v>1.7500000000000002</v>
      </c>
      <c r="R3889" s="7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60" x14ac:dyDescent="0.2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s="4" t="s">
        <v>8221</v>
      </c>
      <c r="G3890" t="s">
        <v>8225</v>
      </c>
      <c r="H3890" t="s">
        <v>8247</v>
      </c>
      <c r="I3890">
        <v>1488114358</v>
      </c>
      <c r="J3890" s="14">
        <f t="shared" si="360"/>
        <v>42792.545810185184</v>
      </c>
      <c r="K3890">
        <v>1485522358</v>
      </c>
      <c r="L3890" s="14">
        <f t="shared" si="36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362"/>
        <v>27.1</v>
      </c>
      <c r="R3890" s="7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5" x14ac:dyDescent="0.2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s="4" t="s">
        <v>8221</v>
      </c>
      <c r="G3891" t="s">
        <v>8224</v>
      </c>
      <c r="H3891" t="s">
        <v>8246</v>
      </c>
      <c r="I3891">
        <v>1420413960</v>
      </c>
      <c r="J3891" s="14">
        <f t="shared" si="360"/>
        <v>42008.976388888885</v>
      </c>
      <c r="K3891">
        <v>1417651630</v>
      </c>
      <c r="L3891" s="14">
        <f t="shared" si="36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362"/>
        <v>1.4749999999999999</v>
      </c>
      <c r="R3891" s="7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60" x14ac:dyDescent="0.2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s="4" t="s">
        <v>8221</v>
      </c>
      <c r="G3892" t="s">
        <v>8224</v>
      </c>
      <c r="H3892" t="s">
        <v>8246</v>
      </c>
      <c r="I3892">
        <v>1439662344</v>
      </c>
      <c r="J3892" s="14">
        <f t="shared" si="360"/>
        <v>42231.758611111116</v>
      </c>
      <c r="K3892">
        <v>1434478344</v>
      </c>
      <c r="L3892" s="14">
        <f t="shared" si="36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362"/>
        <v>16.826666666666668</v>
      </c>
      <c r="R3892" s="7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s="4" t="s">
        <v>8221</v>
      </c>
      <c r="G3893" t="s">
        <v>8224</v>
      </c>
      <c r="H3893" t="s">
        <v>8246</v>
      </c>
      <c r="I3893">
        <v>1427086740</v>
      </c>
      <c r="J3893" s="14">
        <f t="shared" si="360"/>
        <v>42086.207638888889</v>
      </c>
      <c r="K3893">
        <v>1424488244</v>
      </c>
      <c r="L3893" s="14">
        <f t="shared" si="36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362"/>
        <v>32.5</v>
      </c>
      <c r="R3893" s="7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60" x14ac:dyDescent="0.2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s="4" t="s">
        <v>8221</v>
      </c>
      <c r="G3894" t="s">
        <v>8224</v>
      </c>
      <c r="H3894" t="s">
        <v>8246</v>
      </c>
      <c r="I3894">
        <v>1408863600</v>
      </c>
      <c r="J3894" s="14">
        <f t="shared" si="360"/>
        <v>41875.291666666664</v>
      </c>
      <c r="K3894">
        <v>1408203557</v>
      </c>
      <c r="L3894" s="14">
        <f t="shared" si="36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362"/>
        <v>0</v>
      </c>
      <c r="R3894" s="7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60" x14ac:dyDescent="0.2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s="4" t="s">
        <v>8221</v>
      </c>
      <c r="G3895" t="s">
        <v>8224</v>
      </c>
      <c r="H3895" t="s">
        <v>8246</v>
      </c>
      <c r="I3895">
        <v>1404194400</v>
      </c>
      <c r="J3895" s="14">
        <f t="shared" si="360"/>
        <v>41821.25</v>
      </c>
      <c r="K3895">
        <v>1400600840</v>
      </c>
      <c r="L3895" s="14">
        <f t="shared" si="36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362"/>
        <v>21.55</v>
      </c>
      <c r="R3895" s="7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60" x14ac:dyDescent="0.2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s="4" t="s">
        <v>8221</v>
      </c>
      <c r="G3896" t="s">
        <v>8224</v>
      </c>
      <c r="H3896" t="s">
        <v>8246</v>
      </c>
      <c r="I3896">
        <v>1481000340</v>
      </c>
      <c r="J3896" s="14">
        <f t="shared" si="360"/>
        <v>42710.207638888889</v>
      </c>
      <c r="K3896">
        <v>1478386812</v>
      </c>
      <c r="L3896" s="14">
        <f t="shared" si="36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362"/>
        <v>3.4666666666666663</v>
      </c>
      <c r="R3896" s="7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60" x14ac:dyDescent="0.2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s="4" t="s">
        <v>8221</v>
      </c>
      <c r="G3897" t="s">
        <v>8224</v>
      </c>
      <c r="H3897" t="s">
        <v>8246</v>
      </c>
      <c r="I3897">
        <v>1425103218</v>
      </c>
      <c r="J3897" s="14">
        <f t="shared" si="360"/>
        <v>42063.250208333338</v>
      </c>
      <c r="K3897">
        <v>1422424818</v>
      </c>
      <c r="L3897" s="14">
        <f t="shared" si="36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362"/>
        <v>5</v>
      </c>
      <c r="R3897" s="7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60" x14ac:dyDescent="0.2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s="4" t="s">
        <v>8221</v>
      </c>
      <c r="G3898" t="s">
        <v>8224</v>
      </c>
      <c r="H3898" t="s">
        <v>8246</v>
      </c>
      <c r="I3898">
        <v>1402979778</v>
      </c>
      <c r="J3898" s="14">
        <f t="shared" si="360"/>
        <v>41807.191875000004</v>
      </c>
      <c r="K3898">
        <v>1401770178</v>
      </c>
      <c r="L3898" s="14">
        <f t="shared" si="36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362"/>
        <v>10.625</v>
      </c>
      <c r="R3898" s="7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60" x14ac:dyDescent="0.2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s="4" t="s">
        <v>8221</v>
      </c>
      <c r="G3899" t="s">
        <v>8228</v>
      </c>
      <c r="H3899" t="s">
        <v>8250</v>
      </c>
      <c r="I3899">
        <v>1420750683</v>
      </c>
      <c r="J3899" s="14">
        <f t="shared" si="360"/>
        <v>42012.87364583333</v>
      </c>
      <c r="K3899">
        <v>1418158683</v>
      </c>
      <c r="L3899" s="14">
        <f t="shared" si="36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362"/>
        <v>17.599999999999998</v>
      </c>
      <c r="R3899" s="7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60" x14ac:dyDescent="0.2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s="4" t="s">
        <v>8221</v>
      </c>
      <c r="G3900" t="s">
        <v>8225</v>
      </c>
      <c r="H3900" t="s">
        <v>8247</v>
      </c>
      <c r="I3900">
        <v>1439827200</v>
      </c>
      <c r="J3900" s="14">
        <f t="shared" si="360"/>
        <v>42233.666666666672</v>
      </c>
      <c r="K3900">
        <v>1436355270</v>
      </c>
      <c r="L3900" s="14">
        <f t="shared" si="36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362"/>
        <v>32.56</v>
      </c>
      <c r="R3900" s="7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5" x14ac:dyDescent="0.2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s="4" t="s">
        <v>8221</v>
      </c>
      <c r="G3901" t="s">
        <v>8224</v>
      </c>
      <c r="H3901" t="s">
        <v>8246</v>
      </c>
      <c r="I3901">
        <v>1407868561</v>
      </c>
      <c r="J3901" s="14">
        <f t="shared" si="360"/>
        <v>41863.775011574071</v>
      </c>
      <c r="K3901">
        <v>1406140561</v>
      </c>
      <c r="L3901" s="14">
        <f t="shared" si="36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362"/>
        <v>1.25</v>
      </c>
      <c r="R3901" s="7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45" x14ac:dyDescent="0.2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s="4" t="s">
        <v>8221</v>
      </c>
      <c r="G3902" t="s">
        <v>8224</v>
      </c>
      <c r="H3902" t="s">
        <v>8246</v>
      </c>
      <c r="I3902">
        <v>1433988791</v>
      </c>
      <c r="J3902" s="14">
        <f t="shared" si="360"/>
        <v>42166.092488425929</v>
      </c>
      <c r="K3902">
        <v>1431396791</v>
      </c>
      <c r="L3902" s="14">
        <f t="shared" si="36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362"/>
        <v>5.4</v>
      </c>
      <c r="R3902" s="7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60" x14ac:dyDescent="0.2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s="4" t="s">
        <v>8221</v>
      </c>
      <c r="G3903" t="s">
        <v>8224</v>
      </c>
      <c r="H3903" t="s">
        <v>8246</v>
      </c>
      <c r="I3903">
        <v>1450554599</v>
      </c>
      <c r="J3903" s="14">
        <f t="shared" si="360"/>
        <v>42357.826377314821</v>
      </c>
      <c r="K3903">
        <v>1447098599</v>
      </c>
      <c r="L3903" s="14">
        <f t="shared" si="36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362"/>
        <v>0.83333333333333337</v>
      </c>
      <c r="R3903" s="7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60" x14ac:dyDescent="0.2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s="4" t="s">
        <v>8221</v>
      </c>
      <c r="G3904" t="s">
        <v>8225</v>
      </c>
      <c r="H3904" t="s">
        <v>8247</v>
      </c>
      <c r="I3904">
        <v>1479125642</v>
      </c>
      <c r="J3904" s="14">
        <f t="shared" si="360"/>
        <v>42688.509745370371</v>
      </c>
      <c r="K3904">
        <v>1476962042</v>
      </c>
      <c r="L3904" s="14">
        <f t="shared" si="36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362"/>
        <v>48.833333333333336</v>
      </c>
      <c r="R3904" s="7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60" x14ac:dyDescent="0.2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s="4" t="s">
        <v>8221</v>
      </c>
      <c r="G3905" t="s">
        <v>8224</v>
      </c>
      <c r="H3905" t="s">
        <v>8246</v>
      </c>
      <c r="I3905">
        <v>1439581080</v>
      </c>
      <c r="J3905" s="14">
        <f t="shared" si="360"/>
        <v>42230.818055555559</v>
      </c>
      <c r="K3905">
        <v>1435709765</v>
      </c>
      <c r="L3905" s="14">
        <f t="shared" si="36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362"/>
        <v>0</v>
      </c>
      <c r="R3905" s="7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30" x14ac:dyDescent="0.2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s="4" t="s">
        <v>8221</v>
      </c>
      <c r="G3906" t="s">
        <v>8224</v>
      </c>
      <c r="H3906" t="s">
        <v>8246</v>
      </c>
      <c r="I3906">
        <v>1429074240</v>
      </c>
      <c r="J3906" s="14">
        <f t="shared" si="360"/>
        <v>42109.211111111115</v>
      </c>
      <c r="K3906">
        <v>1427866200</v>
      </c>
      <c r="L3906" s="14">
        <f t="shared" si="36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6">
        <f t="shared" si="362"/>
        <v>0.03</v>
      </c>
      <c r="R3906" s="7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60" x14ac:dyDescent="0.2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s="4" t="s">
        <v>8221</v>
      </c>
      <c r="G3907" t="s">
        <v>8225</v>
      </c>
      <c r="H3907" t="s">
        <v>8247</v>
      </c>
      <c r="I3907">
        <v>1434063600</v>
      </c>
      <c r="J3907" s="14">
        <f t="shared" ref="J3907:J3970" si="366">(((I3907/60)/60)/24)+DATE(1970,1,1)</f>
        <v>42166.958333333328</v>
      </c>
      <c r="K3907">
        <v>1430405903</v>
      </c>
      <c r="L3907" s="14">
        <f t="shared" ref="L3907:L3970" si="36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6">
        <f t="shared" ref="Q3907:Q3970" si="368">(E3907/D3907)*100</f>
        <v>11.533333333333333</v>
      </c>
      <c r="R3907" s="7">
        <f t="shared" ref="R3907:R3970" si="369">AVERAGE(E3907/N3907)</f>
        <v>24.714285714285715</v>
      </c>
      <c r="S3907" t="str">
        <f t="shared" ref="S3907:S3970" si="370">LEFT(P3907,FIND("/",P3907)-1)</f>
        <v>theater</v>
      </c>
      <c r="T3907" t="str">
        <f t="shared" ref="T3907:T3970" si="371">RIGHT(P3907,LEN(P3907)-FIND("/",P3907))</f>
        <v>plays</v>
      </c>
    </row>
    <row r="3908" spans="1:20" ht="45" x14ac:dyDescent="0.2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s="4" t="s">
        <v>8221</v>
      </c>
      <c r="G3908" t="s">
        <v>8225</v>
      </c>
      <c r="H3908" t="s">
        <v>8247</v>
      </c>
      <c r="I3908">
        <v>1435325100</v>
      </c>
      <c r="J3908" s="14">
        <f t="shared" si="366"/>
        <v>42181.559027777781</v>
      </c>
      <c r="K3908">
        <v>1432072893</v>
      </c>
      <c r="L3908" s="14">
        <f t="shared" si="36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368"/>
        <v>67.333333333333329</v>
      </c>
      <c r="R3908" s="7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45" x14ac:dyDescent="0.2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s="4" t="s">
        <v>8221</v>
      </c>
      <c r="G3909" t="s">
        <v>8224</v>
      </c>
      <c r="H3909" t="s">
        <v>8246</v>
      </c>
      <c r="I3909">
        <v>1414354080</v>
      </c>
      <c r="J3909" s="14">
        <f t="shared" si="366"/>
        <v>41938.838888888888</v>
      </c>
      <c r="K3909">
        <v>1411587606</v>
      </c>
      <c r="L3909" s="14">
        <f t="shared" si="36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368"/>
        <v>15.299999999999999</v>
      </c>
      <c r="R3909" s="7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60" x14ac:dyDescent="0.2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s="4" t="s">
        <v>8221</v>
      </c>
      <c r="G3910" t="s">
        <v>8224</v>
      </c>
      <c r="H3910" t="s">
        <v>8246</v>
      </c>
      <c r="I3910">
        <v>1406603696</v>
      </c>
      <c r="J3910" s="14">
        <f t="shared" si="366"/>
        <v>41849.135370370372</v>
      </c>
      <c r="K3910">
        <v>1405307696</v>
      </c>
      <c r="L3910" s="14">
        <f t="shared" si="36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368"/>
        <v>8.6666666666666679</v>
      </c>
      <c r="R3910" s="7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5" x14ac:dyDescent="0.2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s="4" t="s">
        <v>8221</v>
      </c>
      <c r="G3911" t="s">
        <v>8224</v>
      </c>
      <c r="H3911" t="s">
        <v>8246</v>
      </c>
      <c r="I3911">
        <v>1410424642</v>
      </c>
      <c r="J3911" s="14">
        <f t="shared" si="366"/>
        <v>41893.359282407408</v>
      </c>
      <c r="K3911">
        <v>1407832642</v>
      </c>
      <c r="L3911" s="14">
        <f t="shared" si="36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368"/>
        <v>0.22499999999999998</v>
      </c>
      <c r="R3911" s="7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5" x14ac:dyDescent="0.2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s="4" t="s">
        <v>8221</v>
      </c>
      <c r="G3912" t="s">
        <v>8224</v>
      </c>
      <c r="H3912" t="s">
        <v>8246</v>
      </c>
      <c r="I3912">
        <v>1441649397</v>
      </c>
      <c r="J3912" s="14">
        <f t="shared" si="366"/>
        <v>42254.756909722222</v>
      </c>
      <c r="K3912">
        <v>1439057397</v>
      </c>
      <c r="L3912" s="14">
        <f t="shared" si="36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368"/>
        <v>3.0833333333333335</v>
      </c>
      <c r="R3912" s="7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5" x14ac:dyDescent="0.2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s="4" t="s">
        <v>8221</v>
      </c>
      <c r="G3913" t="s">
        <v>8224</v>
      </c>
      <c r="H3913" t="s">
        <v>8246</v>
      </c>
      <c r="I3913">
        <v>1417033777</v>
      </c>
      <c r="J3913" s="14">
        <f t="shared" si="366"/>
        <v>41969.853900462964</v>
      </c>
      <c r="K3913">
        <v>1414438177</v>
      </c>
      <c r="L3913" s="14">
        <f t="shared" si="36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368"/>
        <v>37.412500000000001</v>
      </c>
      <c r="R3913" s="7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5" x14ac:dyDescent="0.2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s="4" t="s">
        <v>8221</v>
      </c>
      <c r="G3914" t="s">
        <v>8224</v>
      </c>
      <c r="H3914" t="s">
        <v>8246</v>
      </c>
      <c r="I3914">
        <v>1429936500</v>
      </c>
      <c r="J3914" s="14">
        <f t="shared" si="366"/>
        <v>42119.190972222219</v>
      </c>
      <c r="K3914">
        <v>1424759330</v>
      </c>
      <c r="L3914" s="14">
        <f t="shared" si="36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368"/>
        <v>6.6666666666666671E-3</v>
      </c>
      <c r="R3914" s="7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5" x14ac:dyDescent="0.2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s="4" t="s">
        <v>8221</v>
      </c>
      <c r="G3915" t="s">
        <v>8224</v>
      </c>
      <c r="H3915" t="s">
        <v>8246</v>
      </c>
      <c r="I3915">
        <v>1448863449</v>
      </c>
      <c r="J3915" s="14">
        <f t="shared" si="366"/>
        <v>42338.252881944441</v>
      </c>
      <c r="K3915">
        <v>1446267849</v>
      </c>
      <c r="L3915" s="14">
        <f t="shared" si="36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368"/>
        <v>10</v>
      </c>
      <c r="R3915" s="7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60" x14ac:dyDescent="0.2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s="4" t="s">
        <v>8221</v>
      </c>
      <c r="G3916" t="s">
        <v>8225</v>
      </c>
      <c r="H3916" t="s">
        <v>8247</v>
      </c>
      <c r="I3916">
        <v>1431298740</v>
      </c>
      <c r="J3916" s="14">
        <f t="shared" si="366"/>
        <v>42134.957638888889</v>
      </c>
      <c r="K3916">
        <v>1429558756</v>
      </c>
      <c r="L3916" s="14">
        <f t="shared" si="36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368"/>
        <v>36.36</v>
      </c>
      <c r="R3916" s="7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60" x14ac:dyDescent="0.2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s="4" t="s">
        <v>8221</v>
      </c>
      <c r="G3917" t="s">
        <v>8225</v>
      </c>
      <c r="H3917" t="s">
        <v>8247</v>
      </c>
      <c r="I3917">
        <v>1464824309</v>
      </c>
      <c r="J3917" s="14">
        <f t="shared" si="366"/>
        <v>42522.98505787037</v>
      </c>
      <c r="K3917">
        <v>1462232309</v>
      </c>
      <c r="L3917" s="14">
        <f t="shared" si="36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368"/>
        <v>0.33333333333333337</v>
      </c>
      <c r="R3917" s="7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60" x14ac:dyDescent="0.2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s="4" t="s">
        <v>8221</v>
      </c>
      <c r="G3918" t="s">
        <v>8232</v>
      </c>
      <c r="H3918" t="s">
        <v>8253</v>
      </c>
      <c r="I3918">
        <v>1464952752</v>
      </c>
      <c r="J3918" s="14">
        <f t="shared" si="366"/>
        <v>42524.471666666665</v>
      </c>
      <c r="K3918">
        <v>1462360752</v>
      </c>
      <c r="L3918" s="14">
        <f t="shared" si="36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368"/>
        <v>0</v>
      </c>
      <c r="R3918" s="7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5" x14ac:dyDescent="0.2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s="4" t="s">
        <v>8221</v>
      </c>
      <c r="G3919" t="s">
        <v>8225</v>
      </c>
      <c r="H3919" t="s">
        <v>8247</v>
      </c>
      <c r="I3919">
        <v>1410439161</v>
      </c>
      <c r="J3919" s="14">
        <f t="shared" si="366"/>
        <v>41893.527326388888</v>
      </c>
      <c r="K3919">
        <v>1407847161</v>
      </c>
      <c r="L3919" s="14">
        <f t="shared" si="36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368"/>
        <v>0.2857142857142857</v>
      </c>
      <c r="R3919" s="7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60" x14ac:dyDescent="0.2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s="4" t="s">
        <v>8221</v>
      </c>
      <c r="G3920" t="s">
        <v>8225</v>
      </c>
      <c r="H3920" t="s">
        <v>8247</v>
      </c>
      <c r="I3920">
        <v>1407168000</v>
      </c>
      <c r="J3920" s="14">
        <f t="shared" si="366"/>
        <v>41855.666666666664</v>
      </c>
      <c r="K3920">
        <v>1406131023</v>
      </c>
      <c r="L3920" s="14">
        <f t="shared" si="36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368"/>
        <v>0.2</v>
      </c>
      <c r="R3920" s="7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5" x14ac:dyDescent="0.2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s="4" t="s">
        <v>8221</v>
      </c>
      <c r="G3921" t="s">
        <v>8225</v>
      </c>
      <c r="H3921" t="s">
        <v>8247</v>
      </c>
      <c r="I3921">
        <v>1453075200</v>
      </c>
      <c r="J3921" s="14">
        <f t="shared" si="366"/>
        <v>42387</v>
      </c>
      <c r="K3921">
        <v>1450628773</v>
      </c>
      <c r="L3921" s="14">
        <f t="shared" si="36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368"/>
        <v>1.7999999999999998</v>
      </c>
      <c r="R3921" s="7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60" x14ac:dyDescent="0.2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s="4" t="s">
        <v>8221</v>
      </c>
      <c r="G3922" t="s">
        <v>8225</v>
      </c>
      <c r="H3922" t="s">
        <v>8247</v>
      </c>
      <c r="I3922">
        <v>1479032260</v>
      </c>
      <c r="J3922" s="14">
        <f t="shared" si="366"/>
        <v>42687.428935185191</v>
      </c>
      <c r="K3922">
        <v>1476436660</v>
      </c>
      <c r="L3922" s="14">
        <f t="shared" si="36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368"/>
        <v>5.4</v>
      </c>
      <c r="R3922" s="7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60" x14ac:dyDescent="0.2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s="4" t="s">
        <v>8221</v>
      </c>
      <c r="G3923" t="s">
        <v>8225</v>
      </c>
      <c r="H3923" t="s">
        <v>8247</v>
      </c>
      <c r="I3923">
        <v>1414346400</v>
      </c>
      <c r="J3923" s="14">
        <f t="shared" si="366"/>
        <v>41938.75</v>
      </c>
      <c r="K3923">
        <v>1413291655</v>
      </c>
      <c r="L3923" s="14">
        <f t="shared" si="36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368"/>
        <v>0</v>
      </c>
      <c r="R3923" s="7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60" x14ac:dyDescent="0.2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s="4" t="s">
        <v>8221</v>
      </c>
      <c r="G3924" t="s">
        <v>8224</v>
      </c>
      <c r="H3924" t="s">
        <v>8246</v>
      </c>
      <c r="I3924">
        <v>1425337200</v>
      </c>
      <c r="J3924" s="14">
        <f t="shared" si="366"/>
        <v>42065.958333333328</v>
      </c>
      <c r="K3924">
        <v>1421432810</v>
      </c>
      <c r="L3924" s="14">
        <f t="shared" si="36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368"/>
        <v>8.1333333333333329</v>
      </c>
      <c r="R3924" s="7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60" x14ac:dyDescent="0.2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s="4" t="s">
        <v>8221</v>
      </c>
      <c r="G3925" t="s">
        <v>8225</v>
      </c>
      <c r="H3925" t="s">
        <v>8247</v>
      </c>
      <c r="I3925">
        <v>1428622271</v>
      </c>
      <c r="J3925" s="14">
        <f t="shared" si="366"/>
        <v>42103.979988425926</v>
      </c>
      <c r="K3925">
        <v>1426203071</v>
      </c>
      <c r="L3925" s="14">
        <f t="shared" si="36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368"/>
        <v>12.034782608695652</v>
      </c>
      <c r="R3925" s="7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5" x14ac:dyDescent="0.2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s="4" t="s">
        <v>8221</v>
      </c>
      <c r="G3926" t="s">
        <v>8224</v>
      </c>
      <c r="H3926" t="s">
        <v>8246</v>
      </c>
      <c r="I3926">
        <v>1403823722</v>
      </c>
      <c r="J3926" s="14">
        <f t="shared" si="366"/>
        <v>41816.959745370368</v>
      </c>
      <c r="K3926">
        <v>1401231722</v>
      </c>
      <c r="L3926" s="14">
        <f t="shared" si="36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368"/>
        <v>15.266666666666667</v>
      </c>
      <c r="R3926" s="7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s="4" t="s">
        <v>8221</v>
      </c>
      <c r="G3927" t="s">
        <v>8224</v>
      </c>
      <c r="H3927" t="s">
        <v>8246</v>
      </c>
      <c r="I3927">
        <v>1406753639</v>
      </c>
      <c r="J3927" s="14">
        <f t="shared" si="366"/>
        <v>41850.870821759258</v>
      </c>
      <c r="K3927">
        <v>1404161639</v>
      </c>
      <c r="L3927" s="14">
        <f t="shared" si="36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368"/>
        <v>10</v>
      </c>
      <c r="R3927" s="7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45" x14ac:dyDescent="0.2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s="4" t="s">
        <v>8221</v>
      </c>
      <c r="G3928" t="s">
        <v>8226</v>
      </c>
      <c r="H3928" t="s">
        <v>8248</v>
      </c>
      <c r="I3928">
        <v>1419645748</v>
      </c>
      <c r="J3928" s="14">
        <f t="shared" si="366"/>
        <v>42000.085046296299</v>
      </c>
      <c r="K3928">
        <v>1417053748</v>
      </c>
      <c r="L3928" s="14">
        <f t="shared" si="36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368"/>
        <v>0.3</v>
      </c>
      <c r="R3928" s="7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60" x14ac:dyDescent="0.2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s="4" t="s">
        <v>8221</v>
      </c>
      <c r="G3929" t="s">
        <v>8225</v>
      </c>
      <c r="H3929" t="s">
        <v>8247</v>
      </c>
      <c r="I3929">
        <v>1407565504</v>
      </c>
      <c r="J3929" s="14">
        <f t="shared" si="366"/>
        <v>41860.267407407409</v>
      </c>
      <c r="K3929">
        <v>1404973504</v>
      </c>
      <c r="L3929" s="14">
        <f t="shared" si="36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368"/>
        <v>1</v>
      </c>
      <c r="R3929" s="7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60" x14ac:dyDescent="0.2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s="4" t="s">
        <v>8221</v>
      </c>
      <c r="G3930" t="s">
        <v>8224</v>
      </c>
      <c r="H3930" t="s">
        <v>8246</v>
      </c>
      <c r="I3930">
        <v>1444971540</v>
      </c>
      <c r="J3930" s="14">
        <f t="shared" si="366"/>
        <v>42293.207638888889</v>
      </c>
      <c r="K3930">
        <v>1442593427</v>
      </c>
      <c r="L3930" s="14">
        <f t="shared" si="36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368"/>
        <v>13.020000000000001</v>
      </c>
      <c r="R3930" s="7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60" x14ac:dyDescent="0.2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s="4" t="s">
        <v>8221</v>
      </c>
      <c r="G3931" t="s">
        <v>8224</v>
      </c>
      <c r="H3931" t="s">
        <v>8246</v>
      </c>
      <c r="I3931">
        <v>1474228265</v>
      </c>
      <c r="J3931" s="14">
        <f t="shared" si="366"/>
        <v>42631.827141203699</v>
      </c>
      <c r="K3931">
        <v>1471636265</v>
      </c>
      <c r="L3931" s="14">
        <f t="shared" si="36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368"/>
        <v>2.2650000000000001</v>
      </c>
      <c r="R3931" s="7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60" x14ac:dyDescent="0.2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s="4" t="s">
        <v>8221</v>
      </c>
      <c r="G3932" t="s">
        <v>8226</v>
      </c>
      <c r="H3932" t="s">
        <v>8248</v>
      </c>
      <c r="I3932">
        <v>1459490400</v>
      </c>
      <c r="J3932" s="14">
        <f t="shared" si="366"/>
        <v>42461.25</v>
      </c>
      <c r="K3932">
        <v>1457078868</v>
      </c>
      <c r="L3932" s="14">
        <f t="shared" si="36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368"/>
        <v>0</v>
      </c>
      <c r="R3932" s="7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60" x14ac:dyDescent="0.2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s="4" t="s">
        <v>8221</v>
      </c>
      <c r="G3933" t="s">
        <v>8224</v>
      </c>
      <c r="H3933" t="s">
        <v>8246</v>
      </c>
      <c r="I3933">
        <v>1441510707</v>
      </c>
      <c r="J3933" s="14">
        <f t="shared" si="366"/>
        <v>42253.151701388888</v>
      </c>
      <c r="K3933">
        <v>1439350707</v>
      </c>
      <c r="L3933" s="14">
        <f t="shared" si="36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368"/>
        <v>0</v>
      </c>
      <c r="R3933" s="7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60" x14ac:dyDescent="0.2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s="4" t="s">
        <v>8221</v>
      </c>
      <c r="G3934" t="s">
        <v>8224</v>
      </c>
      <c r="H3934" t="s">
        <v>8246</v>
      </c>
      <c r="I3934">
        <v>1458097364</v>
      </c>
      <c r="J3934" s="14">
        <f t="shared" si="366"/>
        <v>42445.126898148148</v>
      </c>
      <c r="K3934">
        <v>1455508964</v>
      </c>
      <c r="L3934" s="14">
        <f t="shared" si="36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368"/>
        <v>8.3333333333333332E-3</v>
      </c>
      <c r="R3934" s="7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60" x14ac:dyDescent="0.2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s="4" t="s">
        <v>8221</v>
      </c>
      <c r="G3935" t="s">
        <v>8224</v>
      </c>
      <c r="H3935" t="s">
        <v>8246</v>
      </c>
      <c r="I3935">
        <v>1468716180</v>
      </c>
      <c r="J3935" s="14">
        <f t="shared" si="366"/>
        <v>42568.029861111107</v>
      </c>
      <c r="K3935">
        <v>1466205262</v>
      </c>
      <c r="L3935" s="14">
        <f t="shared" si="36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368"/>
        <v>15.742857142857142</v>
      </c>
      <c r="R3935" s="7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5" x14ac:dyDescent="0.2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s="4" t="s">
        <v>8221</v>
      </c>
      <c r="G3936" t="s">
        <v>8224</v>
      </c>
      <c r="H3936" t="s">
        <v>8246</v>
      </c>
      <c r="I3936">
        <v>1443704400</v>
      </c>
      <c r="J3936" s="14">
        <f t="shared" si="366"/>
        <v>42278.541666666672</v>
      </c>
      <c r="K3936">
        <v>1439827639</v>
      </c>
      <c r="L3936" s="14">
        <f t="shared" si="36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368"/>
        <v>11</v>
      </c>
      <c r="R3936" s="7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0" x14ac:dyDescent="0.2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s="4" t="s">
        <v>8221</v>
      </c>
      <c r="G3937" t="s">
        <v>8225</v>
      </c>
      <c r="H3937" t="s">
        <v>8247</v>
      </c>
      <c r="I3937">
        <v>1443973546</v>
      </c>
      <c r="J3937" s="14">
        <f t="shared" si="366"/>
        <v>42281.656782407401</v>
      </c>
      <c r="K3937">
        <v>1438789546</v>
      </c>
      <c r="L3937" s="14">
        <f t="shared" si="36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368"/>
        <v>43.833333333333336</v>
      </c>
      <c r="R3937" s="7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60" x14ac:dyDescent="0.2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s="4" t="s">
        <v>8221</v>
      </c>
      <c r="G3938" t="s">
        <v>8224</v>
      </c>
      <c r="H3938" t="s">
        <v>8246</v>
      </c>
      <c r="I3938">
        <v>1480576720</v>
      </c>
      <c r="J3938" s="14">
        <f t="shared" si="366"/>
        <v>42705.304629629631</v>
      </c>
      <c r="K3938">
        <v>1477981120</v>
      </c>
      <c r="L3938" s="14">
        <f t="shared" si="36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368"/>
        <v>0</v>
      </c>
      <c r="R3938" s="7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5" x14ac:dyDescent="0.2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s="4" t="s">
        <v>8221</v>
      </c>
      <c r="G3939" t="s">
        <v>8224</v>
      </c>
      <c r="H3939" t="s">
        <v>8246</v>
      </c>
      <c r="I3939">
        <v>1468249760</v>
      </c>
      <c r="J3939" s="14">
        <f t="shared" si="366"/>
        <v>42562.631481481483</v>
      </c>
      <c r="K3939">
        <v>1465830560</v>
      </c>
      <c r="L3939" s="14">
        <f t="shared" si="36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368"/>
        <v>86.135181975736558</v>
      </c>
      <c r="R3939" s="7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60" x14ac:dyDescent="0.2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s="4" t="s">
        <v>8221</v>
      </c>
      <c r="G3940" t="s">
        <v>8224</v>
      </c>
      <c r="H3940" t="s">
        <v>8246</v>
      </c>
      <c r="I3940">
        <v>1435441454</v>
      </c>
      <c r="J3940" s="14">
        <f t="shared" si="366"/>
        <v>42182.905717592599</v>
      </c>
      <c r="K3940">
        <v>1432763054</v>
      </c>
      <c r="L3940" s="14">
        <f t="shared" si="36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368"/>
        <v>12.196620583717358</v>
      </c>
      <c r="R3940" s="7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60" x14ac:dyDescent="0.2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s="4" t="s">
        <v>8221</v>
      </c>
      <c r="G3941" t="s">
        <v>8226</v>
      </c>
      <c r="H3941" t="s">
        <v>8248</v>
      </c>
      <c r="I3941">
        <v>1412656200</v>
      </c>
      <c r="J3941" s="14">
        <f t="shared" si="366"/>
        <v>41919.1875</v>
      </c>
      <c r="K3941">
        <v>1412328979</v>
      </c>
      <c r="L3941" s="14">
        <f t="shared" si="36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368"/>
        <v>0.1</v>
      </c>
      <c r="R3941" s="7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60" x14ac:dyDescent="0.2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s="4" t="s">
        <v>8221</v>
      </c>
      <c r="G3942" t="s">
        <v>8224</v>
      </c>
      <c r="H3942" t="s">
        <v>8246</v>
      </c>
      <c r="I3942">
        <v>1420199351</v>
      </c>
      <c r="J3942" s="14">
        <f t="shared" si="366"/>
        <v>42006.492488425924</v>
      </c>
      <c r="K3942">
        <v>1416311351</v>
      </c>
      <c r="L3942" s="14">
        <f t="shared" si="36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368"/>
        <v>0.22</v>
      </c>
      <c r="R3942" s="7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75" x14ac:dyDescent="0.2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s="4" t="s">
        <v>8221</v>
      </c>
      <c r="G3943" t="s">
        <v>8224</v>
      </c>
      <c r="H3943" t="s">
        <v>8246</v>
      </c>
      <c r="I3943">
        <v>1416877200</v>
      </c>
      <c r="J3943" s="14">
        <f t="shared" si="366"/>
        <v>41968.041666666672</v>
      </c>
      <c r="K3943">
        <v>1414505137</v>
      </c>
      <c r="L3943" s="14">
        <f t="shared" si="36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368"/>
        <v>0.90909090909090906</v>
      </c>
      <c r="R3943" s="7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5" x14ac:dyDescent="0.2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s="4" t="s">
        <v>8221</v>
      </c>
      <c r="G3944" t="s">
        <v>8224</v>
      </c>
      <c r="H3944" t="s">
        <v>8246</v>
      </c>
      <c r="I3944">
        <v>1434490914</v>
      </c>
      <c r="J3944" s="14">
        <f t="shared" si="366"/>
        <v>42171.904097222221</v>
      </c>
      <c r="K3944">
        <v>1429306914</v>
      </c>
      <c r="L3944" s="14">
        <f t="shared" si="36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368"/>
        <v>0</v>
      </c>
      <c r="R3944" s="7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5" x14ac:dyDescent="0.2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s="4" t="s">
        <v>8221</v>
      </c>
      <c r="G3945" t="s">
        <v>8224</v>
      </c>
      <c r="H3945" t="s">
        <v>8246</v>
      </c>
      <c r="I3945">
        <v>1446483000</v>
      </c>
      <c r="J3945" s="14">
        <f t="shared" si="366"/>
        <v>42310.701388888891</v>
      </c>
      <c r="K3945">
        <v>1443811268</v>
      </c>
      <c r="L3945" s="14">
        <f t="shared" si="36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368"/>
        <v>35.64</v>
      </c>
      <c r="R3945" s="7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60" x14ac:dyDescent="0.2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s="4" t="s">
        <v>8221</v>
      </c>
      <c r="G3946" t="s">
        <v>8224</v>
      </c>
      <c r="H3946" t="s">
        <v>8246</v>
      </c>
      <c r="I3946">
        <v>1440690875</v>
      </c>
      <c r="J3946" s="14">
        <f t="shared" si="366"/>
        <v>42243.662905092591</v>
      </c>
      <c r="K3946">
        <v>1438098875</v>
      </c>
      <c r="L3946" s="14">
        <f t="shared" si="36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368"/>
        <v>0</v>
      </c>
      <c r="R3946" s="7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60" x14ac:dyDescent="0.2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s="4" t="s">
        <v>8221</v>
      </c>
      <c r="G3947" t="s">
        <v>8224</v>
      </c>
      <c r="H3947" t="s">
        <v>8246</v>
      </c>
      <c r="I3947">
        <v>1431717268</v>
      </c>
      <c r="J3947" s="14">
        <f t="shared" si="366"/>
        <v>42139.801712962959</v>
      </c>
      <c r="K3947">
        <v>1429125268</v>
      </c>
      <c r="L3947" s="14">
        <f t="shared" si="36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368"/>
        <v>0.25</v>
      </c>
      <c r="R3947" s="7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30" x14ac:dyDescent="0.2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s="4" t="s">
        <v>8221</v>
      </c>
      <c r="G3948" t="s">
        <v>8224</v>
      </c>
      <c r="H3948" t="s">
        <v>8246</v>
      </c>
      <c r="I3948">
        <v>1425110400</v>
      </c>
      <c r="J3948" s="14">
        <f t="shared" si="366"/>
        <v>42063.333333333328</v>
      </c>
      <c r="K3948">
        <v>1422388822</v>
      </c>
      <c r="L3948" s="14">
        <f t="shared" si="36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368"/>
        <v>3.25</v>
      </c>
      <c r="R3948" s="7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60" x14ac:dyDescent="0.2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s="4" t="s">
        <v>8221</v>
      </c>
      <c r="G3949" t="s">
        <v>8224</v>
      </c>
      <c r="H3949" t="s">
        <v>8246</v>
      </c>
      <c r="I3949">
        <v>1475378744</v>
      </c>
      <c r="J3949" s="14">
        <f t="shared" si="366"/>
        <v>42645.142870370371</v>
      </c>
      <c r="K3949">
        <v>1472786744</v>
      </c>
      <c r="L3949" s="14">
        <f t="shared" si="36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368"/>
        <v>3.3666666666666663</v>
      </c>
      <c r="R3949" s="7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60" x14ac:dyDescent="0.2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s="4" t="s">
        <v>8221</v>
      </c>
      <c r="G3950" t="s">
        <v>8226</v>
      </c>
      <c r="H3950" t="s">
        <v>8248</v>
      </c>
      <c r="I3950">
        <v>1410076123</v>
      </c>
      <c r="J3950" s="14">
        <f t="shared" si="366"/>
        <v>41889.325497685182</v>
      </c>
      <c r="K3950">
        <v>1404892123</v>
      </c>
      <c r="L3950" s="14">
        <f t="shared" si="36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368"/>
        <v>0</v>
      </c>
      <c r="R3950" s="7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60" x14ac:dyDescent="0.2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s="4" t="s">
        <v>8221</v>
      </c>
      <c r="G3951" t="s">
        <v>8226</v>
      </c>
      <c r="H3951" t="s">
        <v>8248</v>
      </c>
      <c r="I3951">
        <v>1423623221</v>
      </c>
      <c r="J3951" s="14">
        <f t="shared" si="366"/>
        <v>42046.120613425926</v>
      </c>
      <c r="K3951">
        <v>1421031221</v>
      </c>
      <c r="L3951" s="14">
        <f t="shared" si="36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368"/>
        <v>15.770000000000001</v>
      </c>
      <c r="R3951" s="7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60" x14ac:dyDescent="0.2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s="4" t="s">
        <v>8221</v>
      </c>
      <c r="G3952" t="s">
        <v>8224</v>
      </c>
      <c r="H3952" t="s">
        <v>8246</v>
      </c>
      <c r="I3952">
        <v>1460140500</v>
      </c>
      <c r="J3952" s="14">
        <f t="shared" si="366"/>
        <v>42468.774305555555</v>
      </c>
      <c r="K3952">
        <v>1457628680</v>
      </c>
      <c r="L3952" s="14">
        <f t="shared" si="36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368"/>
        <v>0.625</v>
      </c>
      <c r="R3952" s="7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60" x14ac:dyDescent="0.2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s="4" t="s">
        <v>8221</v>
      </c>
      <c r="G3953" t="s">
        <v>8241</v>
      </c>
      <c r="H3953" t="s">
        <v>8249</v>
      </c>
      <c r="I3953">
        <v>1462301342</v>
      </c>
      <c r="J3953" s="14">
        <f t="shared" si="366"/>
        <v>42493.784050925926</v>
      </c>
      <c r="K3953">
        <v>1457120942</v>
      </c>
      <c r="L3953" s="14">
        <f t="shared" si="36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368"/>
        <v>5.0000000000000001E-4</v>
      </c>
      <c r="R3953" s="7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60" x14ac:dyDescent="0.2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s="4" t="s">
        <v>8221</v>
      </c>
      <c r="G3954" t="s">
        <v>8224</v>
      </c>
      <c r="H3954" t="s">
        <v>8246</v>
      </c>
      <c r="I3954">
        <v>1445885890</v>
      </c>
      <c r="J3954" s="14">
        <f t="shared" si="366"/>
        <v>42303.790393518517</v>
      </c>
      <c r="K3954">
        <v>1440701890</v>
      </c>
      <c r="L3954" s="14">
        <f t="shared" si="36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368"/>
        <v>9.6153846153846159E-2</v>
      </c>
      <c r="R3954" s="7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5" x14ac:dyDescent="0.2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s="4" t="s">
        <v>8221</v>
      </c>
      <c r="G3955" t="s">
        <v>8224</v>
      </c>
      <c r="H3955" t="s">
        <v>8246</v>
      </c>
      <c r="I3955">
        <v>1469834940</v>
      </c>
      <c r="J3955" s="14">
        <f t="shared" si="366"/>
        <v>42580.978472222225</v>
      </c>
      <c r="K3955">
        <v>1467162586</v>
      </c>
      <c r="L3955" s="14">
        <f t="shared" si="36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368"/>
        <v>0</v>
      </c>
      <c r="R3955" s="7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60" x14ac:dyDescent="0.2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s="4" t="s">
        <v>8221</v>
      </c>
      <c r="G3956" t="s">
        <v>8229</v>
      </c>
      <c r="H3956" t="s">
        <v>8251</v>
      </c>
      <c r="I3956">
        <v>1405352264</v>
      </c>
      <c r="J3956" s="14">
        <f t="shared" si="366"/>
        <v>41834.651203703703</v>
      </c>
      <c r="K3956">
        <v>1400168264</v>
      </c>
      <c r="L3956" s="14">
        <f t="shared" si="36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368"/>
        <v>0</v>
      </c>
      <c r="R3956" s="7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60" x14ac:dyDescent="0.2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s="4" t="s">
        <v>8221</v>
      </c>
      <c r="G3957" t="s">
        <v>8224</v>
      </c>
      <c r="H3957" t="s">
        <v>8246</v>
      </c>
      <c r="I3957">
        <v>1448745741</v>
      </c>
      <c r="J3957" s="14">
        <f t="shared" si="366"/>
        <v>42336.890520833331</v>
      </c>
      <c r="K3957">
        <v>1446150141</v>
      </c>
      <c r="L3957" s="14">
        <f t="shared" si="36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368"/>
        <v>24.285714285714285</v>
      </c>
      <c r="R3957" s="7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60" x14ac:dyDescent="0.2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s="4" t="s">
        <v>8221</v>
      </c>
      <c r="G3958" t="s">
        <v>8224</v>
      </c>
      <c r="H3958" t="s">
        <v>8246</v>
      </c>
      <c r="I3958">
        <v>1461543600</v>
      </c>
      <c r="J3958" s="14">
        <f t="shared" si="366"/>
        <v>42485.013888888891</v>
      </c>
      <c r="K3958">
        <v>1459203727</v>
      </c>
      <c r="L3958" s="14">
        <f t="shared" si="36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368"/>
        <v>0</v>
      </c>
      <c r="R3958" s="7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5" x14ac:dyDescent="0.2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s="4" t="s">
        <v>8221</v>
      </c>
      <c r="G3959" t="s">
        <v>8224</v>
      </c>
      <c r="H3959" t="s">
        <v>8246</v>
      </c>
      <c r="I3959">
        <v>1468020354</v>
      </c>
      <c r="J3959" s="14">
        <f t="shared" si="366"/>
        <v>42559.976319444439</v>
      </c>
      <c r="K3959">
        <v>1464045954</v>
      </c>
      <c r="L3959" s="14">
        <f t="shared" si="36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368"/>
        <v>2.5000000000000001E-2</v>
      </c>
      <c r="R3959" s="7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60" x14ac:dyDescent="0.2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s="4" t="s">
        <v>8221</v>
      </c>
      <c r="G3960" t="s">
        <v>8224</v>
      </c>
      <c r="H3960" t="s">
        <v>8246</v>
      </c>
      <c r="I3960">
        <v>1406988000</v>
      </c>
      <c r="J3960" s="14">
        <f t="shared" si="366"/>
        <v>41853.583333333336</v>
      </c>
      <c r="K3960">
        <v>1403822912</v>
      </c>
      <c r="L3960" s="14">
        <f t="shared" si="36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368"/>
        <v>32.049999999999997</v>
      </c>
      <c r="R3960" s="7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60" x14ac:dyDescent="0.2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s="4" t="s">
        <v>8221</v>
      </c>
      <c r="G3961" t="s">
        <v>8224</v>
      </c>
      <c r="H3961" t="s">
        <v>8246</v>
      </c>
      <c r="I3961">
        <v>1411930556</v>
      </c>
      <c r="J3961" s="14">
        <f t="shared" si="366"/>
        <v>41910.788842592592</v>
      </c>
      <c r="K3961">
        <v>1409338556</v>
      </c>
      <c r="L3961" s="14">
        <f t="shared" si="36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368"/>
        <v>24.333333333333336</v>
      </c>
      <c r="R3961" s="7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60" x14ac:dyDescent="0.2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s="4" t="s">
        <v>8221</v>
      </c>
      <c r="G3962" t="s">
        <v>8224</v>
      </c>
      <c r="H3962" t="s">
        <v>8246</v>
      </c>
      <c r="I3962">
        <v>1451852256</v>
      </c>
      <c r="J3962" s="14">
        <f t="shared" si="366"/>
        <v>42372.845555555556</v>
      </c>
      <c r="K3962">
        <v>1449260256</v>
      </c>
      <c r="L3962" s="14">
        <f t="shared" si="36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368"/>
        <v>1.5</v>
      </c>
      <c r="R3962" s="7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60" x14ac:dyDescent="0.2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s="4" t="s">
        <v>8221</v>
      </c>
      <c r="G3963" t="s">
        <v>8225</v>
      </c>
      <c r="H3963" t="s">
        <v>8247</v>
      </c>
      <c r="I3963">
        <v>1399584210</v>
      </c>
      <c r="J3963" s="14">
        <f t="shared" si="366"/>
        <v>41767.891319444447</v>
      </c>
      <c r="K3963">
        <v>1397683410</v>
      </c>
      <c r="L3963" s="14">
        <f t="shared" si="36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368"/>
        <v>0.42</v>
      </c>
      <c r="R3963" s="7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60" x14ac:dyDescent="0.2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s="4" t="s">
        <v>8221</v>
      </c>
      <c r="G3964" t="s">
        <v>8225</v>
      </c>
      <c r="H3964" t="s">
        <v>8247</v>
      </c>
      <c r="I3964">
        <v>1448722494</v>
      </c>
      <c r="J3964" s="14">
        <f t="shared" si="366"/>
        <v>42336.621458333335</v>
      </c>
      <c r="K3964">
        <v>1446562494</v>
      </c>
      <c r="L3964" s="14">
        <f t="shared" si="36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368"/>
        <v>3.214285714285714</v>
      </c>
      <c r="R3964" s="7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60" x14ac:dyDescent="0.2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s="4" t="s">
        <v>8221</v>
      </c>
      <c r="G3965" t="s">
        <v>8229</v>
      </c>
      <c r="H3965" t="s">
        <v>8251</v>
      </c>
      <c r="I3965">
        <v>1447821717</v>
      </c>
      <c r="J3965" s="14">
        <f t="shared" si="366"/>
        <v>42326.195798611108</v>
      </c>
      <c r="K3965">
        <v>1445226117</v>
      </c>
      <c r="L3965" s="14">
        <f t="shared" si="36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368"/>
        <v>0</v>
      </c>
      <c r="R3965" s="7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5" x14ac:dyDescent="0.2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s="4" t="s">
        <v>8221</v>
      </c>
      <c r="G3966" t="s">
        <v>8224</v>
      </c>
      <c r="H3966" t="s">
        <v>8246</v>
      </c>
      <c r="I3966">
        <v>1429460386</v>
      </c>
      <c r="J3966" s="14">
        <f t="shared" si="366"/>
        <v>42113.680393518516</v>
      </c>
      <c r="K3966">
        <v>1424279986</v>
      </c>
      <c r="L3966" s="14">
        <f t="shared" si="36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368"/>
        <v>6.3</v>
      </c>
      <c r="R3966" s="7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60" x14ac:dyDescent="0.2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s="4" t="s">
        <v>8221</v>
      </c>
      <c r="G3967" t="s">
        <v>8224</v>
      </c>
      <c r="H3967" t="s">
        <v>8246</v>
      </c>
      <c r="I3967">
        <v>1460608780</v>
      </c>
      <c r="J3967" s="14">
        <f t="shared" si="366"/>
        <v>42474.194212962961</v>
      </c>
      <c r="K3967">
        <v>1455428380</v>
      </c>
      <c r="L3967" s="14">
        <f t="shared" si="36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368"/>
        <v>14.249999999999998</v>
      </c>
      <c r="R3967" s="7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60" x14ac:dyDescent="0.2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s="4" t="s">
        <v>8221</v>
      </c>
      <c r="G3968" t="s">
        <v>8224</v>
      </c>
      <c r="H3968" t="s">
        <v>8246</v>
      </c>
      <c r="I3968">
        <v>1406170740</v>
      </c>
      <c r="J3968" s="14">
        <f t="shared" si="366"/>
        <v>41844.124305555553</v>
      </c>
      <c r="K3968">
        <v>1402506278</v>
      </c>
      <c r="L3968" s="14">
        <f t="shared" si="36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368"/>
        <v>0.6</v>
      </c>
      <c r="R3968" s="7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60" x14ac:dyDescent="0.2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s="4" t="s">
        <v>8221</v>
      </c>
      <c r="G3969" t="s">
        <v>8224</v>
      </c>
      <c r="H3969" t="s">
        <v>8246</v>
      </c>
      <c r="I3969">
        <v>1488783507</v>
      </c>
      <c r="J3969" s="14">
        <f t="shared" si="366"/>
        <v>42800.290590277778</v>
      </c>
      <c r="K3969">
        <v>1486191507</v>
      </c>
      <c r="L3969" s="14">
        <f t="shared" si="36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368"/>
        <v>24.117647058823529</v>
      </c>
      <c r="R3969" s="7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5" x14ac:dyDescent="0.2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s="4" t="s">
        <v>8221</v>
      </c>
      <c r="G3970" t="s">
        <v>8224</v>
      </c>
      <c r="H3970" t="s">
        <v>8246</v>
      </c>
      <c r="I3970">
        <v>1463945673</v>
      </c>
      <c r="J3970" s="14">
        <f t="shared" si="366"/>
        <v>42512.815659722226</v>
      </c>
      <c r="K3970">
        <v>1458761673</v>
      </c>
      <c r="L3970" s="14">
        <f t="shared" si="36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si="368"/>
        <v>10.54</v>
      </c>
      <c r="R3970" s="7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60" x14ac:dyDescent="0.2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s="4" t="s">
        <v>8221</v>
      </c>
      <c r="G3971" t="s">
        <v>8224</v>
      </c>
      <c r="H3971" t="s">
        <v>8246</v>
      </c>
      <c r="I3971">
        <v>1472442900</v>
      </c>
      <c r="J3971" s="14">
        <f t="shared" ref="J3971:J4034" si="372">(((I3971/60)/60)/24)+DATE(1970,1,1)</f>
        <v>42611.163194444445</v>
      </c>
      <c r="K3971">
        <v>1471638646</v>
      </c>
      <c r="L3971" s="14">
        <f t="shared" ref="L3971:L4034" si="373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6">
        <f t="shared" ref="Q3971:Q4034" si="374">(E3971/D3971)*100</f>
        <v>7.4690265486725664</v>
      </c>
      <c r="R3971" s="7">
        <f t="shared" ref="R3971:R4034" si="375">AVERAGE(E3971/N3971)</f>
        <v>35.166666666666664</v>
      </c>
      <c r="S3971" t="str">
        <f t="shared" ref="S3971:S4034" si="376">LEFT(P3971,FIND("/",P3971)-1)</f>
        <v>theater</v>
      </c>
      <c r="T3971" t="str">
        <f t="shared" ref="T3971:T4034" si="377">RIGHT(P3971,LEN(P3971)-FIND("/",P3971))</f>
        <v>plays</v>
      </c>
    </row>
    <row r="3972" spans="1:20" ht="60" x14ac:dyDescent="0.2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s="4" t="s">
        <v>8221</v>
      </c>
      <c r="G3972" t="s">
        <v>8224</v>
      </c>
      <c r="H3972" t="s">
        <v>8246</v>
      </c>
      <c r="I3972">
        <v>1460925811</v>
      </c>
      <c r="J3972" s="14">
        <f t="shared" si="372"/>
        <v>42477.863553240735</v>
      </c>
      <c r="K3972">
        <v>1458333811</v>
      </c>
      <c r="L3972" s="14">
        <f t="shared" si="373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374"/>
        <v>7.3333333333333334E-2</v>
      </c>
      <c r="R3972" s="7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60" x14ac:dyDescent="0.2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s="4" t="s">
        <v>8221</v>
      </c>
      <c r="G3973" t="s">
        <v>8224</v>
      </c>
      <c r="H3973" t="s">
        <v>8246</v>
      </c>
      <c r="I3973">
        <v>1405947126</v>
      </c>
      <c r="J3973" s="14">
        <f t="shared" si="372"/>
        <v>41841.536180555559</v>
      </c>
      <c r="K3973">
        <v>1403355126</v>
      </c>
      <c r="L3973" s="14">
        <f t="shared" si="37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374"/>
        <v>0.97142857142857131</v>
      </c>
      <c r="R3973" s="7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5" x14ac:dyDescent="0.2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s="4" t="s">
        <v>8221</v>
      </c>
      <c r="G3974" t="s">
        <v>8224</v>
      </c>
      <c r="H3974" t="s">
        <v>8246</v>
      </c>
      <c r="I3974">
        <v>1423186634</v>
      </c>
      <c r="J3974" s="14">
        <f t="shared" si="372"/>
        <v>42041.067523148144</v>
      </c>
      <c r="K3974">
        <v>1418002634</v>
      </c>
      <c r="L3974" s="14">
        <f t="shared" si="37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374"/>
        <v>21.099999999999998</v>
      </c>
      <c r="R3974" s="7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60" x14ac:dyDescent="0.2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s="4" t="s">
        <v>8221</v>
      </c>
      <c r="G3975" t="s">
        <v>8224</v>
      </c>
      <c r="H3975" t="s">
        <v>8246</v>
      </c>
      <c r="I3975">
        <v>1462766400</v>
      </c>
      <c r="J3975" s="14">
        <f t="shared" si="372"/>
        <v>42499.166666666672</v>
      </c>
      <c r="K3975">
        <v>1460219110</v>
      </c>
      <c r="L3975" s="14">
        <f t="shared" si="37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374"/>
        <v>78.100000000000009</v>
      </c>
      <c r="R3975" s="7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60" x14ac:dyDescent="0.2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s="4" t="s">
        <v>8221</v>
      </c>
      <c r="G3976" t="s">
        <v>8225</v>
      </c>
      <c r="H3976" t="s">
        <v>8247</v>
      </c>
      <c r="I3976">
        <v>1464872848</v>
      </c>
      <c r="J3976" s="14">
        <f t="shared" si="372"/>
        <v>42523.546851851846</v>
      </c>
      <c r="K3976">
        <v>1462280848</v>
      </c>
      <c r="L3976" s="14">
        <f t="shared" si="37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374"/>
        <v>32</v>
      </c>
      <c r="R3976" s="7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60" x14ac:dyDescent="0.2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s="4" t="s">
        <v>8221</v>
      </c>
      <c r="G3977" t="s">
        <v>8224</v>
      </c>
      <c r="H3977" t="s">
        <v>8246</v>
      </c>
      <c r="I3977">
        <v>1468442898</v>
      </c>
      <c r="J3977" s="14">
        <f t="shared" si="372"/>
        <v>42564.866875</v>
      </c>
      <c r="K3977">
        <v>1465850898</v>
      </c>
      <c r="L3977" s="14">
        <f t="shared" si="373"/>
        <v>42534.866875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374"/>
        <v>0</v>
      </c>
      <c r="R3977" s="7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60" x14ac:dyDescent="0.2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s="4" t="s">
        <v>8221</v>
      </c>
      <c r="G3978" t="s">
        <v>8224</v>
      </c>
      <c r="H3978" t="s">
        <v>8246</v>
      </c>
      <c r="I3978">
        <v>1406876400</v>
      </c>
      <c r="J3978" s="14">
        <f t="shared" si="372"/>
        <v>41852.291666666664</v>
      </c>
      <c r="K3978">
        <v>1405024561</v>
      </c>
      <c r="L3978" s="14">
        <f t="shared" si="37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374"/>
        <v>47.692307692307693</v>
      </c>
      <c r="R3978" s="7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60" x14ac:dyDescent="0.2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s="4" t="s">
        <v>8221</v>
      </c>
      <c r="G3979" t="s">
        <v>8224</v>
      </c>
      <c r="H3979" t="s">
        <v>8246</v>
      </c>
      <c r="I3979">
        <v>1469213732</v>
      </c>
      <c r="J3979" s="14">
        <f t="shared" si="372"/>
        <v>42573.788564814815</v>
      </c>
      <c r="K3979">
        <v>1466621732</v>
      </c>
      <c r="L3979" s="14">
        <f t="shared" si="37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374"/>
        <v>1.4500000000000002</v>
      </c>
      <c r="R3979" s="7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60" x14ac:dyDescent="0.2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s="4" t="s">
        <v>8221</v>
      </c>
      <c r="G3980" t="s">
        <v>8224</v>
      </c>
      <c r="H3980" t="s">
        <v>8246</v>
      </c>
      <c r="I3980">
        <v>1422717953</v>
      </c>
      <c r="J3980" s="14">
        <f t="shared" si="372"/>
        <v>42035.642974537041</v>
      </c>
      <c r="K3980">
        <v>1417533953</v>
      </c>
      <c r="L3980" s="14">
        <f t="shared" si="37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374"/>
        <v>10.7</v>
      </c>
      <c r="R3980" s="7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60" x14ac:dyDescent="0.2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s="4" t="s">
        <v>8221</v>
      </c>
      <c r="G3981" t="s">
        <v>8225</v>
      </c>
      <c r="H3981" t="s">
        <v>8247</v>
      </c>
      <c r="I3981">
        <v>1427659200</v>
      </c>
      <c r="J3981" s="14">
        <f t="shared" si="372"/>
        <v>42092.833333333328</v>
      </c>
      <c r="K3981">
        <v>1425678057</v>
      </c>
      <c r="L3981" s="14">
        <f t="shared" si="37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374"/>
        <v>1.8333333333333333</v>
      </c>
      <c r="R3981" s="7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60" x14ac:dyDescent="0.2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s="4" t="s">
        <v>8221</v>
      </c>
      <c r="G3982" t="s">
        <v>8224</v>
      </c>
      <c r="H3982" t="s">
        <v>8246</v>
      </c>
      <c r="I3982">
        <v>1404570147</v>
      </c>
      <c r="J3982" s="14">
        <f t="shared" si="372"/>
        <v>41825.598923611113</v>
      </c>
      <c r="K3982">
        <v>1401978147</v>
      </c>
      <c r="L3982" s="14">
        <f t="shared" si="37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374"/>
        <v>18</v>
      </c>
      <c r="R3982" s="7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5" x14ac:dyDescent="0.2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s="4" t="s">
        <v>8221</v>
      </c>
      <c r="G3983" t="s">
        <v>8224</v>
      </c>
      <c r="H3983" t="s">
        <v>8246</v>
      </c>
      <c r="I3983">
        <v>1468729149</v>
      </c>
      <c r="J3983" s="14">
        <f t="shared" si="372"/>
        <v>42568.179965277777</v>
      </c>
      <c r="K3983">
        <v>1463545149</v>
      </c>
      <c r="L3983" s="14">
        <f t="shared" si="37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374"/>
        <v>4.083333333333333</v>
      </c>
      <c r="R3983" s="7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60" x14ac:dyDescent="0.2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s="4" t="s">
        <v>8221</v>
      </c>
      <c r="G3984" t="s">
        <v>8225</v>
      </c>
      <c r="H3984" t="s">
        <v>8247</v>
      </c>
      <c r="I3984">
        <v>1436297180</v>
      </c>
      <c r="J3984" s="14">
        <f t="shared" si="372"/>
        <v>42192.809953703705</v>
      </c>
      <c r="K3984">
        <v>1431113180</v>
      </c>
      <c r="L3984" s="14">
        <f t="shared" si="37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374"/>
        <v>20</v>
      </c>
      <c r="R3984" s="7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60" x14ac:dyDescent="0.2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s="4" t="s">
        <v>8221</v>
      </c>
      <c r="G3985" t="s">
        <v>8224</v>
      </c>
      <c r="H3985" t="s">
        <v>8246</v>
      </c>
      <c r="I3985">
        <v>1400569140</v>
      </c>
      <c r="J3985" s="14">
        <f t="shared" si="372"/>
        <v>41779.290972222225</v>
      </c>
      <c r="K3985">
        <v>1397854356</v>
      </c>
      <c r="L3985" s="14">
        <f t="shared" si="37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374"/>
        <v>34.802513464991023</v>
      </c>
      <c r="R3985" s="7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60" x14ac:dyDescent="0.2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s="4" t="s">
        <v>8221</v>
      </c>
      <c r="G3986" t="s">
        <v>8225</v>
      </c>
      <c r="H3986" t="s">
        <v>8247</v>
      </c>
      <c r="I3986">
        <v>1415404800</v>
      </c>
      <c r="J3986" s="14">
        <f t="shared" si="372"/>
        <v>41951</v>
      </c>
      <c r="K3986">
        <v>1412809644</v>
      </c>
      <c r="L3986" s="14">
        <f t="shared" si="373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374"/>
        <v>6.3333333333333339</v>
      </c>
      <c r="R3986" s="7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60" x14ac:dyDescent="0.2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s="4" t="s">
        <v>8221</v>
      </c>
      <c r="G3987" t="s">
        <v>8224</v>
      </c>
      <c r="H3987" t="s">
        <v>8246</v>
      </c>
      <c r="I3987">
        <v>1456002300</v>
      </c>
      <c r="J3987" s="14">
        <f t="shared" si="372"/>
        <v>42420.878472222219</v>
      </c>
      <c r="K3987">
        <v>1454173120</v>
      </c>
      <c r="L3987" s="14">
        <f t="shared" si="37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374"/>
        <v>32.049999999999997</v>
      </c>
      <c r="R3987" s="7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60" x14ac:dyDescent="0.2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s="4" t="s">
        <v>8221</v>
      </c>
      <c r="G3988" t="s">
        <v>8225</v>
      </c>
      <c r="H3988" t="s">
        <v>8247</v>
      </c>
      <c r="I3988">
        <v>1462539840</v>
      </c>
      <c r="J3988" s="14">
        <f t="shared" si="372"/>
        <v>42496.544444444444</v>
      </c>
      <c r="K3988">
        <v>1460034594</v>
      </c>
      <c r="L3988" s="14">
        <f t="shared" si="37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374"/>
        <v>9.76</v>
      </c>
      <c r="R3988" s="7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5" x14ac:dyDescent="0.2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s="4" t="s">
        <v>8221</v>
      </c>
      <c r="G3989" t="s">
        <v>8225</v>
      </c>
      <c r="H3989" t="s">
        <v>8247</v>
      </c>
      <c r="I3989">
        <v>1400278290</v>
      </c>
      <c r="J3989" s="14">
        <f t="shared" si="372"/>
        <v>41775.92465277778</v>
      </c>
      <c r="K3989">
        <v>1399414290</v>
      </c>
      <c r="L3989" s="14">
        <f t="shared" si="37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374"/>
        <v>37.75</v>
      </c>
      <c r="R3989" s="7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0" x14ac:dyDescent="0.2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s="4" t="s">
        <v>8221</v>
      </c>
      <c r="G3990" t="s">
        <v>8224</v>
      </c>
      <c r="H3990" t="s">
        <v>8246</v>
      </c>
      <c r="I3990">
        <v>1440813413</v>
      </c>
      <c r="J3990" s="14">
        <f t="shared" si="372"/>
        <v>42245.08116898148</v>
      </c>
      <c r="K3990">
        <v>1439517413</v>
      </c>
      <c r="L3990" s="14">
        <f t="shared" si="37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374"/>
        <v>2.1333333333333333</v>
      </c>
      <c r="R3990" s="7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60" x14ac:dyDescent="0.2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s="4" t="s">
        <v>8221</v>
      </c>
      <c r="G3991" t="s">
        <v>8224</v>
      </c>
      <c r="H3991" t="s">
        <v>8246</v>
      </c>
      <c r="I3991">
        <v>1447009181</v>
      </c>
      <c r="J3991" s="14">
        <f t="shared" si="372"/>
        <v>42316.791446759264</v>
      </c>
      <c r="K3991">
        <v>1444413581</v>
      </c>
      <c r="L3991" s="14">
        <f t="shared" si="37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374"/>
        <v>0</v>
      </c>
      <c r="R3991" s="7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5" x14ac:dyDescent="0.2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s="4" t="s">
        <v>8221</v>
      </c>
      <c r="G3992" t="s">
        <v>8225</v>
      </c>
      <c r="H3992" t="s">
        <v>8247</v>
      </c>
      <c r="I3992">
        <v>1456934893</v>
      </c>
      <c r="J3992" s="14">
        <f t="shared" si="372"/>
        <v>42431.672372685185</v>
      </c>
      <c r="K3992">
        <v>1454342893</v>
      </c>
      <c r="L3992" s="14">
        <f t="shared" si="37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374"/>
        <v>4.1818181818181817</v>
      </c>
      <c r="R3992" s="7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s="4" t="s">
        <v>8221</v>
      </c>
      <c r="G3993" t="s">
        <v>8224</v>
      </c>
      <c r="H3993" t="s">
        <v>8246</v>
      </c>
      <c r="I3993">
        <v>1433086082</v>
      </c>
      <c r="J3993" s="14">
        <f t="shared" si="372"/>
        <v>42155.644467592589</v>
      </c>
      <c r="K3993">
        <v>1430494082</v>
      </c>
      <c r="L3993" s="14">
        <f t="shared" si="37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374"/>
        <v>20</v>
      </c>
      <c r="R3993" s="7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5" x14ac:dyDescent="0.2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s="4" t="s">
        <v>8221</v>
      </c>
      <c r="G3994" t="s">
        <v>8224</v>
      </c>
      <c r="H3994" t="s">
        <v>8246</v>
      </c>
      <c r="I3994">
        <v>1449876859</v>
      </c>
      <c r="J3994" s="14">
        <f t="shared" si="372"/>
        <v>42349.982164351852</v>
      </c>
      <c r="K3994">
        <v>1444689259</v>
      </c>
      <c r="L3994" s="14">
        <f t="shared" si="37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374"/>
        <v>5.41</v>
      </c>
      <c r="R3994" s="7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5" x14ac:dyDescent="0.2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s="4" t="s">
        <v>8221</v>
      </c>
      <c r="G3995" t="s">
        <v>8224</v>
      </c>
      <c r="H3995" t="s">
        <v>8246</v>
      </c>
      <c r="I3995">
        <v>1431549912</v>
      </c>
      <c r="J3995" s="14">
        <f t="shared" si="372"/>
        <v>42137.864722222221</v>
      </c>
      <c r="K3995">
        <v>1428957912</v>
      </c>
      <c r="L3995" s="14">
        <f t="shared" si="37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374"/>
        <v>6.0000000000000001E-3</v>
      </c>
      <c r="R3995" s="7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45" x14ac:dyDescent="0.2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s="4" t="s">
        <v>8221</v>
      </c>
      <c r="G3996" t="s">
        <v>8224</v>
      </c>
      <c r="H3996" t="s">
        <v>8246</v>
      </c>
      <c r="I3996">
        <v>1405761690</v>
      </c>
      <c r="J3996" s="14">
        <f t="shared" si="372"/>
        <v>41839.389930555553</v>
      </c>
      <c r="K3996">
        <v>1403169690</v>
      </c>
      <c r="L3996" s="14">
        <f t="shared" si="37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374"/>
        <v>0.25</v>
      </c>
      <c r="R3996" s="7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60" x14ac:dyDescent="0.2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s="4" t="s">
        <v>8221</v>
      </c>
      <c r="G3997" t="s">
        <v>8225</v>
      </c>
      <c r="H3997" t="s">
        <v>8247</v>
      </c>
      <c r="I3997">
        <v>1423913220</v>
      </c>
      <c r="J3997" s="14">
        <f t="shared" si="372"/>
        <v>42049.477083333331</v>
      </c>
      <c r="K3997">
        <v>1421339077</v>
      </c>
      <c r="L3997" s="14">
        <f t="shared" si="37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374"/>
        <v>35</v>
      </c>
      <c r="R3997" s="7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5" x14ac:dyDescent="0.2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s="4" t="s">
        <v>8221</v>
      </c>
      <c r="G3998" t="s">
        <v>8224</v>
      </c>
      <c r="H3998" t="s">
        <v>8246</v>
      </c>
      <c r="I3998">
        <v>1416499440</v>
      </c>
      <c r="J3998" s="14">
        <f t="shared" si="372"/>
        <v>41963.669444444444</v>
      </c>
      <c r="K3998">
        <v>1415341464</v>
      </c>
      <c r="L3998" s="14">
        <f t="shared" si="373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374"/>
        <v>16.566666666666666</v>
      </c>
      <c r="R3998" s="7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60" x14ac:dyDescent="0.2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s="4" t="s">
        <v>8221</v>
      </c>
      <c r="G3999" t="s">
        <v>8225</v>
      </c>
      <c r="H3999" t="s">
        <v>8247</v>
      </c>
      <c r="I3999">
        <v>1428222221</v>
      </c>
      <c r="J3999" s="14">
        <f t="shared" si="372"/>
        <v>42099.349780092598</v>
      </c>
      <c r="K3999">
        <v>1425633821</v>
      </c>
      <c r="L3999" s="14">
        <f t="shared" si="37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374"/>
        <v>0</v>
      </c>
      <c r="R3999" s="7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5" x14ac:dyDescent="0.2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s="4" t="s">
        <v>8221</v>
      </c>
      <c r="G4000" t="s">
        <v>8224</v>
      </c>
      <c r="H4000" t="s">
        <v>8246</v>
      </c>
      <c r="I4000">
        <v>1427580426</v>
      </c>
      <c r="J4000" s="14">
        <f t="shared" si="372"/>
        <v>42091.921597222223</v>
      </c>
      <c r="K4000">
        <v>1424992026</v>
      </c>
      <c r="L4000" s="14">
        <f t="shared" si="37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374"/>
        <v>57.199999999999996</v>
      </c>
      <c r="R4000" s="7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5" x14ac:dyDescent="0.2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s="4" t="s">
        <v>8221</v>
      </c>
      <c r="G4001" t="s">
        <v>8224</v>
      </c>
      <c r="H4001" t="s">
        <v>8246</v>
      </c>
      <c r="I4001">
        <v>1409514709</v>
      </c>
      <c r="J4001" s="14">
        <f t="shared" si="372"/>
        <v>41882.827650462961</v>
      </c>
      <c r="K4001">
        <v>1406058798</v>
      </c>
      <c r="L4001" s="14">
        <f t="shared" si="37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374"/>
        <v>16.514285714285716</v>
      </c>
      <c r="R4001" s="7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30" x14ac:dyDescent="0.2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s="4" t="s">
        <v>8221</v>
      </c>
      <c r="G4002" t="s">
        <v>8224</v>
      </c>
      <c r="H4002" t="s">
        <v>8246</v>
      </c>
      <c r="I4002">
        <v>1462631358</v>
      </c>
      <c r="J4002" s="14">
        <f t="shared" si="372"/>
        <v>42497.603680555556</v>
      </c>
      <c r="K4002">
        <v>1457450958</v>
      </c>
      <c r="L4002" s="14">
        <f t="shared" si="37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374"/>
        <v>0.125</v>
      </c>
      <c r="R4002" s="7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60" x14ac:dyDescent="0.2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s="4" t="s">
        <v>8221</v>
      </c>
      <c r="G4003" t="s">
        <v>8225</v>
      </c>
      <c r="H4003" t="s">
        <v>8247</v>
      </c>
      <c r="I4003">
        <v>1488394800</v>
      </c>
      <c r="J4003" s="14">
        <f t="shared" si="372"/>
        <v>42795.791666666672</v>
      </c>
      <c r="K4003">
        <v>1486681708</v>
      </c>
      <c r="L4003" s="14">
        <f t="shared" si="37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374"/>
        <v>37.75</v>
      </c>
      <c r="R4003" s="7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60" x14ac:dyDescent="0.2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s="4" t="s">
        <v>8221</v>
      </c>
      <c r="G4004" t="s">
        <v>8224</v>
      </c>
      <c r="H4004" t="s">
        <v>8246</v>
      </c>
      <c r="I4004">
        <v>1411779761</v>
      </c>
      <c r="J4004" s="14">
        <f t="shared" si="372"/>
        <v>41909.043530092589</v>
      </c>
      <c r="K4004">
        <v>1409187761</v>
      </c>
      <c r="L4004" s="14">
        <f t="shared" si="37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374"/>
        <v>1.8399999999999999</v>
      </c>
      <c r="R4004" s="7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5" x14ac:dyDescent="0.2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s="4" t="s">
        <v>8221</v>
      </c>
      <c r="G4005" t="s">
        <v>8224</v>
      </c>
      <c r="H4005" t="s">
        <v>8246</v>
      </c>
      <c r="I4005">
        <v>1424009147</v>
      </c>
      <c r="J4005" s="14">
        <f t="shared" si="372"/>
        <v>42050.587349537032</v>
      </c>
      <c r="K4005">
        <v>1421417147</v>
      </c>
      <c r="L4005" s="14">
        <f t="shared" si="37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374"/>
        <v>10.050000000000001</v>
      </c>
      <c r="R4005" s="7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2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s="4" t="s">
        <v>8221</v>
      </c>
      <c r="G4006" t="s">
        <v>8224</v>
      </c>
      <c r="H4006" t="s">
        <v>8246</v>
      </c>
      <c r="I4006">
        <v>1412740457</v>
      </c>
      <c r="J4006" s="14">
        <f t="shared" si="372"/>
        <v>41920.16269675926</v>
      </c>
      <c r="K4006">
        <v>1410148457</v>
      </c>
      <c r="L4006" s="14">
        <f t="shared" si="37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374"/>
        <v>0.2</v>
      </c>
      <c r="R4006" s="7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5" x14ac:dyDescent="0.2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s="4" t="s">
        <v>8221</v>
      </c>
      <c r="G4007" t="s">
        <v>8224</v>
      </c>
      <c r="H4007" t="s">
        <v>8246</v>
      </c>
      <c r="I4007">
        <v>1413832985</v>
      </c>
      <c r="J4007" s="14">
        <f t="shared" si="372"/>
        <v>41932.807696759257</v>
      </c>
      <c r="K4007">
        <v>1408648985</v>
      </c>
      <c r="L4007" s="14">
        <f t="shared" si="37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374"/>
        <v>1.3333333333333335</v>
      </c>
      <c r="R4007" s="7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60" x14ac:dyDescent="0.2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s="4" t="s">
        <v>8221</v>
      </c>
      <c r="G4008" t="s">
        <v>8224</v>
      </c>
      <c r="H4008" t="s">
        <v>8246</v>
      </c>
      <c r="I4008">
        <v>1455647587</v>
      </c>
      <c r="J4008" s="14">
        <f t="shared" si="372"/>
        <v>42416.772997685184</v>
      </c>
      <c r="K4008">
        <v>1453487587</v>
      </c>
      <c r="L4008" s="14">
        <f t="shared" si="37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374"/>
        <v>6.6666666666666671E-3</v>
      </c>
      <c r="R4008" s="7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5" x14ac:dyDescent="0.2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s="4" t="s">
        <v>8221</v>
      </c>
      <c r="G4009" t="s">
        <v>8224</v>
      </c>
      <c r="H4009" t="s">
        <v>8246</v>
      </c>
      <c r="I4009">
        <v>1409070480</v>
      </c>
      <c r="J4009" s="14">
        <f t="shared" si="372"/>
        <v>41877.686111111114</v>
      </c>
      <c r="K4009">
        <v>1406572381</v>
      </c>
      <c r="L4009" s="14">
        <f t="shared" si="37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374"/>
        <v>0.25</v>
      </c>
      <c r="R4009" s="7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60" x14ac:dyDescent="0.2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s="4" t="s">
        <v>8221</v>
      </c>
      <c r="G4010" t="s">
        <v>8225</v>
      </c>
      <c r="H4010" t="s">
        <v>8247</v>
      </c>
      <c r="I4010">
        <v>1437606507</v>
      </c>
      <c r="J4010" s="14">
        <f t="shared" si="372"/>
        <v>42207.964201388888</v>
      </c>
      <c r="K4010">
        <v>1435014507</v>
      </c>
      <c r="L4010" s="14">
        <f t="shared" si="37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374"/>
        <v>6</v>
      </c>
      <c r="R4010" s="7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5" x14ac:dyDescent="0.2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s="4" t="s">
        <v>8221</v>
      </c>
      <c r="G4011" t="s">
        <v>8225</v>
      </c>
      <c r="H4011" t="s">
        <v>8247</v>
      </c>
      <c r="I4011">
        <v>1410281360</v>
      </c>
      <c r="J4011" s="14">
        <f t="shared" si="372"/>
        <v>41891.700925925928</v>
      </c>
      <c r="K4011">
        <v>1406825360</v>
      </c>
      <c r="L4011" s="14">
        <f t="shared" si="37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374"/>
        <v>3.8860103626943006</v>
      </c>
      <c r="R4011" s="7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5" x14ac:dyDescent="0.2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s="4" t="s">
        <v>8221</v>
      </c>
      <c r="G4012" t="s">
        <v>8224</v>
      </c>
      <c r="H4012" t="s">
        <v>8246</v>
      </c>
      <c r="I4012">
        <v>1414348166</v>
      </c>
      <c r="J4012" s="14">
        <f t="shared" si="372"/>
        <v>41938.770439814813</v>
      </c>
      <c r="K4012">
        <v>1412879366</v>
      </c>
      <c r="L4012" s="14">
        <f t="shared" si="37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374"/>
        <v>24.194444444444443</v>
      </c>
      <c r="R4012" s="7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60" x14ac:dyDescent="0.2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s="4" t="s">
        <v>8221</v>
      </c>
      <c r="G4013" t="s">
        <v>8225</v>
      </c>
      <c r="H4013" t="s">
        <v>8247</v>
      </c>
      <c r="I4013">
        <v>1422450278</v>
      </c>
      <c r="J4013" s="14">
        <f t="shared" si="372"/>
        <v>42032.54488425926</v>
      </c>
      <c r="K4013">
        <v>1419858278</v>
      </c>
      <c r="L4013" s="14">
        <f t="shared" si="37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374"/>
        <v>7.6</v>
      </c>
      <c r="R4013" s="7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60" x14ac:dyDescent="0.2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s="4" t="s">
        <v>8221</v>
      </c>
      <c r="G4014" t="s">
        <v>8225</v>
      </c>
      <c r="H4014" t="s">
        <v>8247</v>
      </c>
      <c r="I4014">
        <v>1430571849</v>
      </c>
      <c r="J4014" s="14">
        <f t="shared" si="372"/>
        <v>42126.544548611113</v>
      </c>
      <c r="K4014">
        <v>1427979849</v>
      </c>
      <c r="L4014" s="14">
        <f t="shared" si="37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374"/>
        <v>0</v>
      </c>
      <c r="R4014" s="7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60" x14ac:dyDescent="0.2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s="4" t="s">
        <v>8221</v>
      </c>
      <c r="G4015" t="s">
        <v>8224</v>
      </c>
      <c r="H4015" t="s">
        <v>8246</v>
      </c>
      <c r="I4015">
        <v>1424070823</v>
      </c>
      <c r="J4015" s="14">
        <f t="shared" si="372"/>
        <v>42051.301192129627</v>
      </c>
      <c r="K4015">
        <v>1421478823</v>
      </c>
      <c r="L4015" s="14">
        <f t="shared" si="37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374"/>
        <v>1.3</v>
      </c>
      <c r="R4015" s="7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60" x14ac:dyDescent="0.2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s="4" t="s">
        <v>8221</v>
      </c>
      <c r="G4016" t="s">
        <v>8224</v>
      </c>
      <c r="H4016" t="s">
        <v>8246</v>
      </c>
      <c r="I4016">
        <v>1457157269</v>
      </c>
      <c r="J4016" s="14">
        <f t="shared" si="372"/>
        <v>42434.246168981481</v>
      </c>
      <c r="K4016">
        <v>1455861269</v>
      </c>
      <c r="L4016" s="14">
        <f t="shared" si="37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374"/>
        <v>0</v>
      </c>
      <c r="R4016" s="7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60" x14ac:dyDescent="0.2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s="4" t="s">
        <v>8221</v>
      </c>
      <c r="G4017" t="s">
        <v>8224</v>
      </c>
      <c r="H4017" t="s">
        <v>8246</v>
      </c>
      <c r="I4017">
        <v>1437331463</v>
      </c>
      <c r="J4017" s="14">
        <f t="shared" si="372"/>
        <v>42204.780821759254</v>
      </c>
      <c r="K4017">
        <v>1434739463</v>
      </c>
      <c r="L4017" s="14">
        <f t="shared" si="373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374"/>
        <v>1.4285714285714287E-2</v>
      </c>
      <c r="R4017" s="7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60" x14ac:dyDescent="0.2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s="4" t="s">
        <v>8221</v>
      </c>
      <c r="G4018" t="s">
        <v>8225</v>
      </c>
      <c r="H4018" t="s">
        <v>8247</v>
      </c>
      <c r="I4018">
        <v>1410987400</v>
      </c>
      <c r="J4018" s="14">
        <f t="shared" si="372"/>
        <v>41899.872685185182</v>
      </c>
      <c r="K4018">
        <v>1408395400</v>
      </c>
      <c r="L4018" s="14">
        <f t="shared" si="37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374"/>
        <v>14.000000000000002</v>
      </c>
      <c r="R4018" s="7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60" x14ac:dyDescent="0.2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s="4" t="s">
        <v>8221</v>
      </c>
      <c r="G4019" t="s">
        <v>8224</v>
      </c>
      <c r="H4019" t="s">
        <v>8246</v>
      </c>
      <c r="I4019">
        <v>1409846874</v>
      </c>
      <c r="J4019" s="14">
        <f t="shared" si="372"/>
        <v>41886.672152777777</v>
      </c>
      <c r="K4019">
        <v>1407254874</v>
      </c>
      <c r="L4019" s="14">
        <f t="shared" si="37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374"/>
        <v>1.05</v>
      </c>
      <c r="R4019" s="7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s="4" t="s">
        <v>8221</v>
      </c>
      <c r="G4020" t="s">
        <v>8225</v>
      </c>
      <c r="H4020" t="s">
        <v>8247</v>
      </c>
      <c r="I4020">
        <v>1475877108</v>
      </c>
      <c r="J4020" s="14">
        <f t="shared" si="372"/>
        <v>42650.91097222222</v>
      </c>
      <c r="K4020">
        <v>1473285108</v>
      </c>
      <c r="L4020" s="14">
        <f t="shared" si="37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374"/>
        <v>8.6666666666666679</v>
      </c>
      <c r="R4020" s="7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60" x14ac:dyDescent="0.2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s="4" t="s">
        <v>8221</v>
      </c>
      <c r="G4021" t="s">
        <v>8224</v>
      </c>
      <c r="H4021" t="s">
        <v>8246</v>
      </c>
      <c r="I4021">
        <v>1460737680</v>
      </c>
      <c r="J4021" s="14">
        <f t="shared" si="372"/>
        <v>42475.686111111107</v>
      </c>
      <c r="K4021">
        <v>1455725596</v>
      </c>
      <c r="L4021" s="14">
        <f t="shared" si="37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374"/>
        <v>0.82857142857142851</v>
      </c>
      <c r="R4021" s="7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60" x14ac:dyDescent="0.2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s="4" t="s">
        <v>8221</v>
      </c>
      <c r="G4022" t="s">
        <v>8224</v>
      </c>
      <c r="H4022" t="s">
        <v>8246</v>
      </c>
      <c r="I4022">
        <v>1427168099</v>
      </c>
      <c r="J4022" s="14">
        <f t="shared" si="372"/>
        <v>42087.149293981478</v>
      </c>
      <c r="K4022">
        <v>1424579699</v>
      </c>
      <c r="L4022" s="14">
        <f t="shared" si="37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374"/>
        <v>16.666666666666664</v>
      </c>
      <c r="R4022" s="7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5" x14ac:dyDescent="0.2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s="4" t="s">
        <v>8221</v>
      </c>
      <c r="G4023" t="s">
        <v>8224</v>
      </c>
      <c r="H4023" t="s">
        <v>8246</v>
      </c>
      <c r="I4023">
        <v>1414360358</v>
      </c>
      <c r="J4023" s="14">
        <f t="shared" si="372"/>
        <v>41938.911550925928</v>
      </c>
      <c r="K4023">
        <v>1409176358</v>
      </c>
      <c r="L4023" s="14">
        <f t="shared" si="37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374"/>
        <v>0.83333333333333337</v>
      </c>
      <c r="R4023" s="7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30" x14ac:dyDescent="0.2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s="4" t="s">
        <v>8221</v>
      </c>
      <c r="G4024" t="s">
        <v>8224</v>
      </c>
      <c r="H4024" t="s">
        <v>8246</v>
      </c>
      <c r="I4024">
        <v>1422759240</v>
      </c>
      <c r="J4024" s="14">
        <f t="shared" si="372"/>
        <v>42036.120833333334</v>
      </c>
      <c r="K4024">
        <v>1418824867</v>
      </c>
      <c r="L4024" s="14">
        <f t="shared" si="373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374"/>
        <v>69.561111111111103</v>
      </c>
      <c r="R4024" s="7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5" x14ac:dyDescent="0.2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s="4" t="s">
        <v>8221</v>
      </c>
      <c r="G4025" t="s">
        <v>8224</v>
      </c>
      <c r="H4025" t="s">
        <v>8246</v>
      </c>
      <c r="I4025">
        <v>1458860363</v>
      </c>
      <c r="J4025" s="14">
        <f t="shared" si="372"/>
        <v>42453.957905092597</v>
      </c>
      <c r="K4025">
        <v>1454975963</v>
      </c>
      <c r="L4025" s="14">
        <f t="shared" si="373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374"/>
        <v>0</v>
      </c>
      <c r="R4025" s="7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60" x14ac:dyDescent="0.2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s="4" t="s">
        <v>8221</v>
      </c>
      <c r="G4026" t="s">
        <v>8224</v>
      </c>
      <c r="H4026" t="s">
        <v>8246</v>
      </c>
      <c r="I4026">
        <v>1441037097</v>
      </c>
      <c r="J4026" s="14">
        <f t="shared" si="372"/>
        <v>42247.670104166667</v>
      </c>
      <c r="K4026">
        <v>1438445097</v>
      </c>
      <c r="L4026" s="14">
        <f t="shared" si="37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374"/>
        <v>1.25</v>
      </c>
      <c r="R4026" s="7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60" x14ac:dyDescent="0.2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s="4" t="s">
        <v>8221</v>
      </c>
      <c r="G4027" t="s">
        <v>8230</v>
      </c>
      <c r="H4027" t="s">
        <v>8249</v>
      </c>
      <c r="I4027">
        <v>1437889336</v>
      </c>
      <c r="J4027" s="14">
        <f t="shared" si="372"/>
        <v>42211.237685185188</v>
      </c>
      <c r="K4027">
        <v>1432705336</v>
      </c>
      <c r="L4027" s="14">
        <f t="shared" si="37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374"/>
        <v>5</v>
      </c>
      <c r="R4027" s="7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5" x14ac:dyDescent="0.2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s="4" t="s">
        <v>8221</v>
      </c>
      <c r="G4028" t="s">
        <v>8224</v>
      </c>
      <c r="H4028" t="s">
        <v>8246</v>
      </c>
      <c r="I4028">
        <v>1449247439</v>
      </c>
      <c r="J4028" s="14">
        <f t="shared" si="372"/>
        <v>42342.697210648148</v>
      </c>
      <c r="K4028">
        <v>1444059839</v>
      </c>
      <c r="L4028" s="14">
        <f t="shared" si="37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374"/>
        <v>0</v>
      </c>
      <c r="R4028" s="7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60" x14ac:dyDescent="0.2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s="4" t="s">
        <v>8221</v>
      </c>
      <c r="G4029" t="s">
        <v>8224</v>
      </c>
      <c r="H4029" t="s">
        <v>8246</v>
      </c>
      <c r="I4029">
        <v>1487811600</v>
      </c>
      <c r="J4029" s="14">
        <f t="shared" si="372"/>
        <v>42789.041666666672</v>
      </c>
      <c r="K4029">
        <v>1486077481</v>
      </c>
      <c r="L4029" s="14">
        <f t="shared" si="37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374"/>
        <v>7.166666666666667</v>
      </c>
      <c r="R4029" s="7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5" x14ac:dyDescent="0.2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s="4" t="s">
        <v>8221</v>
      </c>
      <c r="G4030" t="s">
        <v>8224</v>
      </c>
      <c r="H4030" t="s">
        <v>8246</v>
      </c>
      <c r="I4030">
        <v>1402007500</v>
      </c>
      <c r="J4030" s="14">
        <f t="shared" si="372"/>
        <v>41795.938657407409</v>
      </c>
      <c r="K4030">
        <v>1399415500</v>
      </c>
      <c r="L4030" s="14">
        <f t="shared" si="37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374"/>
        <v>28.050000000000004</v>
      </c>
      <c r="R4030" s="7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5" x14ac:dyDescent="0.2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s="4" t="s">
        <v>8221</v>
      </c>
      <c r="G4031" t="s">
        <v>8224</v>
      </c>
      <c r="H4031" t="s">
        <v>8246</v>
      </c>
      <c r="I4031">
        <v>1450053370</v>
      </c>
      <c r="J4031" s="14">
        <f t="shared" si="372"/>
        <v>42352.025115740747</v>
      </c>
      <c r="K4031">
        <v>1447461370</v>
      </c>
      <c r="L4031" s="14">
        <f t="shared" si="373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374"/>
        <v>0</v>
      </c>
      <c r="R4031" s="7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60" x14ac:dyDescent="0.2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s="4" t="s">
        <v>8221</v>
      </c>
      <c r="G4032" t="s">
        <v>8224</v>
      </c>
      <c r="H4032" t="s">
        <v>8246</v>
      </c>
      <c r="I4032">
        <v>1454525340</v>
      </c>
      <c r="J4032" s="14">
        <f t="shared" si="372"/>
        <v>42403.784027777772</v>
      </c>
      <c r="K4032">
        <v>1452008599</v>
      </c>
      <c r="L4032" s="14">
        <f t="shared" si="37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374"/>
        <v>16</v>
      </c>
      <c r="R4032" s="7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60" x14ac:dyDescent="0.2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s="4" t="s">
        <v>8221</v>
      </c>
      <c r="G4033" t="s">
        <v>8224</v>
      </c>
      <c r="H4033" t="s">
        <v>8246</v>
      </c>
      <c r="I4033">
        <v>1418914964</v>
      </c>
      <c r="J4033" s="14">
        <f t="shared" si="372"/>
        <v>41991.626898148148</v>
      </c>
      <c r="K4033">
        <v>1414591364</v>
      </c>
      <c r="L4033" s="14">
        <f t="shared" si="37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374"/>
        <v>0</v>
      </c>
      <c r="R4033" s="7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60" x14ac:dyDescent="0.2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s="4" t="s">
        <v>8221</v>
      </c>
      <c r="G4034" t="s">
        <v>8224</v>
      </c>
      <c r="H4034" t="s">
        <v>8246</v>
      </c>
      <c r="I4034">
        <v>1450211116</v>
      </c>
      <c r="J4034" s="14">
        <f t="shared" si="372"/>
        <v>42353.85087962963</v>
      </c>
      <c r="K4034">
        <v>1445023516</v>
      </c>
      <c r="L4034" s="14">
        <f t="shared" si="373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6">
        <f t="shared" si="374"/>
        <v>6.8287037037037033</v>
      </c>
      <c r="R4034" s="7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5" x14ac:dyDescent="0.2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s="4" t="s">
        <v>8221</v>
      </c>
      <c r="G4035" t="s">
        <v>8225</v>
      </c>
      <c r="H4035" t="s">
        <v>8247</v>
      </c>
      <c r="I4035">
        <v>1475398800</v>
      </c>
      <c r="J4035" s="14">
        <f t="shared" ref="J4035:J4098" si="378">(((I4035/60)/60)/24)+DATE(1970,1,1)</f>
        <v>42645.375</v>
      </c>
      <c r="K4035">
        <v>1472711224</v>
      </c>
      <c r="L4035" s="14">
        <f t="shared" ref="L4035:L4098" si="379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6">
        <f t="shared" ref="Q4035:Q4098" si="380">(E4035/D4035)*100</f>
        <v>25.698702928870294</v>
      </c>
      <c r="R4035" s="7">
        <f t="shared" ref="R4035:R4098" si="381">AVERAGE(E4035/N4035)</f>
        <v>65.340319148936175</v>
      </c>
      <c r="S4035" t="str">
        <f t="shared" ref="S4035:S4098" si="382">LEFT(P4035,FIND("/",P4035)-1)</f>
        <v>theater</v>
      </c>
      <c r="T4035" t="str">
        <f t="shared" ref="T4035:T4098" si="383">RIGHT(P4035,LEN(P4035)-FIND("/",P4035))</f>
        <v>plays</v>
      </c>
    </row>
    <row r="4036" spans="1:20" ht="60" x14ac:dyDescent="0.2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s="4" t="s">
        <v>8221</v>
      </c>
      <c r="G4036" t="s">
        <v>8224</v>
      </c>
      <c r="H4036" t="s">
        <v>8246</v>
      </c>
      <c r="I4036">
        <v>1428097450</v>
      </c>
      <c r="J4036" s="14">
        <f t="shared" si="378"/>
        <v>42097.905671296292</v>
      </c>
      <c r="K4036">
        <v>1425509050</v>
      </c>
      <c r="L4036" s="14">
        <f t="shared" si="37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380"/>
        <v>1.4814814814814816</v>
      </c>
      <c r="R4036" s="7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s="4" t="s">
        <v>8221</v>
      </c>
      <c r="G4037" t="s">
        <v>8224</v>
      </c>
      <c r="H4037" t="s">
        <v>8246</v>
      </c>
      <c r="I4037">
        <v>1413925887</v>
      </c>
      <c r="J4037" s="14">
        <f t="shared" si="378"/>
        <v>41933.882951388885</v>
      </c>
      <c r="K4037">
        <v>1411333887</v>
      </c>
      <c r="L4037" s="14">
        <f t="shared" si="37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380"/>
        <v>36.85</v>
      </c>
      <c r="R4037" s="7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5" x14ac:dyDescent="0.2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s="4" t="s">
        <v>8221</v>
      </c>
      <c r="G4038" t="s">
        <v>8224</v>
      </c>
      <c r="H4038" t="s">
        <v>8246</v>
      </c>
      <c r="I4038">
        <v>1404253800</v>
      </c>
      <c r="J4038" s="14">
        <f t="shared" si="378"/>
        <v>41821.9375</v>
      </c>
      <c r="K4038">
        <v>1402784964</v>
      </c>
      <c r="L4038" s="14">
        <f t="shared" si="37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380"/>
        <v>47.05</v>
      </c>
      <c r="R4038" s="7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60" x14ac:dyDescent="0.2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s="4" t="s">
        <v>8221</v>
      </c>
      <c r="G4039" t="s">
        <v>8224</v>
      </c>
      <c r="H4039" t="s">
        <v>8246</v>
      </c>
      <c r="I4039">
        <v>1464099900</v>
      </c>
      <c r="J4039" s="14">
        <f t="shared" si="378"/>
        <v>42514.600694444445</v>
      </c>
      <c r="K4039">
        <v>1462585315</v>
      </c>
      <c r="L4039" s="14">
        <f t="shared" si="37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380"/>
        <v>11.428571428571429</v>
      </c>
      <c r="R4039" s="7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5" x14ac:dyDescent="0.2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s="4" t="s">
        <v>8221</v>
      </c>
      <c r="G4040" t="s">
        <v>8224</v>
      </c>
      <c r="H4040" t="s">
        <v>8246</v>
      </c>
      <c r="I4040">
        <v>1413573010</v>
      </c>
      <c r="J4040" s="14">
        <f t="shared" si="378"/>
        <v>41929.798726851855</v>
      </c>
      <c r="K4040">
        <v>1408389010</v>
      </c>
      <c r="L4040" s="14">
        <f t="shared" si="37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380"/>
        <v>12.04</v>
      </c>
      <c r="R4040" s="7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45" x14ac:dyDescent="0.2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s="4" t="s">
        <v>8221</v>
      </c>
      <c r="G4041" t="s">
        <v>8224</v>
      </c>
      <c r="H4041" t="s">
        <v>8246</v>
      </c>
      <c r="I4041">
        <v>1448949540</v>
      </c>
      <c r="J4041" s="14">
        <f t="shared" si="378"/>
        <v>42339.249305555553</v>
      </c>
      <c r="K4041">
        <v>1446048367</v>
      </c>
      <c r="L4041" s="14">
        <f t="shared" si="37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380"/>
        <v>60</v>
      </c>
      <c r="R4041" s="7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5" x14ac:dyDescent="0.2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s="4" t="s">
        <v>8221</v>
      </c>
      <c r="G4042" t="s">
        <v>8224</v>
      </c>
      <c r="H4042" t="s">
        <v>8246</v>
      </c>
      <c r="I4042">
        <v>1437188400</v>
      </c>
      <c r="J4042" s="14">
        <f t="shared" si="378"/>
        <v>42203.125</v>
      </c>
      <c r="K4042">
        <v>1432100004</v>
      </c>
      <c r="L4042" s="14">
        <f t="shared" si="37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380"/>
        <v>31.25</v>
      </c>
      <c r="R4042" s="7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45" x14ac:dyDescent="0.2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s="4" t="s">
        <v>8221</v>
      </c>
      <c r="G4043" t="s">
        <v>8225</v>
      </c>
      <c r="H4043" t="s">
        <v>8247</v>
      </c>
      <c r="I4043">
        <v>1473160954</v>
      </c>
      <c r="J4043" s="14">
        <f t="shared" si="378"/>
        <v>42619.474004629628</v>
      </c>
      <c r="K4043">
        <v>1467976954</v>
      </c>
      <c r="L4043" s="14">
        <f t="shared" si="37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380"/>
        <v>0.42</v>
      </c>
      <c r="R4043" s="7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60" x14ac:dyDescent="0.2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s="4" t="s">
        <v>8221</v>
      </c>
      <c r="G4044" t="s">
        <v>8224</v>
      </c>
      <c r="H4044" t="s">
        <v>8246</v>
      </c>
      <c r="I4044">
        <v>1421781360</v>
      </c>
      <c r="J4044" s="14">
        <f t="shared" si="378"/>
        <v>42024.802777777775</v>
      </c>
      <c r="K4044">
        <v>1419213664</v>
      </c>
      <c r="L4044" s="14">
        <f t="shared" si="37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380"/>
        <v>0.21</v>
      </c>
      <c r="R4044" s="7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5" x14ac:dyDescent="0.2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s="4" t="s">
        <v>8221</v>
      </c>
      <c r="G4045" t="s">
        <v>8229</v>
      </c>
      <c r="H4045" t="s">
        <v>8251</v>
      </c>
      <c r="I4045">
        <v>1416524325</v>
      </c>
      <c r="J4045" s="14">
        <f t="shared" si="378"/>
        <v>41963.957465277781</v>
      </c>
      <c r="K4045">
        <v>1415228325</v>
      </c>
      <c r="L4045" s="14">
        <f t="shared" si="37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380"/>
        <v>0</v>
      </c>
      <c r="R4045" s="7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60" x14ac:dyDescent="0.2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s="4" t="s">
        <v>8221</v>
      </c>
      <c r="G4046" t="s">
        <v>8224</v>
      </c>
      <c r="H4046" t="s">
        <v>8246</v>
      </c>
      <c r="I4046">
        <v>1428642000</v>
      </c>
      <c r="J4046" s="14">
        <f t="shared" si="378"/>
        <v>42104.208333333328</v>
      </c>
      <c r="K4046">
        <v>1426050982</v>
      </c>
      <c r="L4046" s="14">
        <f t="shared" si="37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380"/>
        <v>37.5</v>
      </c>
      <c r="R4046" s="7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60" x14ac:dyDescent="0.2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s="4" t="s">
        <v>8221</v>
      </c>
      <c r="G4047" t="s">
        <v>8226</v>
      </c>
      <c r="H4047" t="s">
        <v>8248</v>
      </c>
      <c r="I4047">
        <v>1408596589</v>
      </c>
      <c r="J4047" s="14">
        <f t="shared" si="378"/>
        <v>41872.201261574075</v>
      </c>
      <c r="K4047">
        <v>1406004589</v>
      </c>
      <c r="L4047" s="14">
        <f t="shared" si="37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380"/>
        <v>0.02</v>
      </c>
      <c r="R4047" s="7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60" x14ac:dyDescent="0.2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s="4" t="s">
        <v>8221</v>
      </c>
      <c r="G4048" t="s">
        <v>8224</v>
      </c>
      <c r="H4048" t="s">
        <v>8246</v>
      </c>
      <c r="I4048">
        <v>1413992210</v>
      </c>
      <c r="J4048" s="14">
        <f t="shared" si="378"/>
        <v>41934.650578703702</v>
      </c>
      <c r="K4048">
        <v>1411400210</v>
      </c>
      <c r="L4048" s="14">
        <f t="shared" si="37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380"/>
        <v>8.2142857142857135</v>
      </c>
      <c r="R4048" s="7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5" x14ac:dyDescent="0.2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s="4" t="s">
        <v>8221</v>
      </c>
      <c r="G4049" t="s">
        <v>8224</v>
      </c>
      <c r="H4049" t="s">
        <v>8246</v>
      </c>
      <c r="I4049">
        <v>1420938000</v>
      </c>
      <c r="J4049" s="14">
        <f t="shared" si="378"/>
        <v>42015.041666666672</v>
      </c>
      <c r="K4049">
        <v>1418862743</v>
      </c>
      <c r="L4049" s="14">
        <f t="shared" si="37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380"/>
        <v>2.1999999999999997</v>
      </c>
      <c r="R4049" s="7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60" x14ac:dyDescent="0.2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s="4" t="s">
        <v>8221</v>
      </c>
      <c r="G4050" t="s">
        <v>8225</v>
      </c>
      <c r="H4050" t="s">
        <v>8247</v>
      </c>
      <c r="I4050">
        <v>1460373187</v>
      </c>
      <c r="J4050" s="14">
        <f t="shared" si="378"/>
        <v>42471.467442129629</v>
      </c>
      <c r="K4050">
        <v>1457352787</v>
      </c>
      <c r="L4050" s="14">
        <f t="shared" si="37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380"/>
        <v>17.652941176470588</v>
      </c>
      <c r="R4050" s="7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60" x14ac:dyDescent="0.2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s="4" t="s">
        <v>8221</v>
      </c>
      <c r="G4051" t="s">
        <v>8224</v>
      </c>
      <c r="H4051" t="s">
        <v>8246</v>
      </c>
      <c r="I4051">
        <v>1436914815</v>
      </c>
      <c r="J4051" s="14">
        <f t="shared" si="378"/>
        <v>42199.958506944444</v>
      </c>
      <c r="K4051">
        <v>1434322815</v>
      </c>
      <c r="L4051" s="14">
        <f t="shared" si="37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380"/>
        <v>0.08</v>
      </c>
      <c r="R4051" s="7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60" x14ac:dyDescent="0.2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s="4" t="s">
        <v>8221</v>
      </c>
      <c r="G4052" t="s">
        <v>8224</v>
      </c>
      <c r="H4052" t="s">
        <v>8246</v>
      </c>
      <c r="I4052">
        <v>1414077391</v>
      </c>
      <c r="J4052" s="14">
        <f t="shared" si="378"/>
        <v>41935.636469907404</v>
      </c>
      <c r="K4052">
        <v>1411485391</v>
      </c>
      <c r="L4052" s="14">
        <f t="shared" si="37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380"/>
        <v>6.6666666666666666E-2</v>
      </c>
      <c r="R4052" s="7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5" x14ac:dyDescent="0.2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s="4" t="s">
        <v>8221</v>
      </c>
      <c r="G4053" t="s">
        <v>8224</v>
      </c>
      <c r="H4053" t="s">
        <v>8246</v>
      </c>
      <c r="I4053">
        <v>1399618380</v>
      </c>
      <c r="J4053" s="14">
        <f t="shared" si="378"/>
        <v>41768.286805555559</v>
      </c>
      <c r="K4053">
        <v>1399058797</v>
      </c>
      <c r="L4053" s="14">
        <f t="shared" si="37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380"/>
        <v>0</v>
      </c>
      <c r="R4053" s="7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60" x14ac:dyDescent="0.2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s="4" t="s">
        <v>8221</v>
      </c>
      <c r="G4054" t="s">
        <v>8224</v>
      </c>
      <c r="H4054" t="s">
        <v>8246</v>
      </c>
      <c r="I4054">
        <v>1413234316</v>
      </c>
      <c r="J4054" s="14">
        <f t="shared" si="378"/>
        <v>41925.878657407404</v>
      </c>
      <c r="K4054">
        <v>1408050316</v>
      </c>
      <c r="L4054" s="14">
        <f t="shared" si="37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380"/>
        <v>37.533333333333339</v>
      </c>
      <c r="R4054" s="7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60" x14ac:dyDescent="0.2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s="4" t="s">
        <v>8221</v>
      </c>
      <c r="G4055" t="s">
        <v>8225</v>
      </c>
      <c r="H4055" t="s">
        <v>8247</v>
      </c>
      <c r="I4055">
        <v>1416081600</v>
      </c>
      <c r="J4055" s="14">
        <f t="shared" si="378"/>
        <v>41958.833333333328</v>
      </c>
      <c r="K4055">
        <v>1413477228</v>
      </c>
      <c r="L4055" s="14">
        <f t="shared" si="37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380"/>
        <v>22</v>
      </c>
      <c r="R4055" s="7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5" x14ac:dyDescent="0.2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s="4" t="s">
        <v>8221</v>
      </c>
      <c r="G4056" t="s">
        <v>8224</v>
      </c>
      <c r="H4056" t="s">
        <v>8246</v>
      </c>
      <c r="I4056">
        <v>1475294400</v>
      </c>
      <c r="J4056" s="14">
        <f t="shared" si="378"/>
        <v>42644.166666666672</v>
      </c>
      <c r="K4056">
        <v>1472674285</v>
      </c>
      <c r="L4056" s="14">
        <f t="shared" si="37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380"/>
        <v>0</v>
      </c>
      <c r="R4056" s="7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60" x14ac:dyDescent="0.2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s="4" t="s">
        <v>8221</v>
      </c>
      <c r="G4057" t="s">
        <v>8225</v>
      </c>
      <c r="H4057" t="s">
        <v>8247</v>
      </c>
      <c r="I4057">
        <v>1403192031</v>
      </c>
      <c r="J4057" s="14">
        <f t="shared" si="378"/>
        <v>41809.648506944446</v>
      </c>
      <c r="K4057">
        <v>1400600031</v>
      </c>
      <c r="L4057" s="14">
        <f t="shared" si="37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380"/>
        <v>17.62</v>
      </c>
      <c r="R4057" s="7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60" x14ac:dyDescent="0.2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s="4" t="s">
        <v>8221</v>
      </c>
      <c r="G4058" t="s">
        <v>8224</v>
      </c>
      <c r="H4058" t="s">
        <v>8246</v>
      </c>
      <c r="I4058">
        <v>1467575940</v>
      </c>
      <c r="J4058" s="14">
        <f t="shared" si="378"/>
        <v>42554.832638888889</v>
      </c>
      <c r="K4058">
        <v>1465856639</v>
      </c>
      <c r="L4058" s="14">
        <f t="shared" si="37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380"/>
        <v>53</v>
      </c>
      <c r="R4058" s="7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60" x14ac:dyDescent="0.2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s="4" t="s">
        <v>8221</v>
      </c>
      <c r="G4059" t="s">
        <v>8225</v>
      </c>
      <c r="H4059" t="s">
        <v>8247</v>
      </c>
      <c r="I4059">
        <v>1448492400</v>
      </c>
      <c r="J4059" s="14">
        <f t="shared" si="378"/>
        <v>42333.958333333328</v>
      </c>
      <c r="K4059">
        <v>1446506080</v>
      </c>
      <c r="L4059" s="14">
        <f t="shared" si="37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380"/>
        <v>22.142857142857142</v>
      </c>
      <c r="R4059" s="7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5" x14ac:dyDescent="0.2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s="4" t="s">
        <v>8221</v>
      </c>
      <c r="G4060" t="s">
        <v>8224</v>
      </c>
      <c r="H4060" t="s">
        <v>8246</v>
      </c>
      <c r="I4060">
        <v>1459483140</v>
      </c>
      <c r="J4060" s="14">
        <f t="shared" si="378"/>
        <v>42461.165972222225</v>
      </c>
      <c r="K4060">
        <v>1458178044</v>
      </c>
      <c r="L4060" s="14">
        <f t="shared" si="37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380"/>
        <v>2.5333333333333332</v>
      </c>
      <c r="R4060" s="7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5" x14ac:dyDescent="0.2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s="4" t="s">
        <v>8221</v>
      </c>
      <c r="G4061" t="s">
        <v>8229</v>
      </c>
      <c r="H4061" t="s">
        <v>8251</v>
      </c>
      <c r="I4061">
        <v>1410836400</v>
      </c>
      <c r="J4061" s="14">
        <f t="shared" si="378"/>
        <v>41898.125</v>
      </c>
      <c r="K4061">
        <v>1408116152</v>
      </c>
      <c r="L4061" s="14">
        <f t="shared" si="37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380"/>
        <v>2.5</v>
      </c>
      <c r="R4061" s="7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60" x14ac:dyDescent="0.2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s="4" t="s">
        <v>8221</v>
      </c>
      <c r="G4062" t="s">
        <v>8229</v>
      </c>
      <c r="H4062" t="s">
        <v>8251</v>
      </c>
      <c r="I4062">
        <v>1403539200</v>
      </c>
      <c r="J4062" s="14">
        <f t="shared" si="378"/>
        <v>41813.666666666664</v>
      </c>
      <c r="K4062">
        <v>1400604056</v>
      </c>
      <c r="L4062" s="14">
        <f t="shared" si="37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380"/>
        <v>2.85</v>
      </c>
      <c r="R4062" s="7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45" x14ac:dyDescent="0.2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s="4" t="s">
        <v>8221</v>
      </c>
      <c r="G4063" t="s">
        <v>8224</v>
      </c>
      <c r="H4063" t="s">
        <v>8246</v>
      </c>
      <c r="I4063">
        <v>1461205423</v>
      </c>
      <c r="J4063" s="14">
        <f t="shared" si="378"/>
        <v>42481.099803240737</v>
      </c>
      <c r="K4063">
        <v>1456025023</v>
      </c>
      <c r="L4063" s="14">
        <f t="shared" si="37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380"/>
        <v>0</v>
      </c>
      <c r="R4063" s="7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60" x14ac:dyDescent="0.2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s="4" t="s">
        <v>8221</v>
      </c>
      <c r="G4064" t="s">
        <v>8224</v>
      </c>
      <c r="H4064" t="s">
        <v>8246</v>
      </c>
      <c r="I4064">
        <v>1467481468</v>
      </c>
      <c r="J4064" s="14">
        <f t="shared" si="378"/>
        <v>42553.739212962959</v>
      </c>
      <c r="K4064">
        <v>1464889468</v>
      </c>
      <c r="L4064" s="14">
        <f t="shared" si="37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380"/>
        <v>2.4500000000000002</v>
      </c>
      <c r="R4064" s="7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60" x14ac:dyDescent="0.2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s="4" t="s">
        <v>8221</v>
      </c>
      <c r="G4065" t="s">
        <v>8225</v>
      </c>
      <c r="H4065" t="s">
        <v>8247</v>
      </c>
      <c r="I4065">
        <v>1403886084</v>
      </c>
      <c r="J4065" s="14">
        <f t="shared" si="378"/>
        <v>41817.681527777779</v>
      </c>
      <c r="K4065">
        <v>1401294084</v>
      </c>
      <c r="L4065" s="14">
        <f t="shared" si="37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380"/>
        <v>1.4210526315789473</v>
      </c>
      <c r="R4065" s="7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60" x14ac:dyDescent="0.2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s="4" t="s">
        <v>8221</v>
      </c>
      <c r="G4066" t="s">
        <v>8226</v>
      </c>
      <c r="H4066" t="s">
        <v>8248</v>
      </c>
      <c r="I4066">
        <v>1430316426</v>
      </c>
      <c r="J4066" s="14">
        <f t="shared" si="378"/>
        <v>42123.588263888887</v>
      </c>
      <c r="K4066">
        <v>1427724426</v>
      </c>
      <c r="L4066" s="14">
        <f t="shared" si="37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380"/>
        <v>19.25</v>
      </c>
      <c r="R4066" s="7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45" x14ac:dyDescent="0.2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s="4" t="s">
        <v>8221</v>
      </c>
      <c r="G4067" t="s">
        <v>8224</v>
      </c>
      <c r="H4067" t="s">
        <v>8246</v>
      </c>
      <c r="I4067">
        <v>1407883811</v>
      </c>
      <c r="J4067" s="14">
        <f t="shared" si="378"/>
        <v>41863.951516203706</v>
      </c>
      <c r="K4067">
        <v>1405291811</v>
      </c>
      <c r="L4067" s="14">
        <f t="shared" si="37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380"/>
        <v>0.67500000000000004</v>
      </c>
      <c r="R4067" s="7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60" x14ac:dyDescent="0.2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s="4" t="s">
        <v>8221</v>
      </c>
      <c r="G4068" t="s">
        <v>8224</v>
      </c>
      <c r="H4068" t="s">
        <v>8246</v>
      </c>
      <c r="I4068">
        <v>1463619388</v>
      </c>
      <c r="J4068" s="14">
        <f t="shared" si="378"/>
        <v>42509.039212962962</v>
      </c>
      <c r="K4068">
        <v>1461027388</v>
      </c>
      <c r="L4068" s="14">
        <f t="shared" si="37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380"/>
        <v>0.16666666666666669</v>
      </c>
      <c r="R4068" s="7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60" x14ac:dyDescent="0.2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s="4" t="s">
        <v>8221</v>
      </c>
      <c r="G4069" t="s">
        <v>8224</v>
      </c>
      <c r="H4069" t="s">
        <v>8246</v>
      </c>
      <c r="I4069">
        <v>1443408550</v>
      </c>
      <c r="J4069" s="14">
        <f t="shared" si="378"/>
        <v>42275.117476851854</v>
      </c>
      <c r="K4069">
        <v>1439952550</v>
      </c>
      <c r="L4069" s="14">
        <f t="shared" si="37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380"/>
        <v>60.9</v>
      </c>
      <c r="R4069" s="7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5" x14ac:dyDescent="0.2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s="4" t="s">
        <v>8221</v>
      </c>
      <c r="G4070" t="s">
        <v>8224</v>
      </c>
      <c r="H4070" t="s">
        <v>8246</v>
      </c>
      <c r="I4070">
        <v>1484348700</v>
      </c>
      <c r="J4070" s="14">
        <f t="shared" si="378"/>
        <v>42748.961805555555</v>
      </c>
      <c r="K4070">
        <v>1481756855</v>
      </c>
      <c r="L4070" s="14">
        <f t="shared" si="37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380"/>
        <v>1</v>
      </c>
      <c r="R4070" s="7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5" x14ac:dyDescent="0.2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s="4" t="s">
        <v>8221</v>
      </c>
      <c r="G4071" t="s">
        <v>8225</v>
      </c>
      <c r="H4071" t="s">
        <v>8247</v>
      </c>
      <c r="I4071">
        <v>1425124800</v>
      </c>
      <c r="J4071" s="14">
        <f t="shared" si="378"/>
        <v>42063.5</v>
      </c>
      <c r="K4071">
        <v>1421596356</v>
      </c>
      <c r="L4071" s="14">
        <f t="shared" si="37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380"/>
        <v>34.4</v>
      </c>
      <c r="R4071" s="7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5" x14ac:dyDescent="0.2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s="4" t="s">
        <v>8221</v>
      </c>
      <c r="G4072" t="s">
        <v>8224</v>
      </c>
      <c r="H4072" t="s">
        <v>8246</v>
      </c>
      <c r="I4072">
        <v>1425178800</v>
      </c>
      <c r="J4072" s="14">
        <f t="shared" si="378"/>
        <v>42064.125</v>
      </c>
      <c r="K4072">
        <v>1422374420</v>
      </c>
      <c r="L4072" s="14">
        <f t="shared" si="37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380"/>
        <v>16.5</v>
      </c>
      <c r="R4072" s="7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60" x14ac:dyDescent="0.2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s="4" t="s">
        <v>8221</v>
      </c>
      <c r="G4073" t="s">
        <v>8238</v>
      </c>
      <c r="H4073" t="s">
        <v>8256</v>
      </c>
      <c r="I4073">
        <v>1482779931</v>
      </c>
      <c r="J4073" s="14">
        <f t="shared" si="378"/>
        <v>42730.804756944446</v>
      </c>
      <c r="K4073">
        <v>1480187931</v>
      </c>
      <c r="L4073" s="14">
        <f t="shared" si="37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380"/>
        <v>0</v>
      </c>
      <c r="R4073" s="7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60" x14ac:dyDescent="0.2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s="4" t="s">
        <v>8221</v>
      </c>
      <c r="G4074" t="s">
        <v>8225</v>
      </c>
      <c r="H4074" t="s">
        <v>8247</v>
      </c>
      <c r="I4074">
        <v>1408646111</v>
      </c>
      <c r="J4074" s="14">
        <f t="shared" si="378"/>
        <v>41872.77443287037</v>
      </c>
      <c r="K4074">
        <v>1403462111</v>
      </c>
      <c r="L4074" s="14">
        <f t="shared" si="37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380"/>
        <v>0.4</v>
      </c>
      <c r="R4074" s="7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5" x14ac:dyDescent="0.2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s="4" t="s">
        <v>8221</v>
      </c>
      <c r="G4075" t="s">
        <v>8224</v>
      </c>
      <c r="H4075" t="s">
        <v>8246</v>
      </c>
      <c r="I4075">
        <v>1431144000</v>
      </c>
      <c r="J4075" s="14">
        <f t="shared" si="378"/>
        <v>42133.166666666672</v>
      </c>
      <c r="K4075">
        <v>1426407426</v>
      </c>
      <c r="L4075" s="14">
        <f t="shared" si="37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380"/>
        <v>1.0571428571428572</v>
      </c>
      <c r="R4075" s="7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60" x14ac:dyDescent="0.2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s="4" t="s">
        <v>8221</v>
      </c>
      <c r="G4076" t="s">
        <v>8225</v>
      </c>
      <c r="H4076" t="s">
        <v>8247</v>
      </c>
      <c r="I4076">
        <v>1446732975</v>
      </c>
      <c r="J4076" s="14">
        <f t="shared" si="378"/>
        <v>42313.594618055555</v>
      </c>
      <c r="K4076">
        <v>1444137375</v>
      </c>
      <c r="L4076" s="14">
        <f t="shared" si="37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380"/>
        <v>26.727272727272727</v>
      </c>
      <c r="R4076" s="7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60" x14ac:dyDescent="0.2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s="4" t="s">
        <v>8221</v>
      </c>
      <c r="G4077" t="s">
        <v>8225</v>
      </c>
      <c r="H4077" t="s">
        <v>8247</v>
      </c>
      <c r="I4077">
        <v>1404149280</v>
      </c>
      <c r="J4077" s="14">
        <f t="shared" si="378"/>
        <v>41820.727777777778</v>
      </c>
      <c r="K4077">
        <v>1400547969</v>
      </c>
      <c r="L4077" s="14">
        <f t="shared" si="37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380"/>
        <v>28.799999999999997</v>
      </c>
      <c r="R4077" s="7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5" x14ac:dyDescent="0.2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s="4" t="s">
        <v>8221</v>
      </c>
      <c r="G4078" t="s">
        <v>8224</v>
      </c>
      <c r="H4078" t="s">
        <v>8246</v>
      </c>
      <c r="I4078">
        <v>1413921060</v>
      </c>
      <c r="J4078" s="14">
        <f t="shared" si="378"/>
        <v>41933.82708333333</v>
      </c>
      <c r="K4078">
        <v>1411499149</v>
      </c>
      <c r="L4078" s="14">
        <f t="shared" si="37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380"/>
        <v>0</v>
      </c>
      <c r="R4078" s="7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60" x14ac:dyDescent="0.2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s="4" t="s">
        <v>8221</v>
      </c>
      <c r="G4079" t="s">
        <v>8224</v>
      </c>
      <c r="H4079" t="s">
        <v>8246</v>
      </c>
      <c r="I4079">
        <v>1482339794</v>
      </c>
      <c r="J4079" s="14">
        <f t="shared" si="378"/>
        <v>42725.7105787037</v>
      </c>
      <c r="K4079">
        <v>1479747794</v>
      </c>
      <c r="L4079" s="14">
        <f t="shared" si="37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380"/>
        <v>8.9</v>
      </c>
      <c r="R4079" s="7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60" x14ac:dyDescent="0.2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s="4" t="s">
        <v>8221</v>
      </c>
      <c r="G4080" t="s">
        <v>8225</v>
      </c>
      <c r="H4080" t="s">
        <v>8247</v>
      </c>
      <c r="I4080">
        <v>1485543242</v>
      </c>
      <c r="J4080" s="14">
        <f t="shared" si="378"/>
        <v>42762.787523148145</v>
      </c>
      <c r="K4080">
        <v>1482951242</v>
      </c>
      <c r="L4080" s="14">
        <f t="shared" si="37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380"/>
        <v>0</v>
      </c>
      <c r="R4080" s="7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60" x14ac:dyDescent="0.2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s="4" t="s">
        <v>8221</v>
      </c>
      <c r="G4081" t="s">
        <v>8224</v>
      </c>
      <c r="H4081" t="s">
        <v>8246</v>
      </c>
      <c r="I4081">
        <v>1466375521</v>
      </c>
      <c r="J4081" s="14">
        <f t="shared" si="378"/>
        <v>42540.938900462963</v>
      </c>
      <c r="K4081">
        <v>1463783521</v>
      </c>
      <c r="L4081" s="14">
        <f t="shared" si="37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380"/>
        <v>0.16666666666666669</v>
      </c>
      <c r="R4081" s="7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60" x14ac:dyDescent="0.2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s="4" t="s">
        <v>8221</v>
      </c>
      <c r="G4082" t="s">
        <v>8224</v>
      </c>
      <c r="H4082" t="s">
        <v>8246</v>
      </c>
      <c r="I4082">
        <v>1465930440</v>
      </c>
      <c r="J4082" s="14">
        <f t="shared" si="378"/>
        <v>42535.787500000006</v>
      </c>
      <c r="K4082">
        <v>1463849116</v>
      </c>
      <c r="L4082" s="14">
        <f t="shared" si="37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380"/>
        <v>0</v>
      </c>
      <c r="R4082" s="7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5" x14ac:dyDescent="0.2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s="4" t="s">
        <v>8221</v>
      </c>
      <c r="G4083" t="s">
        <v>8224</v>
      </c>
      <c r="H4083" t="s">
        <v>8246</v>
      </c>
      <c r="I4083">
        <v>1425819425</v>
      </c>
      <c r="J4083" s="14">
        <f t="shared" si="378"/>
        <v>42071.539641203708</v>
      </c>
      <c r="K4083">
        <v>1423231025</v>
      </c>
      <c r="L4083" s="14">
        <f t="shared" si="37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380"/>
        <v>15.737410071942445</v>
      </c>
      <c r="R4083" s="7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60" x14ac:dyDescent="0.2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s="4" t="s">
        <v>8221</v>
      </c>
      <c r="G4084" t="s">
        <v>8224</v>
      </c>
      <c r="H4084" t="s">
        <v>8246</v>
      </c>
      <c r="I4084">
        <v>1447542000</v>
      </c>
      <c r="J4084" s="14">
        <f t="shared" si="378"/>
        <v>42322.958333333328</v>
      </c>
      <c r="K4084">
        <v>1446179553</v>
      </c>
      <c r="L4084" s="14">
        <f t="shared" si="37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380"/>
        <v>2</v>
      </c>
      <c r="R4084" s="7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60" x14ac:dyDescent="0.2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s="4" t="s">
        <v>8221</v>
      </c>
      <c r="G4085" t="s">
        <v>8224</v>
      </c>
      <c r="H4085" t="s">
        <v>8246</v>
      </c>
      <c r="I4085">
        <v>1452795416</v>
      </c>
      <c r="J4085" s="14">
        <f t="shared" si="378"/>
        <v>42383.761759259258</v>
      </c>
      <c r="K4085">
        <v>1450203416</v>
      </c>
      <c r="L4085" s="14">
        <f t="shared" si="37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380"/>
        <v>21.685714285714287</v>
      </c>
      <c r="R4085" s="7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60" x14ac:dyDescent="0.2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s="4" t="s">
        <v>8221</v>
      </c>
      <c r="G4086" t="s">
        <v>8237</v>
      </c>
      <c r="H4086" t="s">
        <v>8249</v>
      </c>
      <c r="I4086">
        <v>1476008906</v>
      </c>
      <c r="J4086" s="14">
        <f t="shared" si="378"/>
        <v>42652.436412037037</v>
      </c>
      <c r="K4086">
        <v>1473416906</v>
      </c>
      <c r="L4086" s="14">
        <f t="shared" si="37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380"/>
        <v>0.33333333333333337</v>
      </c>
      <c r="R4086" s="7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60" x14ac:dyDescent="0.2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s="4" t="s">
        <v>8221</v>
      </c>
      <c r="G4087" t="s">
        <v>8224</v>
      </c>
      <c r="H4087" t="s">
        <v>8246</v>
      </c>
      <c r="I4087">
        <v>1427169540</v>
      </c>
      <c r="J4087" s="14">
        <f t="shared" si="378"/>
        <v>42087.165972222225</v>
      </c>
      <c r="K4087">
        <v>1424701775</v>
      </c>
      <c r="L4087" s="14">
        <f t="shared" si="37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380"/>
        <v>0.2857142857142857</v>
      </c>
      <c r="R4087" s="7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60" x14ac:dyDescent="0.2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s="4" t="s">
        <v>8221</v>
      </c>
      <c r="G4088" t="s">
        <v>8224</v>
      </c>
      <c r="H4088" t="s">
        <v>8246</v>
      </c>
      <c r="I4088">
        <v>1448078400</v>
      </c>
      <c r="J4088" s="14">
        <f t="shared" si="378"/>
        <v>42329.166666666672</v>
      </c>
      <c r="K4088">
        <v>1445985299</v>
      </c>
      <c r="L4088" s="14">
        <f t="shared" si="37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380"/>
        <v>4.7</v>
      </c>
      <c r="R4088" s="7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2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s="4" t="s">
        <v>8221</v>
      </c>
      <c r="G4089" t="s">
        <v>8224</v>
      </c>
      <c r="H4089" t="s">
        <v>8246</v>
      </c>
      <c r="I4089">
        <v>1468777786</v>
      </c>
      <c r="J4089" s="14">
        <f t="shared" si="378"/>
        <v>42568.742893518516</v>
      </c>
      <c r="K4089">
        <v>1466185786</v>
      </c>
      <c r="L4089" s="14">
        <f t="shared" si="37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380"/>
        <v>0</v>
      </c>
      <c r="R4089" s="7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5" x14ac:dyDescent="0.2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s="4" t="s">
        <v>8221</v>
      </c>
      <c r="G4090" t="s">
        <v>8225</v>
      </c>
      <c r="H4090" t="s">
        <v>8247</v>
      </c>
      <c r="I4090">
        <v>1421403960</v>
      </c>
      <c r="J4090" s="14">
        <f t="shared" si="378"/>
        <v>42020.434722222228</v>
      </c>
      <c r="K4090">
        <v>1418827324</v>
      </c>
      <c r="L4090" s="14">
        <f t="shared" si="37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380"/>
        <v>10.8</v>
      </c>
      <c r="R4090" s="7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60" x14ac:dyDescent="0.2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s="4" t="s">
        <v>8221</v>
      </c>
      <c r="G4091" t="s">
        <v>8224</v>
      </c>
      <c r="H4091" t="s">
        <v>8246</v>
      </c>
      <c r="I4091">
        <v>1433093700</v>
      </c>
      <c r="J4091" s="14">
        <f t="shared" si="378"/>
        <v>42155.732638888891</v>
      </c>
      <c r="K4091">
        <v>1430242488</v>
      </c>
      <c r="L4091" s="14">
        <f t="shared" si="37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380"/>
        <v>4.8</v>
      </c>
      <c r="R4091" s="7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5" x14ac:dyDescent="0.2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s="4" t="s">
        <v>8221</v>
      </c>
      <c r="G4092" t="s">
        <v>8224</v>
      </c>
      <c r="H4092" t="s">
        <v>8246</v>
      </c>
      <c r="I4092">
        <v>1438959600</v>
      </c>
      <c r="J4092" s="14">
        <f t="shared" si="378"/>
        <v>42223.625</v>
      </c>
      <c r="K4092">
        <v>1437754137</v>
      </c>
      <c r="L4092" s="14">
        <f t="shared" si="37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380"/>
        <v>3.2</v>
      </c>
      <c r="R4092" s="7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60" x14ac:dyDescent="0.2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s="4" t="s">
        <v>8221</v>
      </c>
      <c r="G4093" t="s">
        <v>8224</v>
      </c>
      <c r="H4093" t="s">
        <v>8246</v>
      </c>
      <c r="I4093">
        <v>1421410151</v>
      </c>
      <c r="J4093" s="14">
        <f t="shared" si="378"/>
        <v>42020.506377314814</v>
      </c>
      <c r="K4093">
        <v>1418818151</v>
      </c>
      <c r="L4093" s="14">
        <f t="shared" si="37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380"/>
        <v>12.75</v>
      </c>
      <c r="R4093" s="7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5" x14ac:dyDescent="0.2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s="4" t="s">
        <v>8221</v>
      </c>
      <c r="G4094" t="s">
        <v>8224</v>
      </c>
      <c r="H4094" t="s">
        <v>8246</v>
      </c>
      <c r="I4094">
        <v>1428205247</v>
      </c>
      <c r="J4094" s="14">
        <f t="shared" si="378"/>
        <v>42099.153321759266</v>
      </c>
      <c r="K4094">
        <v>1423024847</v>
      </c>
      <c r="L4094" s="14">
        <f t="shared" si="37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380"/>
        <v>1.8181818181818181E-2</v>
      </c>
      <c r="R4094" s="7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60" x14ac:dyDescent="0.2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s="4" t="s">
        <v>8221</v>
      </c>
      <c r="G4095" t="s">
        <v>8225</v>
      </c>
      <c r="H4095" t="s">
        <v>8247</v>
      </c>
      <c r="I4095">
        <v>1440272093</v>
      </c>
      <c r="J4095" s="14">
        <f t="shared" si="378"/>
        <v>42238.815891203703</v>
      </c>
      <c r="K4095">
        <v>1435088093</v>
      </c>
      <c r="L4095" s="14">
        <f t="shared" si="37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380"/>
        <v>2.4</v>
      </c>
      <c r="R4095" s="7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5" x14ac:dyDescent="0.2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s="4" t="s">
        <v>8221</v>
      </c>
      <c r="G4096" t="s">
        <v>8224</v>
      </c>
      <c r="H4096" t="s">
        <v>8246</v>
      </c>
      <c r="I4096">
        <v>1413953940</v>
      </c>
      <c r="J4096" s="14">
        <f t="shared" si="378"/>
        <v>41934.207638888889</v>
      </c>
      <c r="K4096">
        <v>1410141900</v>
      </c>
      <c r="L4096" s="14">
        <f t="shared" si="37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380"/>
        <v>36.5</v>
      </c>
      <c r="R4096" s="7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45" x14ac:dyDescent="0.2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s="4" t="s">
        <v>8221</v>
      </c>
      <c r="G4097" t="s">
        <v>8238</v>
      </c>
      <c r="H4097" t="s">
        <v>8256</v>
      </c>
      <c r="I4097">
        <v>1482108350</v>
      </c>
      <c r="J4097" s="14">
        <f t="shared" si="378"/>
        <v>42723.031828703708</v>
      </c>
      <c r="K4097">
        <v>1479516350</v>
      </c>
      <c r="L4097" s="14">
        <f t="shared" si="37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380"/>
        <v>2.666666666666667</v>
      </c>
      <c r="R4097" s="7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5" x14ac:dyDescent="0.2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s="4" t="s">
        <v>8221</v>
      </c>
      <c r="G4098" t="s">
        <v>8225</v>
      </c>
      <c r="H4098" t="s">
        <v>8247</v>
      </c>
      <c r="I4098">
        <v>1488271860</v>
      </c>
      <c r="J4098" s="14">
        <f t="shared" si="378"/>
        <v>42794.368749999994</v>
      </c>
      <c r="K4098">
        <v>1484484219</v>
      </c>
      <c r="L4098" s="14">
        <f t="shared" si="379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6">
        <f t="shared" si="380"/>
        <v>11.428571428571429</v>
      </c>
      <c r="R4098" s="7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60" x14ac:dyDescent="0.2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s="4" t="s">
        <v>8221</v>
      </c>
      <c r="G4099" t="s">
        <v>8225</v>
      </c>
      <c r="H4099" t="s">
        <v>8247</v>
      </c>
      <c r="I4099">
        <v>1454284500</v>
      </c>
      <c r="J4099" s="14">
        <f t="shared" ref="J4099:J4115" si="384">(((I4099/60)/60)/24)+DATE(1970,1,1)</f>
        <v>42400.996527777781</v>
      </c>
      <c r="K4099">
        <v>1449431237</v>
      </c>
      <c r="L4099" s="14">
        <f t="shared" ref="L4099:L4115" si="385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6">
        <f t="shared" ref="Q4099:Q4115" si="386">(E4099/D4099)*100</f>
        <v>0</v>
      </c>
      <c r="R4099" s="7" t="e">
        <f t="shared" ref="R4099:R4115" si="387">AVERAGE(E4099/N4099)</f>
        <v>#DIV/0!</v>
      </c>
      <c r="S4099" t="str">
        <f t="shared" ref="S4099:S4115" si="388">LEFT(P4099,FIND("/",P4099)-1)</f>
        <v>theater</v>
      </c>
      <c r="T4099" t="str">
        <f t="shared" ref="T4099:T4115" si="389">RIGHT(P4099,LEN(P4099)-FIND("/",P4099))</f>
        <v>plays</v>
      </c>
    </row>
    <row r="4100" spans="1:20" ht="45" x14ac:dyDescent="0.2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s="4" t="s">
        <v>8221</v>
      </c>
      <c r="G4100" t="s">
        <v>8224</v>
      </c>
      <c r="H4100" t="s">
        <v>8246</v>
      </c>
      <c r="I4100">
        <v>1465060797</v>
      </c>
      <c r="J4100" s="14">
        <f t="shared" si="384"/>
        <v>42525.722187499996</v>
      </c>
      <c r="K4100">
        <v>1462468797</v>
      </c>
      <c r="L4100" s="14">
        <f t="shared" si="385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386"/>
        <v>0</v>
      </c>
      <c r="R4100" s="7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60" x14ac:dyDescent="0.2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s="4" t="s">
        <v>8221</v>
      </c>
      <c r="G4101" t="s">
        <v>8224</v>
      </c>
      <c r="H4101" t="s">
        <v>8246</v>
      </c>
      <c r="I4101">
        <v>1472847873</v>
      </c>
      <c r="J4101" s="14">
        <f t="shared" si="384"/>
        <v>42615.850381944445</v>
      </c>
      <c r="K4101">
        <v>1468959873</v>
      </c>
      <c r="L4101" s="14">
        <f t="shared" si="385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386"/>
        <v>1.1111111111111112</v>
      </c>
      <c r="R4101" s="7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45" x14ac:dyDescent="0.2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s="4" t="s">
        <v>8221</v>
      </c>
      <c r="G4102" t="s">
        <v>8224</v>
      </c>
      <c r="H4102" t="s">
        <v>8246</v>
      </c>
      <c r="I4102">
        <v>1414205990</v>
      </c>
      <c r="J4102" s="14">
        <f t="shared" si="384"/>
        <v>41937.124884259261</v>
      </c>
      <c r="K4102">
        <v>1413341990</v>
      </c>
      <c r="L4102" s="14">
        <f t="shared" si="385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386"/>
        <v>0</v>
      </c>
      <c r="R4102" s="7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60" x14ac:dyDescent="0.2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s="4" t="s">
        <v>8221</v>
      </c>
      <c r="G4103" t="s">
        <v>8224</v>
      </c>
      <c r="H4103" t="s">
        <v>8246</v>
      </c>
      <c r="I4103">
        <v>1485380482</v>
      </c>
      <c r="J4103" s="14">
        <f t="shared" si="384"/>
        <v>42760.903726851851</v>
      </c>
      <c r="K4103">
        <v>1482788482</v>
      </c>
      <c r="L4103" s="14">
        <f t="shared" si="385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386"/>
        <v>0</v>
      </c>
      <c r="R4103" s="7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5" x14ac:dyDescent="0.2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s="4" t="s">
        <v>8221</v>
      </c>
      <c r="G4104" t="s">
        <v>8224</v>
      </c>
      <c r="H4104" t="s">
        <v>8246</v>
      </c>
      <c r="I4104">
        <v>1463343673</v>
      </c>
      <c r="J4104" s="14">
        <f t="shared" si="384"/>
        <v>42505.848067129627</v>
      </c>
      <c r="K4104">
        <v>1460751673</v>
      </c>
      <c r="L4104" s="14">
        <f t="shared" si="385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386"/>
        <v>27.400000000000002</v>
      </c>
      <c r="R4104" s="7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5" x14ac:dyDescent="0.2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s="4" t="s">
        <v>8221</v>
      </c>
      <c r="G4105" t="s">
        <v>8224</v>
      </c>
      <c r="H4105" t="s">
        <v>8246</v>
      </c>
      <c r="I4105">
        <v>1440613920</v>
      </c>
      <c r="J4105" s="14">
        <f t="shared" si="384"/>
        <v>42242.772222222222</v>
      </c>
      <c r="K4105">
        <v>1435953566</v>
      </c>
      <c r="L4105" s="14">
        <f t="shared" si="385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386"/>
        <v>10</v>
      </c>
      <c r="R4105" s="7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5" x14ac:dyDescent="0.2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s="4" t="s">
        <v>8221</v>
      </c>
      <c r="G4106" t="s">
        <v>8226</v>
      </c>
      <c r="H4106" t="s">
        <v>8248</v>
      </c>
      <c r="I4106">
        <v>1477550434</v>
      </c>
      <c r="J4106" s="14">
        <f t="shared" si="384"/>
        <v>42670.278171296297</v>
      </c>
      <c r="K4106">
        <v>1474958434</v>
      </c>
      <c r="L4106" s="14">
        <f t="shared" si="385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386"/>
        <v>21.366666666666667</v>
      </c>
      <c r="R4106" s="7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60" x14ac:dyDescent="0.2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s="4" t="s">
        <v>8221</v>
      </c>
      <c r="G4107" t="s">
        <v>8238</v>
      </c>
      <c r="H4107" t="s">
        <v>8256</v>
      </c>
      <c r="I4107">
        <v>1482711309</v>
      </c>
      <c r="J4107" s="14">
        <f t="shared" si="384"/>
        <v>42730.010520833333</v>
      </c>
      <c r="K4107">
        <v>1479860109</v>
      </c>
      <c r="L4107" s="14">
        <f t="shared" si="385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386"/>
        <v>6.9696969696969706</v>
      </c>
      <c r="R4107" s="7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60" x14ac:dyDescent="0.2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s="4" t="s">
        <v>8221</v>
      </c>
      <c r="G4108" t="s">
        <v>8224</v>
      </c>
      <c r="H4108" t="s">
        <v>8246</v>
      </c>
      <c r="I4108">
        <v>1427936400</v>
      </c>
      <c r="J4108" s="14">
        <f t="shared" si="384"/>
        <v>42096.041666666672</v>
      </c>
      <c r="K4108">
        <v>1424221866</v>
      </c>
      <c r="L4108" s="14">
        <f t="shared" si="385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386"/>
        <v>70.599999999999994</v>
      </c>
      <c r="R4108" s="7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60" x14ac:dyDescent="0.2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s="4" t="s">
        <v>8221</v>
      </c>
      <c r="G4109" t="s">
        <v>8224</v>
      </c>
      <c r="H4109" t="s">
        <v>8246</v>
      </c>
      <c r="I4109">
        <v>1411596001</v>
      </c>
      <c r="J4109" s="14">
        <f t="shared" si="384"/>
        <v>41906.916678240741</v>
      </c>
      <c r="K4109">
        <v>1409608801</v>
      </c>
      <c r="L4109" s="14">
        <f t="shared" si="385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386"/>
        <v>2.0500000000000003</v>
      </c>
      <c r="R4109" s="7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5" x14ac:dyDescent="0.2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s="4" t="s">
        <v>8221</v>
      </c>
      <c r="G4110" t="s">
        <v>8224</v>
      </c>
      <c r="H4110" t="s">
        <v>8246</v>
      </c>
      <c r="I4110">
        <v>1488517200</v>
      </c>
      <c r="J4110" s="14">
        <f t="shared" si="384"/>
        <v>42797.208333333328</v>
      </c>
      <c r="K4110">
        <v>1485909937</v>
      </c>
      <c r="L4110" s="14">
        <f t="shared" si="385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386"/>
        <v>1.9666666666666666</v>
      </c>
      <c r="R4110" s="7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5" x14ac:dyDescent="0.2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s="4" t="s">
        <v>8221</v>
      </c>
      <c r="G4111" t="s">
        <v>8225</v>
      </c>
      <c r="H4111" t="s">
        <v>8247</v>
      </c>
      <c r="I4111">
        <v>1448805404</v>
      </c>
      <c r="J4111" s="14">
        <f t="shared" si="384"/>
        <v>42337.581064814818</v>
      </c>
      <c r="K4111">
        <v>1446209804</v>
      </c>
      <c r="L4111" s="14">
        <f t="shared" si="385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386"/>
        <v>0</v>
      </c>
      <c r="R4111" s="7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60" x14ac:dyDescent="0.2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s="4" t="s">
        <v>8221</v>
      </c>
      <c r="G4112" t="s">
        <v>8225</v>
      </c>
      <c r="H4112" t="s">
        <v>8247</v>
      </c>
      <c r="I4112">
        <v>1469113351</v>
      </c>
      <c r="J4112" s="14">
        <f t="shared" si="384"/>
        <v>42572.626747685179</v>
      </c>
      <c r="K4112">
        <v>1463929351</v>
      </c>
      <c r="L4112" s="14">
        <f t="shared" si="385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386"/>
        <v>28.666666666666668</v>
      </c>
      <c r="R4112" s="7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5" x14ac:dyDescent="0.2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s="4" t="s">
        <v>8221</v>
      </c>
      <c r="G4113" t="s">
        <v>8224</v>
      </c>
      <c r="H4113" t="s">
        <v>8246</v>
      </c>
      <c r="I4113">
        <v>1424747740</v>
      </c>
      <c r="J4113" s="14">
        <f t="shared" si="384"/>
        <v>42059.135879629626</v>
      </c>
      <c r="K4113">
        <v>1422155740</v>
      </c>
      <c r="L4113" s="14">
        <f t="shared" si="385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386"/>
        <v>3.1333333333333333</v>
      </c>
      <c r="R4113" s="7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60" x14ac:dyDescent="0.2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s="4" t="s">
        <v>8221</v>
      </c>
      <c r="G4114" t="s">
        <v>8241</v>
      </c>
      <c r="H4114" t="s">
        <v>8249</v>
      </c>
      <c r="I4114">
        <v>1456617600</v>
      </c>
      <c r="J4114" s="14">
        <f t="shared" si="384"/>
        <v>42428</v>
      </c>
      <c r="K4114">
        <v>1454280186</v>
      </c>
      <c r="L4114" s="14">
        <f t="shared" si="385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386"/>
        <v>0.04</v>
      </c>
      <c r="R4114" s="7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60.75" thickBot="1" x14ac:dyDescent="0.3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 s="14">
        <f t="shared" si="384"/>
        <v>42377.273611111115</v>
      </c>
      <c r="K4115">
        <v>1450619123</v>
      </c>
      <c r="L4115" s="14">
        <f t="shared" si="385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386"/>
        <v>0.2</v>
      </c>
      <c r="R4115" s="7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/>
  </sheetViews>
  <sheetFormatPr defaultRowHeight="15" x14ac:dyDescent="0.25"/>
  <cols>
    <col min="1" max="1" width="17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9" width="16.28515625" bestFit="1" customWidth="1"/>
    <col min="10" max="10" width="11.28515625" bestFit="1" customWidth="1"/>
  </cols>
  <sheetData>
    <row r="1" spans="1:6" x14ac:dyDescent="0.25">
      <c r="A1" s="8" t="s">
        <v>8223</v>
      </c>
      <c r="B1" t="s">
        <v>8363</v>
      </c>
    </row>
    <row r="3" spans="1:6" x14ac:dyDescent="0.25">
      <c r="A3" s="8" t="s">
        <v>8362</v>
      </c>
      <c r="B3" s="8" t="s">
        <v>8360</v>
      </c>
    </row>
    <row r="4" spans="1:6" x14ac:dyDescent="0.25">
      <c r="A4" s="8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8363</v>
      </c>
    </row>
    <row r="2" spans="1:6" x14ac:dyDescent="0.25">
      <c r="A2" s="8" t="s">
        <v>8308</v>
      </c>
      <c r="B2" t="s">
        <v>8363</v>
      </c>
    </row>
    <row r="4" spans="1:6" x14ac:dyDescent="0.25">
      <c r="A4" s="8" t="s">
        <v>8364</v>
      </c>
      <c r="B4" s="8" t="s">
        <v>8360</v>
      </c>
    </row>
    <row r="5" spans="1:6" x14ac:dyDescent="0.25">
      <c r="A5" s="8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workbookViewId="0"/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10" bestFit="1" customWidth="1"/>
    <col min="5" max="5" width="11.28515625" bestFit="1" customWidth="1"/>
    <col min="6" max="6" width="11.28515625" customWidth="1"/>
    <col min="7" max="7" width="11.28515625" bestFit="1" customWidth="1"/>
  </cols>
  <sheetData>
    <row r="2" spans="1:5" x14ac:dyDescent="0.25">
      <c r="A2" s="8" t="s">
        <v>8308</v>
      </c>
      <c r="B2" t="s">
        <v>8363</v>
      </c>
    </row>
    <row r="3" spans="1:5" x14ac:dyDescent="0.25">
      <c r="A3" s="8" t="s">
        <v>8379</v>
      </c>
      <c r="B3" t="s">
        <v>8363</v>
      </c>
    </row>
    <row r="5" spans="1:5" x14ac:dyDescent="0.25">
      <c r="A5" s="8" t="s">
        <v>8364</v>
      </c>
      <c r="B5" s="8" t="s">
        <v>8360</v>
      </c>
    </row>
    <row r="6" spans="1:5" x14ac:dyDescent="0.25">
      <c r="A6" s="8" t="s">
        <v>8380</v>
      </c>
      <c r="B6" t="s">
        <v>8220</v>
      </c>
      <c r="C6" t="s">
        <v>8221</v>
      </c>
      <c r="D6" t="s">
        <v>8219</v>
      </c>
      <c r="E6" t="s">
        <v>8361</v>
      </c>
    </row>
    <row r="7" spans="1:5" x14ac:dyDescent="0.25">
      <c r="A7" s="9" t="s">
        <v>8373</v>
      </c>
      <c r="B7" s="10">
        <v>34</v>
      </c>
      <c r="C7" s="10">
        <v>149</v>
      </c>
      <c r="D7" s="10">
        <v>182</v>
      </c>
      <c r="E7" s="10">
        <v>365</v>
      </c>
    </row>
    <row r="8" spans="1:5" x14ac:dyDescent="0.25">
      <c r="A8" s="9" t="s">
        <v>8374</v>
      </c>
      <c r="B8" s="10">
        <v>27</v>
      </c>
      <c r="C8" s="10">
        <v>106</v>
      </c>
      <c r="D8" s="10">
        <v>202</v>
      </c>
      <c r="E8" s="10">
        <v>335</v>
      </c>
    </row>
    <row r="9" spans="1:5" x14ac:dyDescent="0.25">
      <c r="A9" s="9" t="s">
        <v>8375</v>
      </c>
      <c r="B9" s="10">
        <v>28</v>
      </c>
      <c r="C9" s="10">
        <v>108</v>
      </c>
      <c r="D9" s="10">
        <v>180</v>
      </c>
      <c r="E9" s="10">
        <v>316</v>
      </c>
    </row>
    <row r="10" spans="1:5" x14ac:dyDescent="0.25">
      <c r="A10" s="9" t="s">
        <v>8376</v>
      </c>
      <c r="B10" s="10">
        <v>27</v>
      </c>
      <c r="C10" s="10">
        <v>102</v>
      </c>
      <c r="D10" s="10">
        <v>192</v>
      </c>
      <c r="E10" s="10">
        <v>321</v>
      </c>
    </row>
    <row r="11" spans="1:5" x14ac:dyDescent="0.25">
      <c r="A11" s="9" t="s">
        <v>8367</v>
      </c>
      <c r="B11" s="10">
        <v>26</v>
      </c>
      <c r="C11" s="10">
        <v>126</v>
      </c>
      <c r="D11" s="10">
        <v>234</v>
      </c>
      <c r="E11" s="10">
        <v>386</v>
      </c>
    </row>
    <row r="12" spans="1:5" x14ac:dyDescent="0.25">
      <c r="A12" s="9" t="s">
        <v>8377</v>
      </c>
      <c r="B12" s="10">
        <v>27</v>
      </c>
      <c r="C12" s="10">
        <v>147</v>
      </c>
      <c r="D12" s="10">
        <v>211</v>
      </c>
      <c r="E12" s="10">
        <v>385</v>
      </c>
    </row>
    <row r="13" spans="1:5" x14ac:dyDescent="0.25">
      <c r="A13" s="9" t="s">
        <v>8368</v>
      </c>
      <c r="B13" s="10">
        <v>43</v>
      </c>
      <c r="C13" s="10">
        <v>150</v>
      </c>
      <c r="D13" s="10">
        <v>194</v>
      </c>
      <c r="E13" s="10">
        <v>387</v>
      </c>
    </row>
    <row r="14" spans="1:5" x14ac:dyDescent="0.25">
      <c r="A14" s="9" t="s">
        <v>8369</v>
      </c>
      <c r="B14" s="10">
        <v>33</v>
      </c>
      <c r="C14" s="10">
        <v>134</v>
      </c>
      <c r="D14" s="10">
        <v>166</v>
      </c>
      <c r="E14" s="10">
        <v>333</v>
      </c>
    </row>
    <row r="15" spans="1:5" x14ac:dyDescent="0.25">
      <c r="A15" s="9" t="s">
        <v>8370</v>
      </c>
      <c r="B15" s="10">
        <v>24</v>
      </c>
      <c r="C15" s="10">
        <v>127</v>
      </c>
      <c r="D15" s="10">
        <v>147</v>
      </c>
      <c r="E15" s="10">
        <v>298</v>
      </c>
    </row>
    <row r="16" spans="1:5" x14ac:dyDescent="0.25">
      <c r="A16" s="9" t="s">
        <v>8371</v>
      </c>
      <c r="B16" s="10">
        <v>20</v>
      </c>
      <c r="C16" s="10">
        <v>149</v>
      </c>
      <c r="D16" s="10">
        <v>183</v>
      </c>
      <c r="E16" s="10">
        <v>352</v>
      </c>
    </row>
    <row r="17" spans="1:5" x14ac:dyDescent="0.25">
      <c r="A17" s="9" t="s">
        <v>8372</v>
      </c>
      <c r="B17" s="10">
        <v>37</v>
      </c>
      <c r="C17" s="10">
        <v>114</v>
      </c>
      <c r="D17" s="10">
        <v>183</v>
      </c>
      <c r="E17" s="10">
        <v>334</v>
      </c>
    </row>
    <row r="18" spans="1:5" x14ac:dyDescent="0.25">
      <c r="A18" s="9" t="s">
        <v>8378</v>
      </c>
      <c r="B18" s="10">
        <v>23</v>
      </c>
      <c r="C18" s="10">
        <v>118</v>
      </c>
      <c r="D18" s="10">
        <v>111</v>
      </c>
      <c r="E18" s="10">
        <v>252</v>
      </c>
    </row>
    <row r="19" spans="1:5" x14ac:dyDescent="0.25">
      <c r="A19" s="9" t="s">
        <v>8361</v>
      </c>
      <c r="B19" s="10">
        <v>349</v>
      </c>
      <c r="C19" s="10">
        <v>1530</v>
      </c>
      <c r="D19" s="10">
        <v>2185</v>
      </c>
      <c r="E19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Pivot 1</vt:lpstr>
      <vt:lpstr>Pivot 2</vt:lpstr>
      <vt:lpstr>Pivot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Zoe Poeschl</cp:lastModifiedBy>
  <dcterms:created xsi:type="dcterms:W3CDTF">2017-04-20T15:17:24Z</dcterms:created>
  <dcterms:modified xsi:type="dcterms:W3CDTF">2020-12-30T16:48:51Z</dcterms:modified>
</cp:coreProperties>
</file>