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2D39DE73-1C92-42B6-98B0-6BBD205A0FF1}" xr6:coauthVersionLast="36" xr6:coauthVersionMax="36" xr10:uidLastSave="{00000000-0000-0000-0000-000000000000}"/>
  <bookViews>
    <workbookView xWindow="0" yWindow="0" windowWidth="20430" windowHeight="7425" xr2:uid="{CCD59207-886C-4CAD-9665-5F664EE2077B}"/>
  </bookViews>
  <sheets>
    <sheet name="Sheet1" sheetId="1" r:id="rId1"/>
  </sheets>
  <definedNames>
    <definedName name="_xlnm._FilterDatabase" localSheetId="0" hidden="1">Sheet1!$A$1:$E$45</definedName>
    <definedName name="分列后数据">Sheet1!$A$1:$E$45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1" l="1"/>
  <c r="J49" i="1"/>
  <c r="I57" i="1"/>
  <c r="J55" i="1"/>
  <c r="J54" i="1"/>
  <c r="J53" i="1"/>
  <c r="J52" i="1"/>
  <c r="J51" i="1"/>
  <c r="J5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</calcChain>
</file>

<file path=xl/sharedStrings.xml><?xml version="1.0" encoding="utf-8"?>
<sst xmlns="http://schemas.openxmlformats.org/spreadsheetml/2006/main" count="257" uniqueCount="69">
  <si>
    <t>序号</t>
  </si>
  <si>
    <t>姓名</t>
  </si>
  <si>
    <t>数字1</t>
  </si>
  <si>
    <t>数字2</t>
  </si>
  <si>
    <t>数字3</t>
  </si>
  <si>
    <t>张三</t>
  </si>
  <si>
    <t>李四</t>
  </si>
  <si>
    <t>王五</t>
  </si>
  <si>
    <t>赵六</t>
  </si>
  <si>
    <t>钱七</t>
  </si>
  <si>
    <t>孙八</t>
  </si>
  <si>
    <t>周九</t>
  </si>
  <si>
    <t>吴十</t>
  </si>
  <si>
    <t>郑十一</t>
  </si>
  <si>
    <t>王十二</t>
  </si>
  <si>
    <t>李十三</t>
  </si>
  <si>
    <t>刘十四</t>
  </si>
  <si>
    <t>陈十五</t>
  </si>
  <si>
    <t>杨十六</t>
  </si>
  <si>
    <t>黄十七</t>
  </si>
  <si>
    <t>张十八</t>
  </si>
  <si>
    <t>李十九</t>
  </si>
  <si>
    <t>王二十</t>
  </si>
  <si>
    <t>赵二十一</t>
  </si>
  <si>
    <t>钱二十二</t>
  </si>
  <si>
    <t>孙二十三</t>
  </si>
  <si>
    <t>李二十四</t>
  </si>
  <si>
    <t>周二十五</t>
  </si>
  <si>
    <t>吴二十六</t>
  </si>
  <si>
    <t>王二十七</t>
  </si>
  <si>
    <t>赵二十八</t>
  </si>
  <si>
    <t>钱二十九</t>
  </si>
  <si>
    <t>孙三十</t>
  </si>
  <si>
    <t>李三十一</t>
  </si>
  <si>
    <t>王三十二</t>
  </si>
  <si>
    <t>赵三十三</t>
  </si>
  <si>
    <t>钱三十四</t>
  </si>
  <si>
    <t>孙三十五</t>
  </si>
  <si>
    <t>李三十六</t>
  </si>
  <si>
    <t>王三十七</t>
  </si>
  <si>
    <t>赵三十八</t>
  </si>
  <si>
    <t>钱三十九</t>
  </si>
  <si>
    <t>孙四十</t>
  </si>
  <si>
    <t>李四十一</t>
  </si>
  <si>
    <t>王四十二</t>
  </si>
  <si>
    <t>赵四十三</t>
  </si>
  <si>
    <t>钱四十四</t>
  </si>
  <si>
    <t>孙四十五</t>
  </si>
  <si>
    <t>李四十六</t>
  </si>
  <si>
    <t>炸鸡汉堡</t>
  </si>
  <si>
    <t>旺旺零食大礼包</t>
  </si>
  <si>
    <t>星球杯大桶</t>
  </si>
  <si>
    <t>虾条薯片</t>
  </si>
  <si>
    <t>盐焗鸡腿</t>
  </si>
  <si>
    <t>徐福记小零食</t>
  </si>
  <si>
    <t>蛋卷面包</t>
  </si>
  <si>
    <t>康师傅牛肉面</t>
  </si>
  <si>
    <t>其他（可补充）</t>
  </si>
  <si>
    <t>数字1含义</t>
    <phoneticPr fontId="1" type="noConversion"/>
  </si>
  <si>
    <t>数字2含义</t>
    <phoneticPr fontId="1" type="noConversion"/>
  </si>
  <si>
    <t>数字3含义</t>
    <phoneticPr fontId="1" type="noConversion"/>
  </si>
  <si>
    <t>未选</t>
  </si>
  <si>
    <t>零食清单合并</t>
    <phoneticPr fontId="1" type="noConversion"/>
  </si>
  <si>
    <t>数字</t>
    <phoneticPr fontId="1" type="noConversion"/>
  </si>
  <si>
    <t>个数</t>
    <phoneticPr fontId="1" type="noConversion"/>
  </si>
  <si>
    <t>零食名称</t>
    <phoneticPr fontId="1" type="noConversion"/>
  </si>
  <si>
    <t>零食清单(转置)</t>
    <phoneticPr fontId="1" type="noConversion"/>
  </si>
  <si>
    <t>VLOOKUP查询</t>
    <phoneticPr fontId="1" type="noConversion"/>
  </si>
  <si>
    <t>空单元格数量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</si>
</sst>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23A9B-A2C1-4333-999F-9E65509FD3EC}" name="表1" displayName="表1" ref="A1:E45" totalsRowShown="0">
  <autoFilter ref="A1:E45" xr:uid="{7BE98495-8461-4D55-B817-D2A2DA845037}"/>
  <tableColumns count="5">
    <tableColumn id="1" xr3:uid="{1AE19F4E-C0FF-4680-BD41-FBD0585B591A}" name="序号"/>
    <tableColumn id="2" xr3:uid="{42D440D1-6938-4319-A9A2-9F2B6E989EC0}" name="姓名"/>
    <tableColumn id="3" xr3:uid="{4D356EB7-D9C0-46D8-92A3-3A6C69DC5964}" name="数字1"/>
    <tableColumn id="4" xr3:uid="{E07F70F3-65CB-4709-A6BB-0D8B40B67546}" name="数字2"/>
    <tableColumn id="5" xr3:uid="{1FD7DE06-F989-49F1-903B-51FCD5FF5063}" name="数字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3BDC-FFDC-4855-B4FA-80BDC855AE43}">
  <dimension ref="A1:R133"/>
  <sheetViews>
    <sheetView tabSelected="1" topLeftCell="A22" workbookViewId="0">
      <selection activeCell="O6" sqref="O6"/>
    </sheetView>
  </sheetViews>
  <sheetFormatPr defaultRowHeight="14.25" x14ac:dyDescent="0.2"/>
  <cols>
    <col min="8" max="8" width="13" bestFit="1" customWidth="1"/>
    <col min="9" max="9" width="15.125" bestFit="1" customWidth="1"/>
    <col min="12" max="13" width="15.125" bestFit="1" customWidth="1"/>
    <col min="14" max="14" width="13" bestFit="1" customWidth="1"/>
    <col min="15" max="15" width="13" customWidth="1"/>
    <col min="16" max="16" width="15.125" bestFit="1" customWidth="1"/>
    <col min="18" max="18" width="15.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58</v>
      </c>
      <c r="M1" t="s">
        <v>59</v>
      </c>
      <c r="N1" t="s">
        <v>60</v>
      </c>
      <c r="O1" t="s">
        <v>62</v>
      </c>
      <c r="P1" t="s">
        <v>66</v>
      </c>
    </row>
    <row r="2" spans="1:18" x14ac:dyDescent="0.2">
      <c r="A2">
        <v>1</v>
      </c>
      <c r="B2" t="s">
        <v>5</v>
      </c>
      <c r="C2">
        <v>2</v>
      </c>
      <c r="D2">
        <v>7</v>
      </c>
      <c r="G2">
        <v>1</v>
      </c>
      <c r="H2" t="s">
        <v>5</v>
      </c>
      <c r="I2" s="1">
        <v>2</v>
      </c>
      <c r="J2">
        <v>7</v>
      </c>
      <c r="L2" t="str">
        <f>VLOOKUP(I2,$Q$4:$R$12,2,FALSE)</f>
        <v>旺旺零食大礼包</v>
      </c>
      <c r="M2" t="str">
        <f>IFERROR(VLOOKUP(J2,$Q$4:$R$12,2,FALSE),"未选")</f>
        <v>蛋卷面包</v>
      </c>
      <c r="N2" t="str">
        <f>IFERROR(VLOOKUP(K2,$Q$4:$R$12,2,FALSE),"未选")</f>
        <v>未选</v>
      </c>
      <c r="O2" t="str">
        <f>_xlfn.TEXTJOIN(",", TRUE,L2:N45)</f>
        <v>旺旺零食大礼包,蛋卷面包,未选,旺旺零食大礼包,虾条薯片,徐福记小零食,星球杯大桶,盐焗鸡腿,康师傅牛肉面,炸鸡汉堡,旺旺零食大礼包,星球杯大桶,虾条薯片,徐福记小零食,康师傅牛肉面,炸鸡汉堡,旺旺零食大礼包,蛋卷面包,旺旺零食大礼包,未选,未选,旺旺零食大礼包,虾条薯片,康师傅牛肉面,炸鸡汉堡,星球杯大桶,虾条薯片,炸鸡汉堡,徐福记小零食,蛋卷面包,旺旺零食大礼包,盐焗鸡腿,康师傅牛肉面,炸鸡汉堡,旺旺零食大礼包,徐福记小零食,旺旺零食大礼包,虾条薯片,蛋卷面包,炸鸡汉堡,盐焗鸡腿,未选,炸鸡汉堡,星球杯大桶,蛋卷面包,旺旺零食大礼包,蛋卷面包,未选,旺旺零食大礼包,虾条薯片,未选,旺旺零食大礼包,星球杯大桶,盐焗鸡腿,炸鸡汉堡,盐焗鸡腿,康师傅牛肉面,旺旺零食大礼包,星球杯大桶,盐焗鸡腿,旺旺零食大礼包,星球杯大桶,蛋卷面包,旺旺零食大礼包,星球杯大桶,蛋卷面包,炸鸡汉堡,旺旺零食大礼包,虾条薯片,旺旺零食大礼包,星球杯大桶,蛋卷面包,炸鸡汉堡,未选,未选,星球杯大桶,虾条薯片,康师傅牛肉面,旺旺零食大礼包,星球杯大桶,徐福记小零食,旺旺零食大礼包,虾条薯片,蛋卷面包,旺旺零食大礼包,徐福记小零食,蛋卷面包,旺旺零食大礼包,虾条薯片,蛋卷面包,旺旺零食大礼包,虾条薯片,康师傅牛肉面,旺旺零食大礼包,虾条薯片,蛋卷面包,炸鸡汉堡,虾条薯片,康师傅牛肉面,旺旺零食大礼包,徐福记小零食,蛋卷面包,旺旺零食大礼包,虾条薯片,蛋卷面包,炸鸡汉堡,旺旺零食大礼包,蛋卷面包,虾条薯片,康师傅牛肉面,未选,虾条薯片,盐焗鸡腿,康师傅牛肉面,炸鸡汉堡,星球杯大桶,徐福记小零食,星球杯大桶,虾条薯片,康师傅牛肉面,炸鸡汉堡,旺旺零食大礼包,星球杯大桶,旺旺零食大礼包,星球杯大桶,盐焗鸡腿,旺旺零食大礼包,星球杯大桶,徐福记小零食,炸鸡汉堡,星球杯大桶,蛋卷面包</v>
      </c>
      <c r="P2" t="s">
        <v>50</v>
      </c>
    </row>
    <row r="3" spans="1:18" x14ac:dyDescent="0.2">
      <c r="A3">
        <v>2</v>
      </c>
      <c r="B3" t="s">
        <v>6</v>
      </c>
      <c r="C3">
        <v>2</v>
      </c>
      <c r="D3">
        <v>4</v>
      </c>
      <c r="E3">
        <v>6</v>
      </c>
      <c r="G3">
        <v>2</v>
      </c>
      <c r="H3" t="s">
        <v>6</v>
      </c>
      <c r="I3" s="1">
        <v>2</v>
      </c>
      <c r="J3">
        <v>4</v>
      </c>
      <c r="K3">
        <v>6</v>
      </c>
      <c r="L3" t="str">
        <f>VLOOKUP(I3,$Q$4:$R$12,2,FALSE)</f>
        <v>旺旺零食大礼包</v>
      </c>
      <c r="M3" t="str">
        <f>IFERROR(VLOOKUP(J3,$Q$4:$R$12,2,FALSE),"未选")</f>
        <v>虾条薯片</v>
      </c>
      <c r="N3" t="str">
        <f>IFERROR(VLOOKUP(K3,$Q$4:$R$12,2,FALSE),"未选")</f>
        <v>徐福记小零食</v>
      </c>
      <c r="P3" t="s">
        <v>55</v>
      </c>
      <c r="Q3" s="3" t="s">
        <v>67</v>
      </c>
      <c r="R3" s="3"/>
    </row>
    <row r="4" spans="1:18" x14ac:dyDescent="0.2">
      <c r="A4">
        <v>3</v>
      </c>
      <c r="B4" t="s">
        <v>7</v>
      </c>
      <c r="C4">
        <v>3</v>
      </c>
      <c r="D4">
        <v>5</v>
      </c>
      <c r="E4">
        <v>8</v>
      </c>
      <c r="G4">
        <v>3</v>
      </c>
      <c r="H4" t="s">
        <v>7</v>
      </c>
      <c r="I4" s="1">
        <v>3</v>
      </c>
      <c r="J4">
        <v>5</v>
      </c>
      <c r="K4">
        <v>8</v>
      </c>
      <c r="L4" t="str">
        <f>VLOOKUP(I4,$Q$4:$R$12,2,FALSE)</f>
        <v>星球杯大桶</v>
      </c>
      <c r="M4" t="str">
        <f>IFERROR(VLOOKUP(J4,$Q$4:$R$12,2,FALSE),"未选")</f>
        <v>盐焗鸡腿</v>
      </c>
      <c r="N4" t="str">
        <f>IFERROR(VLOOKUP(K4,$Q$4:$R$12,2,FALSE),"未选")</f>
        <v>康师傅牛肉面</v>
      </c>
      <c r="P4" t="s">
        <v>61</v>
      </c>
      <c r="Q4" s="4">
        <v>1</v>
      </c>
      <c r="R4" s="4" t="s">
        <v>49</v>
      </c>
    </row>
    <row r="5" spans="1:18" x14ac:dyDescent="0.2">
      <c r="A5">
        <v>4</v>
      </c>
      <c r="B5" t="s">
        <v>8</v>
      </c>
      <c r="C5">
        <v>1</v>
      </c>
      <c r="D5">
        <v>2</v>
      </c>
      <c r="E5">
        <v>3</v>
      </c>
      <c r="G5">
        <v>4</v>
      </c>
      <c r="H5" t="s">
        <v>8</v>
      </c>
      <c r="I5" s="1">
        <v>1</v>
      </c>
      <c r="J5">
        <v>2</v>
      </c>
      <c r="K5">
        <v>3</v>
      </c>
      <c r="L5" t="str">
        <f>VLOOKUP(I5,$Q$4:$R$12,2,FALSE)</f>
        <v>炸鸡汉堡</v>
      </c>
      <c r="M5" t="str">
        <f>IFERROR(VLOOKUP(J5,$Q$4:$R$12,2,FALSE),"未选")</f>
        <v>旺旺零食大礼包</v>
      </c>
      <c r="N5" t="str">
        <f>IFERROR(VLOOKUP(K5,$Q$4:$R$12,2,FALSE),"未选")</f>
        <v>星球杯大桶</v>
      </c>
      <c r="P5" t="s">
        <v>50</v>
      </c>
      <c r="Q5" s="4">
        <v>2</v>
      </c>
      <c r="R5" s="4" t="s">
        <v>50</v>
      </c>
    </row>
    <row r="6" spans="1:18" x14ac:dyDescent="0.2">
      <c r="A6">
        <v>5</v>
      </c>
      <c r="B6" t="s">
        <v>9</v>
      </c>
      <c r="C6">
        <v>4</v>
      </c>
      <c r="D6">
        <v>6</v>
      </c>
      <c r="E6">
        <v>8</v>
      </c>
      <c r="G6">
        <v>5</v>
      </c>
      <c r="H6" t="s">
        <v>9</v>
      </c>
      <c r="I6" s="1">
        <v>4</v>
      </c>
      <c r="J6">
        <v>6</v>
      </c>
      <c r="K6">
        <v>8</v>
      </c>
      <c r="L6" t="str">
        <f>VLOOKUP(I6,$Q$4:$R$12,2,FALSE)</f>
        <v>虾条薯片</v>
      </c>
      <c r="M6" t="str">
        <f>IFERROR(VLOOKUP(J6,$Q$4:$R$12,2,FALSE),"未选")</f>
        <v>徐福记小零食</v>
      </c>
      <c r="N6" t="str">
        <f>IFERROR(VLOOKUP(K6,$Q$4:$R$12,2,FALSE),"未选")</f>
        <v>康师傅牛肉面</v>
      </c>
      <c r="P6" t="s">
        <v>52</v>
      </c>
      <c r="Q6" s="4">
        <v>3</v>
      </c>
      <c r="R6" s="4" t="s">
        <v>51</v>
      </c>
    </row>
    <row r="7" spans="1:18" x14ac:dyDescent="0.2">
      <c r="A7">
        <v>6</v>
      </c>
      <c r="B7" t="s">
        <v>10</v>
      </c>
      <c r="C7">
        <v>1</v>
      </c>
      <c r="D7">
        <v>2</v>
      </c>
      <c r="E7">
        <v>7</v>
      </c>
      <c r="G7">
        <v>6</v>
      </c>
      <c r="H7" t="s">
        <v>10</v>
      </c>
      <c r="I7" s="1">
        <v>1</v>
      </c>
      <c r="J7">
        <v>2</v>
      </c>
      <c r="K7">
        <v>7</v>
      </c>
      <c r="L7" t="str">
        <f>VLOOKUP(I7,$Q$4:$R$12,2,FALSE)</f>
        <v>炸鸡汉堡</v>
      </c>
      <c r="M7" t="str">
        <f>IFERROR(VLOOKUP(J7,$Q$4:$R$12,2,FALSE),"未选")</f>
        <v>旺旺零食大礼包</v>
      </c>
      <c r="N7" t="str">
        <f>IFERROR(VLOOKUP(K7,$Q$4:$R$12,2,FALSE),"未选")</f>
        <v>蛋卷面包</v>
      </c>
      <c r="P7" t="s">
        <v>54</v>
      </c>
      <c r="Q7" s="4">
        <v>4</v>
      </c>
      <c r="R7" s="4" t="s">
        <v>52</v>
      </c>
    </row>
    <row r="8" spans="1:18" x14ac:dyDescent="0.2">
      <c r="A8">
        <v>7</v>
      </c>
      <c r="B8" t="s">
        <v>11</v>
      </c>
      <c r="C8">
        <v>2</v>
      </c>
      <c r="G8">
        <v>7</v>
      </c>
      <c r="H8" t="s">
        <v>11</v>
      </c>
      <c r="I8" s="1">
        <v>2</v>
      </c>
      <c r="L8" t="str">
        <f>VLOOKUP(I8,$Q$4:$R$12,2,FALSE)</f>
        <v>旺旺零食大礼包</v>
      </c>
      <c r="M8" t="str">
        <f>IFERROR(VLOOKUP(J8,$Q$4:$R$12,2,FALSE),"未选")</f>
        <v>未选</v>
      </c>
      <c r="N8" t="str">
        <f>IFERROR(VLOOKUP(K8,$Q$4:$R$12,2,FALSE),"未选")</f>
        <v>未选</v>
      </c>
      <c r="P8" t="s">
        <v>51</v>
      </c>
      <c r="Q8" s="4">
        <v>5</v>
      </c>
      <c r="R8" s="4" t="s">
        <v>53</v>
      </c>
    </row>
    <row r="9" spans="1:18" x14ac:dyDescent="0.2">
      <c r="A9">
        <v>8</v>
      </c>
      <c r="B9" t="s">
        <v>12</v>
      </c>
      <c r="C9">
        <v>2</v>
      </c>
      <c r="D9">
        <v>4</v>
      </c>
      <c r="E9">
        <v>8</v>
      </c>
      <c r="G9">
        <v>8</v>
      </c>
      <c r="H9" t="s">
        <v>12</v>
      </c>
      <c r="I9" s="1">
        <v>2</v>
      </c>
      <c r="J9">
        <v>4</v>
      </c>
      <c r="K9">
        <v>8</v>
      </c>
      <c r="L9" t="str">
        <f>VLOOKUP(I9,$Q$4:$R$12,2,FALSE)</f>
        <v>旺旺零食大礼包</v>
      </c>
      <c r="M9" t="str">
        <f>IFERROR(VLOOKUP(J9,$Q$4:$R$12,2,FALSE),"未选")</f>
        <v>虾条薯片</v>
      </c>
      <c r="N9" t="str">
        <f>IFERROR(VLOOKUP(K9,$Q$4:$R$12,2,FALSE),"未选")</f>
        <v>康师傅牛肉面</v>
      </c>
      <c r="P9" t="s">
        <v>53</v>
      </c>
      <c r="Q9" s="4">
        <v>6</v>
      </c>
      <c r="R9" s="4" t="s">
        <v>54</v>
      </c>
    </row>
    <row r="10" spans="1:18" x14ac:dyDescent="0.2">
      <c r="A10">
        <v>9</v>
      </c>
      <c r="B10" t="s">
        <v>13</v>
      </c>
      <c r="C10">
        <v>1</v>
      </c>
      <c r="D10">
        <v>3</v>
      </c>
      <c r="E10">
        <v>4</v>
      </c>
      <c r="G10">
        <v>9</v>
      </c>
      <c r="H10" t="s">
        <v>13</v>
      </c>
      <c r="I10" s="1">
        <v>1</v>
      </c>
      <c r="J10">
        <v>3</v>
      </c>
      <c r="K10">
        <v>4</v>
      </c>
      <c r="L10" t="str">
        <f>VLOOKUP(I10,$Q$4:$R$12,2,FALSE)</f>
        <v>炸鸡汉堡</v>
      </c>
      <c r="M10" t="str">
        <f>IFERROR(VLOOKUP(J10,$Q$4:$R$12,2,FALSE),"未选")</f>
        <v>星球杯大桶</v>
      </c>
      <c r="N10" t="str">
        <f>IFERROR(VLOOKUP(K10,$Q$4:$R$12,2,FALSE),"未选")</f>
        <v>虾条薯片</v>
      </c>
      <c r="P10" t="s">
        <v>56</v>
      </c>
      <c r="Q10" s="4">
        <v>7</v>
      </c>
      <c r="R10" s="4" t="s">
        <v>55</v>
      </c>
    </row>
    <row r="11" spans="1:18" x14ac:dyDescent="0.2">
      <c r="A11">
        <v>10</v>
      </c>
      <c r="B11" t="s">
        <v>14</v>
      </c>
      <c r="C11">
        <v>1</v>
      </c>
      <c r="D11">
        <v>6</v>
      </c>
      <c r="E11">
        <v>7</v>
      </c>
      <c r="G11">
        <v>10</v>
      </c>
      <c r="H11" t="s">
        <v>14</v>
      </c>
      <c r="I11" s="1">
        <v>1</v>
      </c>
      <c r="J11">
        <v>6</v>
      </c>
      <c r="K11">
        <v>7</v>
      </c>
      <c r="L11" t="str">
        <f>VLOOKUP(I11,$Q$4:$R$12,2,FALSE)</f>
        <v>炸鸡汉堡</v>
      </c>
      <c r="M11" t="str">
        <f>IFERROR(VLOOKUP(J11,$Q$4:$R$12,2,FALSE),"未选")</f>
        <v>徐福记小零食</v>
      </c>
      <c r="N11" t="str">
        <f>IFERROR(VLOOKUP(K11,$Q$4:$R$12,2,FALSE),"未选")</f>
        <v>蛋卷面包</v>
      </c>
      <c r="P11" t="s">
        <v>49</v>
      </c>
      <c r="Q11" s="4">
        <v>8</v>
      </c>
      <c r="R11" s="4" t="s">
        <v>56</v>
      </c>
    </row>
    <row r="12" spans="1:18" x14ac:dyDescent="0.2">
      <c r="A12">
        <v>11</v>
      </c>
      <c r="B12" t="s">
        <v>15</v>
      </c>
      <c r="C12">
        <v>2</v>
      </c>
      <c r="D12">
        <v>5</v>
      </c>
      <c r="E12">
        <v>8</v>
      </c>
      <c r="G12">
        <v>11</v>
      </c>
      <c r="H12" t="s">
        <v>15</v>
      </c>
      <c r="I12" s="1">
        <v>2</v>
      </c>
      <c r="J12">
        <v>5</v>
      </c>
      <c r="K12">
        <v>8</v>
      </c>
      <c r="L12" t="str">
        <f>VLOOKUP(I12,$Q$4:$R$12,2,FALSE)</f>
        <v>旺旺零食大礼包</v>
      </c>
      <c r="M12" t="str">
        <f>IFERROR(VLOOKUP(J12,$Q$4:$R$12,2,FALSE),"未选")</f>
        <v>盐焗鸡腿</v>
      </c>
      <c r="N12" t="str">
        <f>IFERROR(VLOOKUP(K12,$Q$4:$R$12,2,FALSE),"未选")</f>
        <v>康师傅牛肉面</v>
      </c>
      <c r="P12" t="s">
        <v>50</v>
      </c>
      <c r="Q12" s="4">
        <v>9</v>
      </c>
      <c r="R12" s="4" t="s">
        <v>57</v>
      </c>
    </row>
    <row r="13" spans="1:18" x14ac:dyDescent="0.2">
      <c r="A13">
        <v>12</v>
      </c>
      <c r="B13" t="s">
        <v>16</v>
      </c>
      <c r="C13">
        <v>1</v>
      </c>
      <c r="D13">
        <v>2</v>
      </c>
      <c r="E13">
        <v>6</v>
      </c>
      <c r="G13">
        <v>12</v>
      </c>
      <c r="H13" t="s">
        <v>16</v>
      </c>
      <c r="I13" s="1">
        <v>1</v>
      </c>
      <c r="J13">
        <v>2</v>
      </c>
      <c r="K13">
        <v>6</v>
      </c>
      <c r="L13" t="str">
        <f>VLOOKUP(I13,$Q$4:$R$12,2,FALSE)</f>
        <v>炸鸡汉堡</v>
      </c>
      <c r="M13" t="str">
        <f>IFERROR(VLOOKUP(J13,$Q$4:$R$12,2,FALSE),"未选")</f>
        <v>旺旺零食大礼包</v>
      </c>
      <c r="N13" t="str">
        <f>IFERROR(VLOOKUP(K13,$Q$4:$R$12,2,FALSE),"未选")</f>
        <v>徐福记小零食</v>
      </c>
      <c r="P13" t="s">
        <v>51</v>
      </c>
    </row>
    <row r="14" spans="1:18" x14ac:dyDescent="0.2">
      <c r="A14">
        <v>13</v>
      </c>
      <c r="B14" t="s">
        <v>17</v>
      </c>
      <c r="C14">
        <v>2</v>
      </c>
      <c r="D14">
        <v>4</v>
      </c>
      <c r="E14">
        <v>7</v>
      </c>
      <c r="G14">
        <v>13</v>
      </c>
      <c r="H14" t="s">
        <v>17</v>
      </c>
      <c r="I14" s="1">
        <v>2</v>
      </c>
      <c r="J14">
        <v>4</v>
      </c>
      <c r="K14">
        <v>7</v>
      </c>
      <c r="L14" t="str">
        <f>VLOOKUP(I14,$Q$4:$R$12,2,FALSE)</f>
        <v>旺旺零食大礼包</v>
      </c>
      <c r="M14" t="str">
        <f>IFERROR(VLOOKUP(J14,$Q$4:$R$12,2,FALSE),"未选")</f>
        <v>虾条薯片</v>
      </c>
      <c r="N14" t="str">
        <f>IFERROR(VLOOKUP(K14,$Q$4:$R$12,2,FALSE),"未选")</f>
        <v>蛋卷面包</v>
      </c>
      <c r="P14" t="s">
        <v>52</v>
      </c>
    </row>
    <row r="15" spans="1:18" x14ac:dyDescent="0.2">
      <c r="A15">
        <v>14</v>
      </c>
      <c r="B15" t="s">
        <v>18</v>
      </c>
      <c r="C15">
        <v>1</v>
      </c>
      <c r="D15">
        <v>5</v>
      </c>
      <c r="G15">
        <v>14</v>
      </c>
      <c r="H15" t="s">
        <v>18</v>
      </c>
      <c r="I15" s="1">
        <v>1</v>
      </c>
      <c r="J15">
        <v>5</v>
      </c>
      <c r="L15" t="str">
        <f>VLOOKUP(I15,$Q$4:$R$12,2,FALSE)</f>
        <v>炸鸡汉堡</v>
      </c>
      <c r="M15" t="str">
        <f>IFERROR(VLOOKUP(J15,$Q$4:$R$12,2,FALSE),"未选")</f>
        <v>盐焗鸡腿</v>
      </c>
      <c r="N15" t="str">
        <f>IFERROR(VLOOKUP(K15,$Q$4:$R$12,2,FALSE),"未选")</f>
        <v>未选</v>
      </c>
      <c r="P15" t="s">
        <v>54</v>
      </c>
    </row>
    <row r="16" spans="1:18" x14ac:dyDescent="0.2">
      <c r="A16">
        <v>15</v>
      </c>
      <c r="B16" t="s">
        <v>19</v>
      </c>
      <c r="C16">
        <v>1</v>
      </c>
      <c r="D16">
        <v>3</v>
      </c>
      <c r="E16">
        <v>7</v>
      </c>
      <c r="G16">
        <v>15</v>
      </c>
      <c r="H16" t="s">
        <v>19</v>
      </c>
      <c r="I16" s="1">
        <v>1</v>
      </c>
      <c r="J16">
        <v>3</v>
      </c>
      <c r="K16">
        <v>7</v>
      </c>
      <c r="L16" t="str">
        <f>VLOOKUP(I16,$Q$4:$R$12,2,FALSE)</f>
        <v>炸鸡汉堡</v>
      </c>
      <c r="M16" t="str">
        <f>IFERROR(VLOOKUP(J16,$Q$4:$R$12,2,FALSE),"未选")</f>
        <v>星球杯大桶</v>
      </c>
      <c r="N16" t="str">
        <f>IFERROR(VLOOKUP(K16,$Q$4:$R$12,2,FALSE),"未选")</f>
        <v>蛋卷面包</v>
      </c>
      <c r="P16" t="s">
        <v>56</v>
      </c>
    </row>
    <row r="17" spans="1:16" x14ac:dyDescent="0.2">
      <c r="A17">
        <v>16</v>
      </c>
      <c r="B17" t="s">
        <v>20</v>
      </c>
      <c r="C17">
        <v>2</v>
      </c>
      <c r="D17">
        <v>7</v>
      </c>
      <c r="G17">
        <v>16</v>
      </c>
      <c r="H17" t="s">
        <v>20</v>
      </c>
      <c r="I17" s="1">
        <v>2</v>
      </c>
      <c r="J17">
        <v>7</v>
      </c>
      <c r="L17" t="str">
        <f>VLOOKUP(I17,$Q$4:$R$12,2,FALSE)</f>
        <v>旺旺零食大礼包</v>
      </c>
      <c r="M17" t="str">
        <f>IFERROR(VLOOKUP(J17,$Q$4:$R$12,2,FALSE),"未选")</f>
        <v>蛋卷面包</v>
      </c>
      <c r="N17" t="str">
        <f>IFERROR(VLOOKUP(K17,$Q$4:$R$12,2,FALSE),"未选")</f>
        <v>未选</v>
      </c>
      <c r="P17" t="s">
        <v>49</v>
      </c>
    </row>
    <row r="18" spans="1:16" x14ac:dyDescent="0.2">
      <c r="A18">
        <v>17</v>
      </c>
      <c r="B18" t="s">
        <v>21</v>
      </c>
      <c r="C18">
        <v>2</v>
      </c>
      <c r="D18">
        <v>4</v>
      </c>
      <c r="G18">
        <v>17</v>
      </c>
      <c r="H18" t="s">
        <v>21</v>
      </c>
      <c r="I18" s="1">
        <v>2</v>
      </c>
      <c r="J18">
        <v>4</v>
      </c>
      <c r="L18" t="str">
        <f>VLOOKUP(I18,$Q$4:$R$12,2,FALSE)</f>
        <v>旺旺零食大礼包</v>
      </c>
      <c r="M18" t="str">
        <f>IFERROR(VLOOKUP(J18,$Q$4:$R$12,2,FALSE),"未选")</f>
        <v>虾条薯片</v>
      </c>
      <c r="N18" t="str">
        <f>IFERROR(VLOOKUP(K18,$Q$4:$R$12,2,FALSE),"未选")</f>
        <v>未选</v>
      </c>
      <c r="P18" t="s">
        <v>50</v>
      </c>
    </row>
    <row r="19" spans="1:16" x14ac:dyDescent="0.2">
      <c r="A19">
        <v>18</v>
      </c>
      <c r="B19" t="s">
        <v>22</v>
      </c>
      <c r="C19">
        <v>2</v>
      </c>
      <c r="D19">
        <v>3</v>
      </c>
      <c r="E19">
        <v>5</v>
      </c>
      <c r="G19">
        <v>18</v>
      </c>
      <c r="H19" t="s">
        <v>22</v>
      </c>
      <c r="I19" s="1">
        <v>2</v>
      </c>
      <c r="J19">
        <v>3</v>
      </c>
      <c r="K19">
        <v>5</v>
      </c>
      <c r="L19" t="str">
        <f>VLOOKUP(I19,$Q$4:$R$12,2,FALSE)</f>
        <v>旺旺零食大礼包</v>
      </c>
      <c r="M19" t="str">
        <f>IFERROR(VLOOKUP(J19,$Q$4:$R$12,2,FALSE),"未选")</f>
        <v>星球杯大桶</v>
      </c>
      <c r="N19" t="str">
        <f>IFERROR(VLOOKUP(K19,$Q$4:$R$12,2,FALSE),"未选")</f>
        <v>盐焗鸡腿</v>
      </c>
      <c r="P19" t="s">
        <v>55</v>
      </c>
    </row>
    <row r="20" spans="1:16" x14ac:dyDescent="0.2">
      <c r="A20">
        <v>19</v>
      </c>
      <c r="B20" t="s">
        <v>23</v>
      </c>
      <c r="C20">
        <v>1</v>
      </c>
      <c r="D20">
        <v>5</v>
      </c>
      <c r="E20">
        <v>8</v>
      </c>
      <c r="G20">
        <v>19</v>
      </c>
      <c r="H20" t="s">
        <v>23</v>
      </c>
      <c r="I20" s="1">
        <v>1</v>
      </c>
      <c r="J20">
        <v>5</v>
      </c>
      <c r="K20">
        <v>8</v>
      </c>
      <c r="L20" t="str">
        <f>VLOOKUP(I20,$Q$4:$R$12,2,FALSE)</f>
        <v>炸鸡汉堡</v>
      </c>
      <c r="M20" t="str">
        <f>IFERROR(VLOOKUP(J20,$Q$4:$R$12,2,FALSE),"未选")</f>
        <v>盐焗鸡腿</v>
      </c>
      <c r="N20" t="str">
        <f>IFERROR(VLOOKUP(K20,$Q$4:$R$12,2,FALSE),"未选")</f>
        <v>康师傅牛肉面</v>
      </c>
      <c r="P20" t="s">
        <v>50</v>
      </c>
    </row>
    <row r="21" spans="1:16" x14ac:dyDescent="0.2">
      <c r="A21">
        <v>20</v>
      </c>
      <c r="B21" t="s">
        <v>24</v>
      </c>
      <c r="C21">
        <v>2</v>
      </c>
      <c r="D21">
        <v>3</v>
      </c>
      <c r="E21">
        <v>5</v>
      </c>
      <c r="G21">
        <v>20</v>
      </c>
      <c r="H21" t="s">
        <v>24</v>
      </c>
      <c r="I21" s="1">
        <v>2</v>
      </c>
      <c r="J21">
        <v>3</v>
      </c>
      <c r="K21">
        <v>5</v>
      </c>
      <c r="L21" t="str">
        <f>VLOOKUP(I21,$Q$4:$R$12,2,FALSE)</f>
        <v>旺旺零食大礼包</v>
      </c>
      <c r="M21" t="str">
        <f>IFERROR(VLOOKUP(J21,$Q$4:$R$12,2,FALSE),"未选")</f>
        <v>星球杯大桶</v>
      </c>
      <c r="N21" t="str">
        <f>IFERROR(VLOOKUP(K21,$Q$4:$R$12,2,FALSE),"未选")</f>
        <v>盐焗鸡腿</v>
      </c>
      <c r="P21" t="s">
        <v>61</v>
      </c>
    </row>
    <row r="22" spans="1:16" x14ac:dyDescent="0.2">
      <c r="A22">
        <v>21</v>
      </c>
      <c r="B22" t="s">
        <v>25</v>
      </c>
      <c r="C22">
        <v>2</v>
      </c>
      <c r="D22">
        <v>3</v>
      </c>
      <c r="E22">
        <v>7</v>
      </c>
      <c r="G22">
        <v>21</v>
      </c>
      <c r="H22" t="s">
        <v>25</v>
      </c>
      <c r="I22" s="1">
        <v>2</v>
      </c>
      <c r="J22">
        <v>3</v>
      </c>
      <c r="K22">
        <v>7</v>
      </c>
      <c r="L22" t="str">
        <f>VLOOKUP(I22,$Q$4:$R$12,2,FALSE)</f>
        <v>旺旺零食大礼包</v>
      </c>
      <c r="M22" t="str">
        <f>IFERROR(VLOOKUP(J22,$Q$4:$R$12,2,FALSE),"未选")</f>
        <v>星球杯大桶</v>
      </c>
      <c r="N22" t="str">
        <f>IFERROR(VLOOKUP(K22,$Q$4:$R$12,2,FALSE),"未选")</f>
        <v>蛋卷面包</v>
      </c>
      <c r="P22" t="s">
        <v>61</v>
      </c>
    </row>
    <row r="23" spans="1:16" x14ac:dyDescent="0.2">
      <c r="A23">
        <v>22</v>
      </c>
      <c r="B23" t="s">
        <v>26</v>
      </c>
      <c r="C23">
        <v>2</v>
      </c>
      <c r="D23">
        <v>3</v>
      </c>
      <c r="E23">
        <v>7</v>
      </c>
      <c r="G23">
        <v>22</v>
      </c>
      <c r="H23" t="s">
        <v>26</v>
      </c>
      <c r="I23" s="1">
        <v>2</v>
      </c>
      <c r="J23">
        <v>3</v>
      </c>
      <c r="K23">
        <v>7</v>
      </c>
      <c r="L23" t="str">
        <f>VLOOKUP(I23,$Q$4:$R$12,2,FALSE)</f>
        <v>旺旺零食大礼包</v>
      </c>
      <c r="M23" t="str">
        <f>IFERROR(VLOOKUP(J23,$Q$4:$R$12,2,FALSE),"未选")</f>
        <v>星球杯大桶</v>
      </c>
      <c r="N23" t="str">
        <f>IFERROR(VLOOKUP(K23,$Q$4:$R$12,2,FALSE),"未选")</f>
        <v>蛋卷面包</v>
      </c>
      <c r="P23" t="s">
        <v>50</v>
      </c>
    </row>
    <row r="24" spans="1:16" x14ac:dyDescent="0.2">
      <c r="A24">
        <v>23</v>
      </c>
      <c r="B24" t="s">
        <v>27</v>
      </c>
      <c r="C24">
        <v>1</v>
      </c>
      <c r="D24">
        <v>2</v>
      </c>
      <c r="E24">
        <v>4</v>
      </c>
      <c r="G24">
        <v>23</v>
      </c>
      <c r="H24" t="s">
        <v>27</v>
      </c>
      <c r="I24" s="1">
        <v>1</v>
      </c>
      <c r="J24">
        <v>2</v>
      </c>
      <c r="K24">
        <v>4</v>
      </c>
      <c r="L24" t="str">
        <f>VLOOKUP(I24,$Q$4:$R$12,2,FALSE)</f>
        <v>炸鸡汉堡</v>
      </c>
      <c r="M24" t="str">
        <f>IFERROR(VLOOKUP(J24,$Q$4:$R$12,2,FALSE),"未选")</f>
        <v>旺旺零食大礼包</v>
      </c>
      <c r="N24" t="str">
        <f>IFERROR(VLOOKUP(K24,$Q$4:$R$12,2,FALSE),"未选")</f>
        <v>虾条薯片</v>
      </c>
      <c r="P24" t="s">
        <v>52</v>
      </c>
    </row>
    <row r="25" spans="1:16" x14ac:dyDescent="0.2">
      <c r="A25">
        <v>24</v>
      </c>
      <c r="B25" t="s">
        <v>28</v>
      </c>
      <c r="C25">
        <v>2</v>
      </c>
      <c r="D25">
        <v>3</v>
      </c>
      <c r="E25">
        <v>7</v>
      </c>
      <c r="G25">
        <v>24</v>
      </c>
      <c r="H25" t="s">
        <v>28</v>
      </c>
      <c r="I25" s="1">
        <v>2</v>
      </c>
      <c r="J25">
        <v>3</v>
      </c>
      <c r="K25">
        <v>7</v>
      </c>
      <c r="L25" t="str">
        <f>VLOOKUP(I25,$Q$4:$R$12,2,FALSE)</f>
        <v>旺旺零食大礼包</v>
      </c>
      <c r="M25" t="str">
        <f>IFERROR(VLOOKUP(J25,$Q$4:$R$12,2,FALSE),"未选")</f>
        <v>星球杯大桶</v>
      </c>
      <c r="N25" t="str">
        <f>IFERROR(VLOOKUP(K25,$Q$4:$R$12,2,FALSE),"未选")</f>
        <v>蛋卷面包</v>
      </c>
      <c r="P25" t="s">
        <v>56</v>
      </c>
    </row>
    <row r="26" spans="1:16" x14ac:dyDescent="0.2">
      <c r="A26">
        <v>25</v>
      </c>
      <c r="B26" t="s">
        <v>29</v>
      </c>
      <c r="C26">
        <v>1</v>
      </c>
      <c r="G26">
        <v>25</v>
      </c>
      <c r="H26" t="s">
        <v>29</v>
      </c>
      <c r="I26" s="1">
        <v>1</v>
      </c>
      <c r="L26" t="str">
        <f>VLOOKUP(I26,$Q$4:$R$12,2,FALSE)</f>
        <v>炸鸡汉堡</v>
      </c>
      <c r="M26" t="str">
        <f>IFERROR(VLOOKUP(J26,$Q$4:$R$12,2,FALSE),"未选")</f>
        <v>未选</v>
      </c>
      <c r="N26" t="str">
        <f>IFERROR(VLOOKUP(K26,$Q$4:$R$12,2,FALSE),"未选")</f>
        <v>未选</v>
      </c>
      <c r="P26" t="s">
        <v>49</v>
      </c>
    </row>
    <row r="27" spans="1:16" x14ac:dyDescent="0.2">
      <c r="A27">
        <v>26</v>
      </c>
      <c r="B27" t="s">
        <v>30</v>
      </c>
      <c r="C27">
        <v>3</v>
      </c>
      <c r="D27">
        <v>4</v>
      </c>
      <c r="E27">
        <v>8</v>
      </c>
      <c r="G27">
        <v>26</v>
      </c>
      <c r="H27" t="s">
        <v>30</v>
      </c>
      <c r="I27" s="1">
        <v>3</v>
      </c>
      <c r="J27">
        <v>4</v>
      </c>
      <c r="K27">
        <v>8</v>
      </c>
      <c r="L27" t="str">
        <f>VLOOKUP(I27,$Q$4:$R$12,2,FALSE)</f>
        <v>星球杯大桶</v>
      </c>
      <c r="M27" t="str">
        <f>IFERROR(VLOOKUP(J27,$Q$4:$R$12,2,FALSE),"未选")</f>
        <v>虾条薯片</v>
      </c>
      <c r="N27" t="str">
        <f>IFERROR(VLOOKUP(K27,$Q$4:$R$12,2,FALSE),"未选")</f>
        <v>康师傅牛肉面</v>
      </c>
      <c r="P27" t="s">
        <v>51</v>
      </c>
    </row>
    <row r="28" spans="1:16" x14ac:dyDescent="0.2">
      <c r="A28">
        <v>27</v>
      </c>
      <c r="B28" t="s">
        <v>31</v>
      </c>
      <c r="C28">
        <v>2</v>
      </c>
      <c r="D28">
        <v>3</v>
      </c>
      <c r="E28">
        <v>6</v>
      </c>
      <c r="G28">
        <v>27</v>
      </c>
      <c r="H28" t="s">
        <v>31</v>
      </c>
      <c r="I28" s="1">
        <v>2</v>
      </c>
      <c r="J28">
        <v>3</v>
      </c>
      <c r="K28">
        <v>6</v>
      </c>
      <c r="L28" t="str">
        <f>VLOOKUP(I28,$Q$4:$R$12,2,FALSE)</f>
        <v>旺旺零食大礼包</v>
      </c>
      <c r="M28" t="str">
        <f>IFERROR(VLOOKUP(J28,$Q$4:$R$12,2,FALSE),"未选")</f>
        <v>星球杯大桶</v>
      </c>
      <c r="N28" t="str">
        <f>IFERROR(VLOOKUP(K28,$Q$4:$R$12,2,FALSE),"未选")</f>
        <v>徐福记小零食</v>
      </c>
      <c r="P28" t="s">
        <v>52</v>
      </c>
    </row>
    <row r="29" spans="1:16" x14ac:dyDescent="0.2">
      <c r="A29">
        <v>28</v>
      </c>
      <c r="B29" t="s">
        <v>32</v>
      </c>
      <c r="C29">
        <v>2</v>
      </c>
      <c r="D29">
        <v>4</v>
      </c>
      <c r="E29">
        <v>7</v>
      </c>
      <c r="G29">
        <v>28</v>
      </c>
      <c r="H29" t="s">
        <v>32</v>
      </c>
      <c r="I29" s="1">
        <v>2</v>
      </c>
      <c r="J29">
        <v>4</v>
      </c>
      <c r="K29">
        <v>7</v>
      </c>
      <c r="L29" t="str">
        <f>VLOOKUP(I29,$Q$4:$R$12,2,FALSE)</f>
        <v>旺旺零食大礼包</v>
      </c>
      <c r="M29" t="str">
        <f>IFERROR(VLOOKUP(J29,$Q$4:$R$12,2,FALSE),"未选")</f>
        <v>虾条薯片</v>
      </c>
      <c r="N29" t="str">
        <f>IFERROR(VLOOKUP(K29,$Q$4:$R$12,2,FALSE),"未选")</f>
        <v>蛋卷面包</v>
      </c>
      <c r="P29" t="s">
        <v>49</v>
      </c>
    </row>
    <row r="30" spans="1:16" x14ac:dyDescent="0.2">
      <c r="A30">
        <v>29</v>
      </c>
      <c r="B30" t="s">
        <v>33</v>
      </c>
      <c r="C30">
        <v>2</v>
      </c>
      <c r="D30">
        <v>6</v>
      </c>
      <c r="E30">
        <v>7</v>
      </c>
      <c r="G30">
        <v>29</v>
      </c>
      <c r="H30" t="s">
        <v>33</v>
      </c>
      <c r="I30" s="1">
        <v>2</v>
      </c>
      <c r="J30">
        <v>6</v>
      </c>
      <c r="K30">
        <v>7</v>
      </c>
      <c r="L30" t="str">
        <f>VLOOKUP(I30,$Q$4:$R$12,2,FALSE)</f>
        <v>旺旺零食大礼包</v>
      </c>
      <c r="M30" t="str">
        <f>IFERROR(VLOOKUP(J30,$Q$4:$R$12,2,FALSE),"未选")</f>
        <v>徐福记小零食</v>
      </c>
      <c r="N30" t="str">
        <f>IFERROR(VLOOKUP(K30,$Q$4:$R$12,2,FALSE),"未选")</f>
        <v>蛋卷面包</v>
      </c>
      <c r="P30" t="s">
        <v>54</v>
      </c>
    </row>
    <row r="31" spans="1:16" x14ac:dyDescent="0.2">
      <c r="A31">
        <v>30</v>
      </c>
      <c r="B31" t="s">
        <v>34</v>
      </c>
      <c r="C31">
        <v>2</v>
      </c>
      <c r="D31">
        <v>4</v>
      </c>
      <c r="E31">
        <v>7</v>
      </c>
      <c r="G31">
        <v>30</v>
      </c>
      <c r="H31" t="s">
        <v>34</v>
      </c>
      <c r="I31" s="1">
        <v>2</v>
      </c>
      <c r="J31">
        <v>4</v>
      </c>
      <c r="K31">
        <v>7</v>
      </c>
      <c r="L31" t="str">
        <f>VLOOKUP(I31,$Q$4:$R$12,2,FALSE)</f>
        <v>旺旺零食大礼包</v>
      </c>
      <c r="M31" t="str">
        <f>IFERROR(VLOOKUP(J31,$Q$4:$R$12,2,FALSE),"未选")</f>
        <v>虾条薯片</v>
      </c>
      <c r="N31" t="str">
        <f>IFERROR(VLOOKUP(K31,$Q$4:$R$12,2,FALSE),"未选")</f>
        <v>蛋卷面包</v>
      </c>
      <c r="P31" t="s">
        <v>55</v>
      </c>
    </row>
    <row r="32" spans="1:16" x14ac:dyDescent="0.2">
      <c r="A32">
        <v>31</v>
      </c>
      <c r="B32" t="s">
        <v>35</v>
      </c>
      <c r="C32">
        <v>2</v>
      </c>
      <c r="D32">
        <v>4</v>
      </c>
      <c r="E32">
        <v>8</v>
      </c>
      <c r="G32">
        <v>31</v>
      </c>
      <c r="H32" t="s">
        <v>35</v>
      </c>
      <c r="I32" s="1">
        <v>2</v>
      </c>
      <c r="J32">
        <v>4</v>
      </c>
      <c r="K32">
        <v>8</v>
      </c>
      <c r="L32" t="str">
        <f>VLOOKUP(I32,$Q$4:$R$12,2,FALSE)</f>
        <v>旺旺零食大礼包</v>
      </c>
      <c r="M32" t="str">
        <f>IFERROR(VLOOKUP(J32,$Q$4:$R$12,2,FALSE),"未选")</f>
        <v>虾条薯片</v>
      </c>
      <c r="N32" t="str">
        <f>IFERROR(VLOOKUP(K32,$Q$4:$R$12,2,FALSE),"未选")</f>
        <v>康师傅牛肉面</v>
      </c>
      <c r="P32" t="s">
        <v>50</v>
      </c>
    </row>
    <row r="33" spans="1:16" x14ac:dyDescent="0.2">
      <c r="A33">
        <v>32</v>
      </c>
      <c r="B33" t="s">
        <v>36</v>
      </c>
      <c r="C33">
        <v>2</v>
      </c>
      <c r="D33">
        <v>4</v>
      </c>
      <c r="E33">
        <v>7</v>
      </c>
      <c r="G33">
        <v>32</v>
      </c>
      <c r="H33" t="s">
        <v>36</v>
      </c>
      <c r="I33" s="1">
        <v>2</v>
      </c>
      <c r="J33">
        <v>4</v>
      </c>
      <c r="K33">
        <v>7</v>
      </c>
      <c r="L33" t="str">
        <f>VLOOKUP(I33,$Q$4:$R$12,2,FALSE)</f>
        <v>旺旺零食大礼包</v>
      </c>
      <c r="M33" t="str">
        <f>IFERROR(VLOOKUP(J33,$Q$4:$R$12,2,FALSE),"未选")</f>
        <v>虾条薯片</v>
      </c>
      <c r="N33" t="str">
        <f>IFERROR(VLOOKUP(K33,$Q$4:$R$12,2,FALSE),"未选")</f>
        <v>蛋卷面包</v>
      </c>
      <c r="P33" t="s">
        <v>53</v>
      </c>
    </row>
    <row r="34" spans="1:16" x14ac:dyDescent="0.2">
      <c r="A34">
        <v>33</v>
      </c>
      <c r="B34" t="s">
        <v>37</v>
      </c>
      <c r="C34">
        <v>1</v>
      </c>
      <c r="D34">
        <v>4</v>
      </c>
      <c r="E34">
        <v>8</v>
      </c>
      <c r="G34">
        <v>33</v>
      </c>
      <c r="H34" t="s">
        <v>37</v>
      </c>
      <c r="I34" s="1">
        <v>1</v>
      </c>
      <c r="J34">
        <v>4</v>
      </c>
      <c r="K34">
        <v>8</v>
      </c>
      <c r="L34" t="str">
        <f>VLOOKUP(I34,$Q$4:$R$12,2,FALSE)</f>
        <v>炸鸡汉堡</v>
      </c>
      <c r="M34" t="str">
        <f>IFERROR(VLOOKUP(J34,$Q$4:$R$12,2,FALSE),"未选")</f>
        <v>虾条薯片</v>
      </c>
      <c r="N34" t="str">
        <f>IFERROR(VLOOKUP(K34,$Q$4:$R$12,2,FALSE),"未选")</f>
        <v>康师傅牛肉面</v>
      </c>
      <c r="P34" t="s">
        <v>56</v>
      </c>
    </row>
    <row r="35" spans="1:16" x14ac:dyDescent="0.2">
      <c r="A35">
        <v>34</v>
      </c>
      <c r="B35" t="s">
        <v>38</v>
      </c>
      <c r="C35">
        <v>2</v>
      </c>
      <c r="D35">
        <v>6</v>
      </c>
      <c r="E35">
        <v>7</v>
      </c>
      <c r="G35">
        <v>34</v>
      </c>
      <c r="H35" t="s">
        <v>38</v>
      </c>
      <c r="I35" s="1">
        <v>2</v>
      </c>
      <c r="J35">
        <v>6</v>
      </c>
      <c r="K35">
        <v>7</v>
      </c>
      <c r="L35" t="str">
        <f>VLOOKUP(I35,$Q$4:$R$12,2,FALSE)</f>
        <v>旺旺零食大礼包</v>
      </c>
      <c r="M35" t="str">
        <f>IFERROR(VLOOKUP(J35,$Q$4:$R$12,2,FALSE),"未选")</f>
        <v>徐福记小零食</v>
      </c>
      <c r="N35" t="str">
        <f>IFERROR(VLOOKUP(K35,$Q$4:$R$12,2,FALSE),"未选")</f>
        <v>蛋卷面包</v>
      </c>
      <c r="P35" t="s">
        <v>49</v>
      </c>
    </row>
    <row r="36" spans="1:16" x14ac:dyDescent="0.2">
      <c r="A36">
        <v>35</v>
      </c>
      <c r="B36" t="s">
        <v>39</v>
      </c>
      <c r="C36">
        <v>2</v>
      </c>
      <c r="D36">
        <v>4</v>
      </c>
      <c r="E36">
        <v>7</v>
      </c>
      <c r="G36">
        <v>35</v>
      </c>
      <c r="H36" t="s">
        <v>39</v>
      </c>
      <c r="I36" s="1">
        <v>2</v>
      </c>
      <c r="J36">
        <v>4</v>
      </c>
      <c r="K36">
        <v>7</v>
      </c>
      <c r="L36" t="str">
        <f>VLOOKUP(I36,$Q$4:$R$12,2,FALSE)</f>
        <v>旺旺零食大礼包</v>
      </c>
      <c r="M36" t="str">
        <f>IFERROR(VLOOKUP(J36,$Q$4:$R$12,2,FALSE),"未选")</f>
        <v>虾条薯片</v>
      </c>
      <c r="N36" t="str">
        <f>IFERROR(VLOOKUP(K36,$Q$4:$R$12,2,FALSE),"未选")</f>
        <v>蛋卷面包</v>
      </c>
      <c r="P36" t="s">
        <v>50</v>
      </c>
    </row>
    <row r="37" spans="1:16" x14ac:dyDescent="0.2">
      <c r="A37">
        <v>36</v>
      </c>
      <c r="B37" t="s">
        <v>40</v>
      </c>
      <c r="C37">
        <v>1</v>
      </c>
      <c r="D37">
        <v>2</v>
      </c>
      <c r="E37">
        <v>7</v>
      </c>
      <c r="G37">
        <v>36</v>
      </c>
      <c r="H37" t="s">
        <v>40</v>
      </c>
      <c r="I37" s="1">
        <v>1</v>
      </c>
      <c r="J37">
        <v>2</v>
      </c>
      <c r="K37">
        <v>7</v>
      </c>
      <c r="L37" t="str">
        <f>VLOOKUP(I37,$Q$4:$R$12,2,FALSE)</f>
        <v>炸鸡汉堡</v>
      </c>
      <c r="M37" t="str">
        <f>IFERROR(VLOOKUP(J37,$Q$4:$R$12,2,FALSE),"未选")</f>
        <v>旺旺零食大礼包</v>
      </c>
      <c r="N37" t="str">
        <f>IFERROR(VLOOKUP(K37,$Q$4:$R$12,2,FALSE),"未选")</f>
        <v>蛋卷面包</v>
      </c>
      <c r="P37" t="s">
        <v>54</v>
      </c>
    </row>
    <row r="38" spans="1:16" x14ac:dyDescent="0.2">
      <c r="A38">
        <v>37</v>
      </c>
      <c r="B38" t="s">
        <v>41</v>
      </c>
      <c r="C38">
        <v>4</v>
      </c>
      <c r="D38">
        <v>8</v>
      </c>
      <c r="G38">
        <v>37</v>
      </c>
      <c r="H38" t="s">
        <v>41</v>
      </c>
      <c r="I38" s="1">
        <v>4</v>
      </c>
      <c r="J38">
        <v>8</v>
      </c>
      <c r="L38" t="str">
        <f>VLOOKUP(I38,$Q$4:$R$12,2,FALSE)</f>
        <v>虾条薯片</v>
      </c>
      <c r="M38" t="str">
        <f>IFERROR(VLOOKUP(J38,$Q$4:$R$12,2,FALSE),"未选")</f>
        <v>康师傅牛肉面</v>
      </c>
      <c r="N38" t="str">
        <f>IFERROR(VLOOKUP(K38,$Q$4:$R$12,2,FALSE),"未选")</f>
        <v>未选</v>
      </c>
      <c r="P38" t="s">
        <v>50</v>
      </c>
    </row>
    <row r="39" spans="1:16" x14ac:dyDescent="0.2">
      <c r="A39">
        <v>38</v>
      </c>
      <c r="B39" t="s">
        <v>42</v>
      </c>
      <c r="C39">
        <v>4</v>
      </c>
      <c r="D39">
        <v>5</v>
      </c>
      <c r="E39">
        <v>8</v>
      </c>
      <c r="G39">
        <v>38</v>
      </c>
      <c r="H39" t="s">
        <v>42</v>
      </c>
      <c r="I39" s="1">
        <v>4</v>
      </c>
      <c r="J39">
        <v>5</v>
      </c>
      <c r="K39">
        <v>8</v>
      </c>
      <c r="L39" t="str">
        <f>VLOOKUP(I39,$Q$4:$R$12,2,FALSE)</f>
        <v>虾条薯片</v>
      </c>
      <c r="M39" t="str">
        <f>IFERROR(VLOOKUP(J39,$Q$4:$R$12,2,FALSE),"未选")</f>
        <v>盐焗鸡腿</v>
      </c>
      <c r="N39" t="str">
        <f>IFERROR(VLOOKUP(K39,$Q$4:$R$12,2,FALSE),"未选")</f>
        <v>康师傅牛肉面</v>
      </c>
      <c r="P39" t="s">
        <v>52</v>
      </c>
    </row>
    <row r="40" spans="1:16" x14ac:dyDescent="0.2">
      <c r="A40">
        <v>39</v>
      </c>
      <c r="B40" t="s">
        <v>43</v>
      </c>
      <c r="C40">
        <v>1</v>
      </c>
      <c r="D40">
        <v>3</v>
      </c>
      <c r="E40">
        <v>6</v>
      </c>
      <c r="G40">
        <v>39</v>
      </c>
      <c r="H40" t="s">
        <v>43</v>
      </c>
      <c r="I40" s="1">
        <v>1</v>
      </c>
      <c r="J40">
        <v>3</v>
      </c>
      <c r="K40">
        <v>6</v>
      </c>
      <c r="L40" t="str">
        <f>VLOOKUP(I40,$Q$4:$R$12,2,FALSE)</f>
        <v>炸鸡汉堡</v>
      </c>
      <c r="M40" t="str">
        <f>IFERROR(VLOOKUP(J40,$Q$4:$R$12,2,FALSE),"未选")</f>
        <v>星球杯大桶</v>
      </c>
      <c r="N40" t="str">
        <f>IFERROR(VLOOKUP(K40,$Q$4:$R$12,2,FALSE),"未选")</f>
        <v>徐福记小零食</v>
      </c>
      <c r="P40" t="s">
        <v>55</v>
      </c>
    </row>
    <row r="41" spans="1:16" x14ac:dyDescent="0.2">
      <c r="A41">
        <v>40</v>
      </c>
      <c r="B41" t="s">
        <v>44</v>
      </c>
      <c r="C41">
        <v>3</v>
      </c>
      <c r="D41">
        <v>4</v>
      </c>
      <c r="E41">
        <v>8</v>
      </c>
      <c r="G41">
        <v>40</v>
      </c>
      <c r="H41" t="s">
        <v>44</v>
      </c>
      <c r="I41" s="1">
        <v>3</v>
      </c>
      <c r="J41">
        <v>4</v>
      </c>
      <c r="K41">
        <v>8</v>
      </c>
      <c r="L41" t="str">
        <f>VLOOKUP(I41,$Q$4:$R$12,2,FALSE)</f>
        <v>星球杯大桶</v>
      </c>
      <c r="M41" t="str">
        <f>IFERROR(VLOOKUP(J41,$Q$4:$R$12,2,FALSE),"未选")</f>
        <v>虾条薯片</v>
      </c>
      <c r="N41" t="str">
        <f>IFERROR(VLOOKUP(K41,$Q$4:$R$12,2,FALSE),"未选")</f>
        <v>康师傅牛肉面</v>
      </c>
      <c r="P41" t="s">
        <v>49</v>
      </c>
    </row>
    <row r="42" spans="1:16" x14ac:dyDescent="0.2">
      <c r="A42">
        <v>41</v>
      </c>
      <c r="B42" t="s">
        <v>45</v>
      </c>
      <c r="C42">
        <v>1</v>
      </c>
      <c r="D42">
        <v>2</v>
      </c>
      <c r="E42">
        <v>3</v>
      </c>
      <c r="G42">
        <v>41</v>
      </c>
      <c r="H42" t="s">
        <v>45</v>
      </c>
      <c r="I42" s="1">
        <v>1</v>
      </c>
      <c r="J42">
        <v>2</v>
      </c>
      <c r="K42">
        <v>3</v>
      </c>
      <c r="L42" t="str">
        <f>VLOOKUP(I42,$Q$4:$R$12,2,FALSE)</f>
        <v>炸鸡汉堡</v>
      </c>
      <c r="M42" t="str">
        <f>IFERROR(VLOOKUP(J42,$Q$4:$R$12,2,FALSE),"未选")</f>
        <v>旺旺零食大礼包</v>
      </c>
      <c r="N42" t="str">
        <f>IFERROR(VLOOKUP(K42,$Q$4:$R$12,2,FALSE),"未选")</f>
        <v>星球杯大桶</v>
      </c>
      <c r="P42" t="s">
        <v>53</v>
      </c>
    </row>
    <row r="43" spans="1:16" x14ac:dyDescent="0.2">
      <c r="A43">
        <v>42</v>
      </c>
      <c r="B43" t="s">
        <v>46</v>
      </c>
      <c r="C43">
        <v>2</v>
      </c>
      <c r="D43">
        <v>3</v>
      </c>
      <c r="E43">
        <v>5</v>
      </c>
      <c r="G43">
        <v>42</v>
      </c>
      <c r="H43" t="s">
        <v>46</v>
      </c>
      <c r="I43" s="1">
        <v>2</v>
      </c>
      <c r="J43">
        <v>3</v>
      </c>
      <c r="K43">
        <v>5</v>
      </c>
      <c r="L43" t="str">
        <f>VLOOKUP(I43,$Q$4:$R$12,2,FALSE)</f>
        <v>旺旺零食大礼包</v>
      </c>
      <c r="M43" t="str">
        <f>IFERROR(VLOOKUP(J43,$Q$4:$R$12,2,FALSE),"未选")</f>
        <v>星球杯大桶</v>
      </c>
      <c r="N43" t="str">
        <f>IFERROR(VLOOKUP(K43,$Q$4:$R$12,2,FALSE),"未选")</f>
        <v>盐焗鸡腿</v>
      </c>
      <c r="P43" t="s">
        <v>61</v>
      </c>
    </row>
    <row r="44" spans="1:16" x14ac:dyDescent="0.2">
      <c r="A44">
        <v>43</v>
      </c>
      <c r="B44" t="s">
        <v>47</v>
      </c>
      <c r="C44">
        <v>2</v>
      </c>
      <c r="D44">
        <v>3</v>
      </c>
      <c r="E44">
        <v>6</v>
      </c>
      <c r="G44">
        <v>43</v>
      </c>
      <c r="H44" t="s">
        <v>47</v>
      </c>
      <c r="I44" s="1">
        <v>2</v>
      </c>
      <c r="J44">
        <v>3</v>
      </c>
      <c r="K44">
        <v>6</v>
      </c>
      <c r="L44" t="str">
        <f>VLOOKUP(I44,$Q$4:$R$12,2,FALSE)</f>
        <v>旺旺零食大礼包</v>
      </c>
      <c r="M44" t="str">
        <f>IFERROR(VLOOKUP(J44,$Q$4:$R$12,2,FALSE),"未选")</f>
        <v>星球杯大桶</v>
      </c>
      <c r="N44" t="str">
        <f>IFERROR(VLOOKUP(K44,$Q$4:$R$12,2,FALSE),"未选")</f>
        <v>徐福记小零食</v>
      </c>
      <c r="P44" t="s">
        <v>49</v>
      </c>
    </row>
    <row r="45" spans="1:16" x14ac:dyDescent="0.2">
      <c r="A45">
        <v>44</v>
      </c>
      <c r="B45" t="s">
        <v>48</v>
      </c>
      <c r="C45">
        <v>1</v>
      </c>
      <c r="D45">
        <v>3</v>
      </c>
      <c r="E45">
        <v>7</v>
      </c>
      <c r="G45">
        <v>44</v>
      </c>
      <c r="H45" t="s">
        <v>48</v>
      </c>
      <c r="I45" s="1">
        <v>1</v>
      </c>
      <c r="J45">
        <v>3</v>
      </c>
      <c r="K45">
        <v>7</v>
      </c>
      <c r="L45" t="str">
        <f>VLOOKUP(I45,$Q$4:$R$12,2,FALSE)</f>
        <v>炸鸡汉堡</v>
      </c>
      <c r="M45" t="str">
        <f>IFERROR(VLOOKUP(J45,$Q$4:$R$12,2,FALSE),"未选")</f>
        <v>星球杯大桶</v>
      </c>
      <c r="N45" t="str">
        <f>IFERROR(VLOOKUP(K45,$Q$4:$R$12,2,FALSE),"未选")</f>
        <v>蛋卷面包</v>
      </c>
      <c r="P45" t="s">
        <v>51</v>
      </c>
    </row>
    <row r="46" spans="1:16" x14ac:dyDescent="0.2">
      <c r="P46" t="s">
        <v>55</v>
      </c>
    </row>
    <row r="47" spans="1:16" x14ac:dyDescent="0.2">
      <c r="H47" s="5" t="s">
        <v>63</v>
      </c>
      <c r="I47" s="5" t="s">
        <v>65</v>
      </c>
      <c r="J47" s="5" t="s">
        <v>64</v>
      </c>
      <c r="P47" t="s">
        <v>50</v>
      </c>
    </row>
    <row r="48" spans="1:16" x14ac:dyDescent="0.2">
      <c r="H48" s="5">
        <v>1</v>
      </c>
      <c r="I48" s="5" t="s">
        <v>49</v>
      </c>
      <c r="J48" s="5">
        <f>COUNTIF(I2:K45,1)</f>
        <v>15</v>
      </c>
      <c r="P48" t="s">
        <v>55</v>
      </c>
    </row>
    <row r="49" spans="8:16" x14ac:dyDescent="0.2">
      <c r="H49" s="5">
        <v>2</v>
      </c>
      <c r="I49" s="5" t="s">
        <v>50</v>
      </c>
      <c r="J49" s="5">
        <f>COUNTIF(I2:K45,2)</f>
        <v>29</v>
      </c>
      <c r="P49" t="s">
        <v>61</v>
      </c>
    </row>
    <row r="50" spans="8:16" x14ac:dyDescent="0.2">
      <c r="H50" s="5">
        <v>3</v>
      </c>
      <c r="I50" s="5" t="s">
        <v>51</v>
      </c>
      <c r="J50" s="5">
        <f>COUNTIF(I2:K45,3)</f>
        <v>17</v>
      </c>
      <c r="P50" t="s">
        <v>50</v>
      </c>
    </row>
    <row r="51" spans="8:16" x14ac:dyDescent="0.2">
      <c r="H51" s="5">
        <v>4</v>
      </c>
      <c r="I51" s="5" t="s">
        <v>52</v>
      </c>
      <c r="J51" s="5">
        <f>COUNTIF(I2:K45,4)</f>
        <v>17</v>
      </c>
      <c r="P51" t="s">
        <v>52</v>
      </c>
    </row>
    <row r="52" spans="8:16" x14ac:dyDescent="0.2">
      <c r="H52" s="5">
        <v>5</v>
      </c>
      <c r="I52" s="5" t="s">
        <v>53</v>
      </c>
      <c r="J52" s="5">
        <f>COUNTIF(I2:K45,5)</f>
        <v>8</v>
      </c>
      <c r="P52" t="s">
        <v>61</v>
      </c>
    </row>
    <row r="53" spans="8:16" x14ac:dyDescent="0.2">
      <c r="H53" s="5">
        <v>6</v>
      </c>
      <c r="I53" s="5" t="s">
        <v>54</v>
      </c>
      <c r="J53" s="5">
        <f>COUNTIF(I2:K45,6)</f>
        <v>9</v>
      </c>
      <c r="P53" t="s">
        <v>50</v>
      </c>
    </row>
    <row r="54" spans="8:16" x14ac:dyDescent="0.2">
      <c r="H54" s="5">
        <v>7</v>
      </c>
      <c r="I54" s="5" t="s">
        <v>55</v>
      </c>
      <c r="J54" s="5">
        <f>COUNTIF(I2:K45,7)</f>
        <v>17</v>
      </c>
      <c r="P54" t="s">
        <v>51</v>
      </c>
    </row>
    <row r="55" spans="8:16" x14ac:dyDescent="0.2">
      <c r="H55" s="5">
        <v>8</v>
      </c>
      <c r="I55" s="5" t="s">
        <v>56</v>
      </c>
      <c r="J55" s="5">
        <f>COUNTIF(I2:K45,8)</f>
        <v>11</v>
      </c>
      <c r="P55" t="s">
        <v>53</v>
      </c>
    </row>
    <row r="56" spans="8:16" x14ac:dyDescent="0.2">
      <c r="H56" s="4"/>
      <c r="I56" s="4"/>
      <c r="J56" s="4"/>
      <c r="P56" t="s">
        <v>49</v>
      </c>
    </row>
    <row r="57" spans="8:16" x14ac:dyDescent="0.2">
      <c r="H57" s="2" t="s">
        <v>68</v>
      </c>
      <c r="I57" s="2">
        <f>COUNTBLANK(I2:K45)</f>
        <v>9</v>
      </c>
      <c r="J57" s="4"/>
      <c r="P57" t="s">
        <v>53</v>
      </c>
    </row>
    <row r="58" spans="8:16" x14ac:dyDescent="0.2">
      <c r="P58" t="s">
        <v>56</v>
      </c>
    </row>
    <row r="59" spans="8:16" x14ac:dyDescent="0.2">
      <c r="P59" t="s">
        <v>50</v>
      </c>
    </row>
    <row r="60" spans="8:16" x14ac:dyDescent="0.2">
      <c r="P60" t="s">
        <v>51</v>
      </c>
    </row>
    <row r="61" spans="8:16" x14ac:dyDescent="0.2">
      <c r="P61" t="s">
        <v>53</v>
      </c>
    </row>
    <row r="62" spans="8:16" x14ac:dyDescent="0.2">
      <c r="P62" t="s">
        <v>50</v>
      </c>
    </row>
    <row r="63" spans="8:16" x14ac:dyDescent="0.2">
      <c r="P63" t="s">
        <v>51</v>
      </c>
    </row>
    <row r="64" spans="8:16" x14ac:dyDescent="0.2">
      <c r="P64" t="s">
        <v>55</v>
      </c>
    </row>
    <row r="65" spans="16:16" x14ac:dyDescent="0.2">
      <c r="P65" t="s">
        <v>50</v>
      </c>
    </row>
    <row r="66" spans="16:16" x14ac:dyDescent="0.2">
      <c r="P66" t="s">
        <v>51</v>
      </c>
    </row>
    <row r="67" spans="16:16" x14ac:dyDescent="0.2">
      <c r="P67" t="s">
        <v>55</v>
      </c>
    </row>
    <row r="68" spans="16:16" x14ac:dyDescent="0.2">
      <c r="P68" t="s">
        <v>49</v>
      </c>
    </row>
    <row r="69" spans="16:16" x14ac:dyDescent="0.2">
      <c r="P69" t="s">
        <v>50</v>
      </c>
    </row>
    <row r="70" spans="16:16" x14ac:dyDescent="0.2">
      <c r="P70" t="s">
        <v>52</v>
      </c>
    </row>
    <row r="71" spans="16:16" x14ac:dyDescent="0.2">
      <c r="P71" t="s">
        <v>50</v>
      </c>
    </row>
    <row r="72" spans="16:16" x14ac:dyDescent="0.2">
      <c r="P72" t="s">
        <v>51</v>
      </c>
    </row>
    <row r="73" spans="16:16" x14ac:dyDescent="0.2">
      <c r="P73" t="s">
        <v>55</v>
      </c>
    </row>
    <row r="74" spans="16:16" x14ac:dyDescent="0.2">
      <c r="P74" t="s">
        <v>49</v>
      </c>
    </row>
    <row r="75" spans="16:16" x14ac:dyDescent="0.2">
      <c r="P75" t="s">
        <v>61</v>
      </c>
    </row>
    <row r="76" spans="16:16" x14ac:dyDescent="0.2">
      <c r="P76" t="s">
        <v>61</v>
      </c>
    </row>
    <row r="77" spans="16:16" x14ac:dyDescent="0.2">
      <c r="P77" t="s">
        <v>51</v>
      </c>
    </row>
    <row r="78" spans="16:16" x14ac:dyDescent="0.2">
      <c r="P78" t="s">
        <v>52</v>
      </c>
    </row>
    <row r="79" spans="16:16" x14ac:dyDescent="0.2">
      <c r="P79" t="s">
        <v>56</v>
      </c>
    </row>
    <row r="80" spans="16:16" x14ac:dyDescent="0.2">
      <c r="P80" t="s">
        <v>50</v>
      </c>
    </row>
    <row r="81" spans="16:16" x14ac:dyDescent="0.2">
      <c r="P81" t="s">
        <v>51</v>
      </c>
    </row>
    <row r="82" spans="16:16" x14ac:dyDescent="0.2">
      <c r="P82" t="s">
        <v>54</v>
      </c>
    </row>
    <row r="83" spans="16:16" x14ac:dyDescent="0.2">
      <c r="P83" t="s">
        <v>50</v>
      </c>
    </row>
    <row r="84" spans="16:16" x14ac:dyDescent="0.2">
      <c r="P84" t="s">
        <v>52</v>
      </c>
    </row>
    <row r="85" spans="16:16" x14ac:dyDescent="0.2">
      <c r="P85" t="s">
        <v>55</v>
      </c>
    </row>
    <row r="86" spans="16:16" x14ac:dyDescent="0.2">
      <c r="P86" t="s">
        <v>50</v>
      </c>
    </row>
    <row r="87" spans="16:16" x14ac:dyDescent="0.2">
      <c r="P87" t="s">
        <v>54</v>
      </c>
    </row>
    <row r="88" spans="16:16" x14ac:dyDescent="0.2">
      <c r="P88" t="s">
        <v>55</v>
      </c>
    </row>
    <row r="89" spans="16:16" x14ac:dyDescent="0.2">
      <c r="P89" t="s">
        <v>50</v>
      </c>
    </row>
    <row r="90" spans="16:16" x14ac:dyDescent="0.2">
      <c r="P90" t="s">
        <v>52</v>
      </c>
    </row>
    <row r="91" spans="16:16" x14ac:dyDescent="0.2">
      <c r="P91" t="s">
        <v>55</v>
      </c>
    </row>
    <row r="92" spans="16:16" x14ac:dyDescent="0.2">
      <c r="P92" t="s">
        <v>50</v>
      </c>
    </row>
    <row r="93" spans="16:16" x14ac:dyDescent="0.2">
      <c r="P93" t="s">
        <v>52</v>
      </c>
    </row>
    <row r="94" spans="16:16" x14ac:dyDescent="0.2">
      <c r="P94" t="s">
        <v>56</v>
      </c>
    </row>
    <row r="95" spans="16:16" x14ac:dyDescent="0.2">
      <c r="P95" t="s">
        <v>50</v>
      </c>
    </row>
    <row r="96" spans="16:16" x14ac:dyDescent="0.2">
      <c r="P96" t="s">
        <v>52</v>
      </c>
    </row>
    <row r="97" spans="16:16" x14ac:dyDescent="0.2">
      <c r="P97" t="s">
        <v>55</v>
      </c>
    </row>
    <row r="98" spans="16:16" x14ac:dyDescent="0.2">
      <c r="P98" t="s">
        <v>49</v>
      </c>
    </row>
    <row r="99" spans="16:16" x14ac:dyDescent="0.2">
      <c r="P99" t="s">
        <v>52</v>
      </c>
    </row>
    <row r="100" spans="16:16" x14ac:dyDescent="0.2">
      <c r="P100" t="s">
        <v>56</v>
      </c>
    </row>
    <row r="101" spans="16:16" x14ac:dyDescent="0.2">
      <c r="P101" t="s">
        <v>50</v>
      </c>
    </row>
    <row r="102" spans="16:16" x14ac:dyDescent="0.2">
      <c r="P102" t="s">
        <v>54</v>
      </c>
    </row>
    <row r="103" spans="16:16" x14ac:dyDescent="0.2">
      <c r="P103" t="s">
        <v>55</v>
      </c>
    </row>
    <row r="104" spans="16:16" x14ac:dyDescent="0.2">
      <c r="P104" t="s">
        <v>50</v>
      </c>
    </row>
    <row r="105" spans="16:16" x14ac:dyDescent="0.2">
      <c r="P105" t="s">
        <v>52</v>
      </c>
    </row>
    <row r="106" spans="16:16" x14ac:dyDescent="0.2">
      <c r="P106" t="s">
        <v>55</v>
      </c>
    </row>
    <row r="107" spans="16:16" x14ac:dyDescent="0.2">
      <c r="P107" t="s">
        <v>49</v>
      </c>
    </row>
    <row r="108" spans="16:16" x14ac:dyDescent="0.2">
      <c r="P108" t="s">
        <v>50</v>
      </c>
    </row>
    <row r="109" spans="16:16" x14ac:dyDescent="0.2">
      <c r="P109" t="s">
        <v>55</v>
      </c>
    </row>
    <row r="110" spans="16:16" x14ac:dyDescent="0.2">
      <c r="P110" t="s">
        <v>52</v>
      </c>
    </row>
    <row r="111" spans="16:16" x14ac:dyDescent="0.2">
      <c r="P111" t="s">
        <v>56</v>
      </c>
    </row>
    <row r="112" spans="16:16" x14ac:dyDescent="0.2">
      <c r="P112" t="s">
        <v>61</v>
      </c>
    </row>
    <row r="113" spans="16:16" x14ac:dyDescent="0.2">
      <c r="P113" t="s">
        <v>52</v>
      </c>
    </row>
    <row r="114" spans="16:16" x14ac:dyDescent="0.2">
      <c r="P114" t="s">
        <v>53</v>
      </c>
    </row>
    <row r="115" spans="16:16" x14ac:dyDescent="0.2">
      <c r="P115" t="s">
        <v>56</v>
      </c>
    </row>
    <row r="116" spans="16:16" x14ac:dyDescent="0.2">
      <c r="P116" t="s">
        <v>49</v>
      </c>
    </row>
    <row r="117" spans="16:16" x14ac:dyDescent="0.2">
      <c r="P117" t="s">
        <v>51</v>
      </c>
    </row>
    <row r="118" spans="16:16" x14ac:dyDescent="0.2">
      <c r="P118" t="s">
        <v>54</v>
      </c>
    </row>
    <row r="119" spans="16:16" x14ac:dyDescent="0.2">
      <c r="P119" t="s">
        <v>51</v>
      </c>
    </row>
    <row r="120" spans="16:16" x14ac:dyDescent="0.2">
      <c r="P120" t="s">
        <v>52</v>
      </c>
    </row>
    <row r="121" spans="16:16" x14ac:dyDescent="0.2">
      <c r="P121" t="s">
        <v>56</v>
      </c>
    </row>
    <row r="122" spans="16:16" x14ac:dyDescent="0.2">
      <c r="P122" t="s">
        <v>49</v>
      </c>
    </row>
    <row r="123" spans="16:16" x14ac:dyDescent="0.2">
      <c r="P123" t="s">
        <v>50</v>
      </c>
    </row>
    <row r="124" spans="16:16" x14ac:dyDescent="0.2">
      <c r="P124" t="s">
        <v>51</v>
      </c>
    </row>
    <row r="125" spans="16:16" x14ac:dyDescent="0.2">
      <c r="P125" t="s">
        <v>50</v>
      </c>
    </row>
    <row r="126" spans="16:16" x14ac:dyDescent="0.2">
      <c r="P126" t="s">
        <v>51</v>
      </c>
    </row>
    <row r="127" spans="16:16" x14ac:dyDescent="0.2">
      <c r="P127" t="s">
        <v>53</v>
      </c>
    </row>
    <row r="128" spans="16:16" x14ac:dyDescent="0.2">
      <c r="P128" t="s">
        <v>50</v>
      </c>
    </row>
    <row r="129" spans="16:16" x14ac:dyDescent="0.2">
      <c r="P129" t="s">
        <v>51</v>
      </c>
    </row>
    <row r="130" spans="16:16" x14ac:dyDescent="0.2">
      <c r="P130" t="s">
        <v>54</v>
      </c>
    </row>
    <row r="131" spans="16:16" x14ac:dyDescent="0.2">
      <c r="P131" t="s">
        <v>49</v>
      </c>
    </row>
    <row r="132" spans="16:16" x14ac:dyDescent="0.2">
      <c r="P132" t="s">
        <v>51</v>
      </c>
    </row>
    <row r="133" spans="16:16" x14ac:dyDescent="0.2">
      <c r="P133" t="s">
        <v>55</v>
      </c>
    </row>
  </sheetData>
  <mergeCells count="1">
    <mergeCell ref="Q3:R3"/>
  </mergeCells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分列后数据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周沛锶</dc:creator>
  <cp:lastModifiedBy>周沛锶</cp:lastModifiedBy>
  <dcterms:created xsi:type="dcterms:W3CDTF">2025-05-14T02:20:12Z</dcterms:created>
  <dcterms:modified xsi:type="dcterms:W3CDTF">2025-05-14T05:18:08Z</dcterms:modified>
</cp:coreProperties>
</file>