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Dropbox\AIDA182\"/>
    </mc:Choice>
  </mc:AlternateContent>
  <xr:revisionPtr revIDLastSave="0" documentId="13_ncr:1_{09D6F4C5-97C0-4B6F-9476-1F7CE8C4FF7D}" xr6:coauthVersionLast="45" xr6:coauthVersionMax="45" xr10:uidLastSave="{00000000-0000-0000-0000-000000000000}"/>
  <bookViews>
    <workbookView xWindow="4215" yWindow="3540" windowWidth="21600" windowHeight="11385" activeTab="1" xr2:uid="{00000000-000D-0000-FFFF-FFFF00000000}"/>
  </bookViews>
  <sheets>
    <sheet name="ratemaking - pure premium" sheetId="1" r:id="rId1"/>
    <sheet name="ratemaking - loss 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3" i="2"/>
  <c r="D12" i="2"/>
  <c r="D11" i="2"/>
  <c r="A13" i="2"/>
  <c r="A16" i="2"/>
  <c r="A17" i="2"/>
  <c r="I12" i="1" l="1"/>
  <c r="H12" i="1"/>
  <c r="G12" i="1"/>
  <c r="I10" i="1"/>
  <c r="I11" i="1" s="1"/>
  <c r="I13" i="1" s="1"/>
  <c r="H10" i="1"/>
  <c r="H11" i="1" s="1"/>
  <c r="D6" i="2"/>
  <c r="F7" i="2"/>
  <c r="F6" i="2"/>
  <c r="F8" i="2" s="1"/>
  <c r="E8" i="2"/>
  <c r="D7" i="2"/>
  <c r="C7" i="2"/>
  <c r="C6" i="2"/>
  <c r="C8" i="2" s="1"/>
  <c r="G10" i="1"/>
  <c r="G11" i="1" s="1"/>
  <c r="F10" i="1"/>
  <c r="F11" i="1" s="1"/>
  <c r="E12" i="1"/>
  <c r="E10" i="1"/>
  <c r="E11" i="1" s="1"/>
  <c r="E13" i="1" s="1"/>
  <c r="D12" i="1"/>
  <c r="D10" i="1"/>
  <c r="D11" i="1" s="1"/>
  <c r="D13" i="1" s="1"/>
  <c r="C10" i="1"/>
  <c r="C11" i="1" s="1"/>
  <c r="C12" i="1"/>
  <c r="D8" i="2" l="1"/>
  <c r="G13" i="1"/>
  <c r="H13" i="1"/>
  <c r="F13" i="1"/>
  <c r="C13" i="1"/>
</calcChain>
</file>

<file path=xl/sharedStrings.xml><?xml version="1.0" encoding="utf-8"?>
<sst xmlns="http://schemas.openxmlformats.org/spreadsheetml/2006/main" count="35" uniqueCount="32">
  <si>
    <t>loss</t>
    <phoneticPr fontId="2" type="noConversion"/>
  </si>
  <si>
    <t>expense</t>
    <phoneticPr fontId="2" type="noConversion"/>
  </si>
  <si>
    <t>earned exposure unit</t>
    <phoneticPr fontId="2" type="noConversion"/>
  </si>
  <si>
    <t>insurance rate per exposure unit  = (Pure Premium + fixed expenses per exposure unit) / (1 - Variable expense percentage - Profit and Contingency factor)</t>
    <phoneticPr fontId="2" type="noConversion"/>
  </si>
  <si>
    <t>profit and contingency factor (%)</t>
    <phoneticPr fontId="2" type="noConversion"/>
  </si>
  <si>
    <t>insurance rate per exposure unit</t>
    <phoneticPr fontId="2" type="noConversion"/>
  </si>
  <si>
    <t>Variable expense percentage (%)</t>
    <phoneticPr fontId="2" type="noConversion"/>
  </si>
  <si>
    <t>incurred loss</t>
    <phoneticPr fontId="2" type="noConversion"/>
  </si>
  <si>
    <t>paid loss</t>
    <phoneticPr fontId="2" type="noConversion"/>
  </si>
  <si>
    <t>loss adjustment expense (LAE)</t>
    <phoneticPr fontId="2" type="noConversion"/>
  </si>
  <si>
    <t>loss = paid loss + incurred loss + LAE</t>
    <phoneticPr fontId="2" type="noConversion"/>
  </si>
  <si>
    <t>pure premium (per exposure unit)</t>
    <phoneticPr fontId="2" type="noConversion"/>
  </si>
  <si>
    <t>fixed expense (per exposure unit)</t>
    <phoneticPr fontId="2" type="noConversion"/>
  </si>
  <si>
    <t>公式</t>
    <phoneticPr fontId="2" type="noConversion"/>
  </si>
  <si>
    <t>situation 1</t>
    <phoneticPr fontId="2" type="noConversion"/>
  </si>
  <si>
    <t>situation 2</t>
  </si>
  <si>
    <t>situation 3</t>
  </si>
  <si>
    <t>situation 4</t>
  </si>
  <si>
    <t>situation 5</t>
  </si>
  <si>
    <t>Actual Loss Ratio = Incurred Loss / Earned Premium</t>
    <phoneticPr fontId="2" type="noConversion"/>
  </si>
  <si>
    <t>Rate Change = (Actual loss ratio - Expected loss ratio) / Expected loss ratio</t>
    <phoneticPr fontId="2" type="noConversion"/>
  </si>
  <si>
    <t>earned premium</t>
    <phoneticPr fontId="2" type="noConversion"/>
  </si>
  <si>
    <t>Actual Loss Ratio</t>
    <phoneticPr fontId="2" type="noConversion"/>
  </si>
  <si>
    <t>Expected Loss Ratio</t>
    <phoneticPr fontId="2" type="noConversion"/>
  </si>
  <si>
    <t>situation1</t>
    <phoneticPr fontId="2" type="noConversion"/>
  </si>
  <si>
    <t>situation2</t>
  </si>
  <si>
    <t>situation3</t>
  </si>
  <si>
    <t>situation4</t>
  </si>
  <si>
    <t>rate change
- rate change为负，说明rate reduction
- rate change为正，说明rate increase</t>
    <phoneticPr fontId="2" type="noConversion"/>
  </si>
  <si>
    <t>situation 6</t>
  </si>
  <si>
    <t>situation 7</t>
  </si>
  <si>
    <t>expected loss ratio = 100% - expense ratio- profit and contingency 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</si>
</sst>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9" fontId="3" fillId="0" borderId="0" xfId="2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pane ySplit="1" topLeftCell="A2" activePane="bottomLeft" state="frozen"/>
      <selection pane="bottomLeft" activeCell="B14" sqref="B14"/>
    </sheetView>
  </sheetViews>
  <sheetFormatPr defaultRowHeight="15"/>
  <cols>
    <col min="1" max="1" width="29.85546875" bestFit="1" customWidth="1"/>
    <col min="2" max="2" width="5.42578125" customWidth="1"/>
    <col min="3" max="3" width="9.140625" bestFit="1" customWidth="1"/>
    <col min="4" max="5" width="13.42578125" bestFit="1" customWidth="1"/>
  </cols>
  <sheetData>
    <row r="1" spans="1:9">
      <c r="A1" s="4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29</v>
      </c>
      <c r="I1" s="3" t="s">
        <v>30</v>
      </c>
    </row>
    <row r="2" spans="1:9">
      <c r="A2" s="4" t="s">
        <v>8</v>
      </c>
      <c r="B2" s="4"/>
      <c r="C2" s="4">
        <v>0</v>
      </c>
      <c r="D2" s="4">
        <v>0</v>
      </c>
      <c r="E2" s="4"/>
      <c r="F2" s="4"/>
      <c r="G2" s="4"/>
      <c r="H2" s="4"/>
      <c r="I2" s="4"/>
    </row>
    <row r="3" spans="1:9">
      <c r="A3" s="4" t="s">
        <v>7</v>
      </c>
      <c r="B3" s="4"/>
      <c r="C3" s="4">
        <v>0</v>
      </c>
      <c r="D3" s="4">
        <v>8000000</v>
      </c>
      <c r="E3" s="4">
        <v>5000000</v>
      </c>
      <c r="F3" s="4">
        <v>750000</v>
      </c>
      <c r="G3" s="4">
        <v>8000</v>
      </c>
      <c r="H3" s="4"/>
      <c r="I3" s="4"/>
    </row>
    <row r="4" spans="1:9">
      <c r="A4" s="4" t="s">
        <v>9</v>
      </c>
      <c r="B4" s="4"/>
      <c r="C4" s="4">
        <v>0</v>
      </c>
      <c r="D4" s="4">
        <v>0</v>
      </c>
      <c r="E4" s="4"/>
      <c r="F4" s="4"/>
      <c r="G4" s="4"/>
      <c r="H4" s="4"/>
      <c r="I4" s="4"/>
    </row>
    <row r="5" spans="1:9">
      <c r="A5" s="4" t="s">
        <v>1</v>
      </c>
      <c r="B5" s="4"/>
      <c r="C5" s="4">
        <v>840000</v>
      </c>
      <c r="D5" s="4">
        <v>0</v>
      </c>
      <c r="E5" s="4">
        <v>1300000</v>
      </c>
      <c r="F5" s="4"/>
      <c r="G5" s="4"/>
      <c r="H5" s="4"/>
      <c r="I5" s="4"/>
    </row>
    <row r="6" spans="1:9">
      <c r="A6" s="4" t="s">
        <v>2</v>
      </c>
      <c r="B6" s="4"/>
      <c r="C6" s="4">
        <v>120000</v>
      </c>
      <c r="D6" s="4">
        <v>200000</v>
      </c>
      <c r="E6" s="4">
        <v>100000</v>
      </c>
      <c r="F6" s="4">
        <v>12500</v>
      </c>
      <c r="G6" s="4">
        <v>200</v>
      </c>
      <c r="H6" s="4"/>
      <c r="I6" s="4"/>
    </row>
    <row r="7" spans="1:9">
      <c r="A7" s="4" t="s">
        <v>4</v>
      </c>
      <c r="B7" s="4"/>
      <c r="C7" s="5">
        <v>0.05</v>
      </c>
      <c r="D7" s="5">
        <v>0</v>
      </c>
      <c r="E7" s="5">
        <v>0.05</v>
      </c>
      <c r="F7" s="5">
        <v>0.04</v>
      </c>
      <c r="G7" s="5"/>
      <c r="H7" s="5"/>
      <c r="I7" s="5"/>
    </row>
    <row r="8" spans="1:9">
      <c r="A8" s="4" t="s">
        <v>6</v>
      </c>
      <c r="B8" s="4"/>
      <c r="C8" s="5">
        <v>0</v>
      </c>
      <c r="D8" s="5">
        <v>0</v>
      </c>
      <c r="E8" s="5">
        <v>0</v>
      </c>
      <c r="F8" s="5"/>
      <c r="G8" s="5"/>
      <c r="H8" s="5"/>
      <c r="I8" s="5"/>
    </row>
    <row r="9" spans="1:9">
      <c r="A9" s="4"/>
      <c r="B9" s="4"/>
      <c r="C9" s="5"/>
      <c r="D9" s="5"/>
      <c r="E9" s="5"/>
      <c r="F9" s="5"/>
      <c r="G9" s="5"/>
      <c r="H9" s="5"/>
      <c r="I9" s="5"/>
    </row>
    <row r="10" spans="1:9">
      <c r="A10" s="6" t="s">
        <v>0</v>
      </c>
      <c r="B10" s="6" t="s">
        <v>10</v>
      </c>
      <c r="C10" s="7">
        <f t="shared" ref="C10:I10" si="0">C2+C3+C4</f>
        <v>0</v>
      </c>
      <c r="D10" s="7">
        <f t="shared" si="0"/>
        <v>8000000</v>
      </c>
      <c r="E10" s="7">
        <f t="shared" si="0"/>
        <v>5000000</v>
      </c>
      <c r="F10" s="7">
        <f t="shared" si="0"/>
        <v>750000</v>
      </c>
      <c r="G10" s="7">
        <f t="shared" si="0"/>
        <v>8000</v>
      </c>
      <c r="H10" s="7">
        <f t="shared" si="0"/>
        <v>0</v>
      </c>
      <c r="I10" s="7">
        <f t="shared" si="0"/>
        <v>0</v>
      </c>
    </row>
    <row r="11" spans="1:9">
      <c r="A11" s="6" t="s">
        <v>11</v>
      </c>
      <c r="B11" s="4"/>
      <c r="C11" s="7">
        <f t="shared" ref="C11:I11" si="1">C10/C6</f>
        <v>0</v>
      </c>
      <c r="D11" s="7">
        <f t="shared" si="1"/>
        <v>40</v>
      </c>
      <c r="E11" s="7">
        <f t="shared" si="1"/>
        <v>50</v>
      </c>
      <c r="F11" s="7">
        <f t="shared" si="1"/>
        <v>60</v>
      </c>
      <c r="G11" s="7">
        <f t="shared" si="1"/>
        <v>40</v>
      </c>
      <c r="H11" s="7" t="e">
        <f t="shared" si="1"/>
        <v>#DIV/0!</v>
      </c>
      <c r="I11" s="7" t="e">
        <f t="shared" si="1"/>
        <v>#DIV/0!</v>
      </c>
    </row>
    <row r="12" spans="1:9">
      <c r="A12" s="6" t="s">
        <v>12</v>
      </c>
      <c r="B12" s="4"/>
      <c r="C12" s="7">
        <f>C5/C6</f>
        <v>7</v>
      </c>
      <c r="D12" s="7">
        <f>D5/D6</f>
        <v>0</v>
      </c>
      <c r="E12" s="7">
        <f>E5/E6</f>
        <v>13</v>
      </c>
      <c r="F12" s="7">
        <v>15</v>
      </c>
      <c r="G12" s="7">
        <f t="shared" ref="G12:I12" si="2">G5/G6</f>
        <v>0</v>
      </c>
      <c r="H12" s="7" t="e">
        <f t="shared" si="2"/>
        <v>#DIV/0!</v>
      </c>
      <c r="I12" s="7" t="e">
        <f t="shared" si="2"/>
        <v>#DIV/0!</v>
      </c>
    </row>
    <row r="13" spans="1:9">
      <c r="A13" s="6" t="s">
        <v>5</v>
      </c>
      <c r="B13" s="6" t="s">
        <v>3</v>
      </c>
      <c r="C13" s="7">
        <f t="shared" ref="C13:I13" si="3">(C11+C12)/(1-C7-C8)</f>
        <v>7.3684210526315796</v>
      </c>
      <c r="D13" s="7">
        <f t="shared" si="3"/>
        <v>40</v>
      </c>
      <c r="E13" s="7">
        <f t="shared" si="3"/>
        <v>66.31578947368422</v>
      </c>
      <c r="F13" s="7">
        <f t="shared" si="3"/>
        <v>78.125</v>
      </c>
      <c r="G13" s="7">
        <f t="shared" si="3"/>
        <v>40</v>
      </c>
      <c r="H13" s="7" t="e">
        <f t="shared" si="3"/>
        <v>#DIV/0!</v>
      </c>
      <c r="I13" s="7" t="e">
        <f t="shared" si="3"/>
        <v>#DIV/0!</v>
      </c>
    </row>
    <row r="15" spans="1:9">
      <c r="I15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D14" sqref="D14"/>
    </sheetView>
  </sheetViews>
  <sheetFormatPr defaultRowHeight="15"/>
  <cols>
    <col min="1" max="1" width="37.28515625" bestFit="1" customWidth="1"/>
    <col min="2" max="2" width="5.28515625" customWidth="1"/>
  </cols>
  <sheetData>
    <row r="1" spans="1:6">
      <c r="B1" s="2" t="s">
        <v>13</v>
      </c>
      <c r="C1" s="2" t="s">
        <v>24</v>
      </c>
      <c r="D1" s="2" t="s">
        <v>25</v>
      </c>
      <c r="E1" s="2" t="s">
        <v>26</v>
      </c>
      <c r="F1" s="2" t="s">
        <v>27</v>
      </c>
    </row>
    <row r="2" spans="1:6">
      <c r="A2" t="s">
        <v>7</v>
      </c>
    </row>
    <row r="3" spans="1:6">
      <c r="A3" t="s">
        <v>1</v>
      </c>
    </row>
    <row r="4" spans="1:6">
      <c r="A4" t="s">
        <v>21</v>
      </c>
    </row>
    <row r="6" spans="1:6">
      <c r="A6" s="2" t="s">
        <v>22</v>
      </c>
      <c r="B6" s="2" t="s">
        <v>19</v>
      </c>
      <c r="C6" s="9" t="e">
        <f>C2/C4</f>
        <v>#DIV/0!</v>
      </c>
      <c r="D6" s="9" t="e">
        <f>D2/D4</f>
        <v>#DIV/0!</v>
      </c>
      <c r="E6" s="9">
        <v>0.55000000000000004</v>
      </c>
      <c r="F6" s="9" t="e">
        <f>F2/F4</f>
        <v>#DIV/0!</v>
      </c>
    </row>
    <row r="7" spans="1:6">
      <c r="A7" s="2" t="s">
        <v>23</v>
      </c>
      <c r="B7" s="2" t="s">
        <v>31</v>
      </c>
      <c r="C7" s="9" t="e">
        <f>100%-C3/C4</f>
        <v>#DIV/0!</v>
      </c>
      <c r="D7" s="9" t="e">
        <f>100%-D3/D4</f>
        <v>#DIV/0!</v>
      </c>
      <c r="E7" s="9">
        <v>0.63</v>
      </c>
      <c r="F7" s="9" t="e">
        <f>100%-F3/F4</f>
        <v>#DIV/0!</v>
      </c>
    </row>
    <row r="8" spans="1:6" ht="45">
      <c r="A8" s="8" t="s">
        <v>28</v>
      </c>
      <c r="B8" s="2" t="s">
        <v>20</v>
      </c>
      <c r="C8" s="9" t="e">
        <f>(C6-C7)/C7</f>
        <v>#DIV/0!</v>
      </c>
      <c r="D8" s="9" t="e">
        <f>(D6-D7)/D7</f>
        <v>#DIV/0!</v>
      </c>
      <c r="E8" s="9">
        <f>(E6-E7)/E7</f>
        <v>-0.12698412698412692</v>
      </c>
      <c r="F8" s="9" t="e">
        <f>(F6-F7)/F7</f>
        <v>#DIV/0!</v>
      </c>
    </row>
    <row r="11" spans="1:6">
      <c r="D11">
        <f>840/800</f>
        <v>1.05</v>
      </c>
    </row>
    <row r="12" spans="1:6">
      <c r="D12">
        <f>981/900</f>
        <v>1.0900000000000001</v>
      </c>
    </row>
    <row r="13" spans="1:6">
      <c r="A13">
        <f>0.2*0.25*0.3</f>
        <v>1.4999999999999999E-2</v>
      </c>
      <c r="D13">
        <f>AVERAGE(D11:D12)</f>
        <v>1.07</v>
      </c>
    </row>
    <row r="15" spans="1:6">
      <c r="D15">
        <f>48000*0.1</f>
        <v>4800</v>
      </c>
    </row>
    <row r="16" spans="1:6">
      <c r="A16">
        <f>2500*0.2+2250*0.1+2000*0.05</f>
        <v>825</v>
      </c>
    </row>
    <row r="17" spans="1:1">
      <c r="A17">
        <f>2500*0.2</f>
        <v>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ratemaking - pure premium</vt:lpstr>
      <vt:lpstr>ratemaking - loss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2020-09-15T18:18:18Z</dcterms:created>
  <dcterms:modified xsi:type="dcterms:W3CDTF">2020-10-15T14:41:08Z</dcterms:modified>
</cp:coreProperties>
</file>