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 activeTab="4"/>
  </bookViews>
  <sheets>
    <sheet name="Sheet1" sheetId="1" r:id="rId1"/>
    <sheet name="Sheet4" sheetId="4" r:id="rId2"/>
    <sheet name="Sheet5" sheetId="5" r:id="rId3"/>
    <sheet name="Sheet6" sheetId="6" r:id="rId4"/>
    <sheet name="Sheet3" sheetId="3" r:id="rId5"/>
    <sheet name="Sheet2" sheetId="2" r:id="rId6"/>
  </sheets>
  <calcPr calcId="144525"/>
</workbook>
</file>

<file path=xl/sharedStrings.xml><?xml version="1.0" encoding="utf-8"?>
<sst xmlns="http://schemas.openxmlformats.org/spreadsheetml/2006/main" count="10545" uniqueCount="2040">
  <si>
    <t>日期</t>
  </si>
  <si>
    <t>网元名称</t>
  </si>
  <si>
    <t>厂家</t>
  </si>
  <si>
    <t>告警次数</t>
  </si>
  <si>
    <t>网管系统级别</t>
  </si>
  <si>
    <t>rank</t>
  </si>
  <si>
    <t>网元类型</t>
  </si>
  <si>
    <t>机房</t>
  </si>
  <si>
    <t>电源系统</t>
  </si>
  <si>
    <t>空调</t>
  </si>
  <si>
    <t>相邻空调</t>
  </si>
  <si>
    <t>对接CE</t>
  </si>
  <si>
    <t>对接AR</t>
  </si>
  <si>
    <t>其他</t>
  </si>
  <si>
    <t>APP-HBBADbjAMF001BHW-03AHW011</t>
  </si>
  <si>
    <t>华为</t>
  </si>
  <si>
    <t>虚拟化</t>
  </si>
  <si>
    <t>APP-DBHBbjAMF004BHW-20AHW012</t>
  </si>
  <si>
    <t>APP-HBBADbjAMF003BHW-03AHW012</t>
  </si>
  <si>
    <t>APP-DBHBbjAMF002BHW-20AHW011</t>
  </si>
  <si>
    <t>BJGS74</t>
  </si>
  <si>
    <t>诺基亚</t>
  </si>
  <si>
    <t>核心网</t>
  </si>
  <si>
    <t>BJGS70</t>
  </si>
  <si>
    <t>BJGS72</t>
  </si>
  <si>
    <t>BJGS32</t>
  </si>
  <si>
    <t>BJGS76</t>
  </si>
  <si>
    <t>BJGS71</t>
  </si>
  <si>
    <t>空调ce</t>
  </si>
  <si>
    <t>种类</t>
  </si>
  <si>
    <t>概率</t>
  </si>
  <si>
    <t>机房种类</t>
  </si>
  <si>
    <t>机房占比</t>
  </si>
  <si>
    <t>电源系统种类</t>
  </si>
  <si>
    <t>电源系统占比</t>
  </si>
  <si>
    <t>空调种类</t>
  </si>
  <si>
    <t>空调系统占比</t>
  </si>
  <si>
    <t>相邻空调种类</t>
  </si>
  <si>
    <t>相邻空调系统占比</t>
  </si>
  <si>
    <t>对接CE种类</t>
  </si>
  <si>
    <t>对接CE占比</t>
  </si>
  <si>
    <t>其他种类</t>
  </si>
  <si>
    <t>其他占比</t>
  </si>
  <si>
    <t>对接AR种类</t>
  </si>
  <si>
    <t>对接AR占比</t>
  </si>
  <si>
    <t>Network element name</t>
  </si>
  <si>
    <t>Computer room address</t>
  </si>
  <si>
    <t>Equipment manufacturer</t>
  </si>
  <si>
    <t>Network element type</t>
  </si>
  <si>
    <t>computer room</t>
  </si>
  <si>
    <t>Power system</t>
  </si>
  <si>
    <t>air conditioner</t>
  </si>
  <si>
    <t>Adjacent air conditioning</t>
  </si>
  <si>
    <t>DockingCE</t>
  </si>
  <si>
    <t>DockingAR</t>
  </si>
  <si>
    <t>ELSE_TAB</t>
  </si>
  <si>
    <t>BJPSBC10BHW</t>
  </si>
  <si>
    <t>东直门</t>
  </si>
  <si>
    <t>VoLTE-SBC</t>
  </si>
  <si>
    <t>东城区东直门通信枢纽楼站点十四楼机房交换</t>
  </si>
  <si>
    <t>找不到设备</t>
  </si>
  <si>
    <t xml:space="preserve"> BJBJ-PS-IMS-CE71-AL7750SR12、 BJBJ-PS-IMS-CE72-AL7750SR12 </t>
  </si>
  <si>
    <t xml:space="preserve"> BJBJ-BA-IPNET-RT05-7750SR12、 BJBJ-BA-IPNET-RT06-7750SR12 </t>
  </si>
  <si>
    <t xml:space="preserve"> 找不到设备 </t>
  </si>
  <si>
    <t>BJSAEGW47BHW</t>
  </si>
  <si>
    <t>SAE-GW</t>
  </si>
  <si>
    <t>东城区东直门通信枢纽楼站点十二楼机房交换</t>
  </si>
  <si>
    <t xml:space="preserve"> BJBJ-PS-IMS-CE25-HWNE40E-X16、 BJBJ-PS-IMS-CE26-HWNE40E-X16、 BJRT47BHW、 BJRT48BHW </t>
  </si>
  <si>
    <t>BJBJ-PS-IMS-CE25-HWNE40E-X16</t>
  </si>
  <si>
    <t>PS-CE</t>
  </si>
  <si>
    <t xml:space="preserve"> BJBJ-PS-IMS-CE26-HWNE40E-X16、 BJRT47BHW、 BJRT48BHW </t>
  </si>
  <si>
    <t xml:space="preserve"> BJBJ-BA-IPNET-RT05-7750SR12 </t>
  </si>
  <si>
    <t xml:space="preserve"> BJSW21BHW </t>
  </si>
  <si>
    <t>BJBJ-PS-IMS-CE26-HWNE40E-X16</t>
  </si>
  <si>
    <t xml:space="preserve"> BJBJ-PS-IMS-CE25-HWNE40E-X16、 BJRT47BHW、 BJRT48BHW </t>
  </si>
  <si>
    <t xml:space="preserve"> BJBJ-BA-IPNET-RT06-7750SR12 </t>
  </si>
  <si>
    <t xml:space="preserve"> BJSW23BHW </t>
  </si>
  <si>
    <t>BJRT47BHW</t>
  </si>
  <si>
    <t>PS-SW</t>
  </si>
  <si>
    <t xml:space="preserve"> BJBJ-PS-IMS-CE25-HWNE40E-X16、 BJBJ-PS-IMS-CE26-HWNE40E-X16、 BJRT48BHW、 BJRT43BHW、 BJRT45BHW </t>
  </si>
  <si>
    <t xml:space="preserve"> BJFW67BHW </t>
  </si>
  <si>
    <t>BJRT48BHW</t>
  </si>
  <si>
    <t xml:space="preserve"> BJBJ-PS-IMS-CE25-HWNE40E-X16、 BJBJ-PS-IMS-CE26-HWNE40E-X16、 BJRT47BHW、 BJRT44BHW、 BJRT46BHW </t>
  </si>
  <si>
    <t xml:space="preserve"> BJFW68BHW </t>
  </si>
  <si>
    <t>BJSAEGW48BHW</t>
  </si>
  <si>
    <t>BJMME41BHW</t>
  </si>
  <si>
    <t>MME</t>
  </si>
  <si>
    <t xml:space="preserve"> BJBJ-PS-IMS-CE25-HWNE40E-X16、 BJBJ-PS-IMS-CE26-HWNE40E-X16、 BJRT47BHW、 BJRT48BHW、 BJBJ-NGN-CE17-AL7750SR12、 BJBJ-NGN-CE18-AL7750SR12 </t>
  </si>
  <si>
    <t>BJMME42BHW</t>
  </si>
  <si>
    <t>BJMME43BHW</t>
  </si>
  <si>
    <t>BJCG47BHW</t>
  </si>
  <si>
    <t>CG</t>
  </si>
  <si>
    <t xml:space="preserve"> BJBJ-PS-IMS-CE25-HWNE40E-X16、 BJBJ-PS-IMS-CE26-HWNE40E-X16 </t>
  </si>
  <si>
    <t>BJCG48BHW</t>
  </si>
  <si>
    <t>BJPCRF35BHW</t>
  </si>
  <si>
    <t>PCRF</t>
  </si>
  <si>
    <t>BJSAEGW53BHW</t>
  </si>
  <si>
    <t xml:space="preserve"> BJBJ-PS-IMS-CE25-HWNE40E-X16、 BJBJ-PS-IMS-CE26-HWNE40E-X16、 BJRT47BHW </t>
  </si>
  <si>
    <t>BJSPR35BHW</t>
  </si>
  <si>
    <t>SPR</t>
  </si>
  <si>
    <t>BJMRFP10BHW</t>
  </si>
  <si>
    <t>MRFP</t>
  </si>
  <si>
    <t xml:space="preserve"> BJBJ-PS-IMS-CE07-HWNE40E、 BJBJ-PS-IMS-CE08-HWNE40E </t>
  </si>
  <si>
    <t>BJBJ-NGN-CE15-AL7750SR12</t>
  </si>
  <si>
    <t>阿尔卡特</t>
  </si>
  <si>
    <t>CS-CE</t>
  </si>
  <si>
    <t xml:space="preserve"> BJBJ-NGN-CE16-AL7750SR12 </t>
  </si>
  <si>
    <t xml:space="preserve"> BJFW95BHW </t>
  </si>
  <si>
    <t>BJBJ-NGN-CE16-AL7750SR12</t>
  </si>
  <si>
    <t xml:space="preserve"> BJBJ-NGN-CE15-AL7750SR12 </t>
  </si>
  <si>
    <t xml:space="preserve"> BJFW96BHW </t>
  </si>
  <si>
    <t>BJFW57BHW-DZM14-BillingFW</t>
  </si>
  <si>
    <t>PS-FW</t>
  </si>
  <si>
    <t xml:space="preserve"> BJBJ-PS-IMS-CE11-AL7750SR12 </t>
  </si>
  <si>
    <t xml:space="preserve"> BJFW58BHW-DZM14-BillingFW、 BJFW58BHW </t>
  </si>
  <si>
    <t>BJFW58BHW-DZM14-BillingFW</t>
  </si>
  <si>
    <t xml:space="preserve"> BJBJ-PS-IMS-CE12-AL7750SR12 </t>
  </si>
  <si>
    <t xml:space="preserve"> BJFW57BHW-DZM14-BillingFW、 BJFW57BHW </t>
  </si>
  <si>
    <t>BJMME47BHW</t>
  </si>
  <si>
    <t>BJBJ-NGN-CE17-AL7750SR12</t>
  </si>
  <si>
    <t xml:space="preserve"> BJBJ-NGN-CE18-AL7750SR12 </t>
  </si>
  <si>
    <t>BJBJ-NGN-CE18-AL7750SR12</t>
  </si>
  <si>
    <t xml:space="preserve"> BJBJ-NGN-CE17-AL7750SR12 </t>
  </si>
  <si>
    <t>BJBJ-PS-IMS-CE71-AL7750SR12</t>
  </si>
  <si>
    <t xml:space="preserve"> BJBJ-PS-IMS-CE72-AL7750SR12、 BJBJ-PS-IMS-CE11-AL7750SR12 </t>
  </si>
  <si>
    <t xml:space="preserve"> BJSW71BNK </t>
  </si>
  <si>
    <t>BJBJ-PS-IMS-CE72-AL7750SR12</t>
  </si>
  <si>
    <t xml:space="preserve"> BJBJ-PS-IMS-CE71-AL7750SR12、 BJBJ-PS-IMS-CE12-AL7750SR12 </t>
  </si>
  <si>
    <t xml:space="preserve"> BJSW72BNK </t>
  </si>
  <si>
    <t>BJCDS11</t>
  </si>
  <si>
    <t>CDS</t>
  </si>
  <si>
    <t xml:space="preserve"> BJBJ-NGN-CE17-AL7750SR12、 BJBJ-NGN-CE18-AL7750SR12 </t>
  </si>
  <si>
    <t>BJDS17</t>
  </si>
  <si>
    <t>数北</t>
  </si>
  <si>
    <t>GMSS</t>
  </si>
  <si>
    <t>朝阳区数字北京楼站点十楼东机房交换</t>
  </si>
  <si>
    <t>数北10楼东PDF3、4</t>
  </si>
  <si>
    <t>数北10楼东空调3</t>
  </si>
  <si>
    <t>数北10楼东空调2、10楼东空调4</t>
  </si>
  <si>
    <t xml:space="preserve"> BJBJ-NGN-CE21-AL7750SR12、 BJBJ-NGN-CE22-AL7750SR12 </t>
  </si>
  <si>
    <t xml:space="preserve"> BJBJ-BA-IPNET-RT09-7750SR12、 BJBJ-BA-IPNET-RT10-7750SR12 </t>
  </si>
  <si>
    <t>BJDM171</t>
  </si>
  <si>
    <t>GMGW</t>
  </si>
  <si>
    <t>数北10楼东空调4</t>
  </si>
  <si>
    <t>数北10楼东空调3、10楼东空调5</t>
  </si>
  <si>
    <t>BJDM170</t>
  </si>
  <si>
    <t>BJDS24</t>
  </si>
  <si>
    <t>昌平</t>
  </si>
  <si>
    <t>昌平区移动综合楼站点五楼机房交换</t>
  </si>
  <si>
    <t>昌平五层PDF3、4</t>
  </si>
  <si>
    <t>昌平五层空调7</t>
  </si>
  <si>
    <t>昌平五层空调8、五层空调6</t>
  </si>
  <si>
    <t xml:space="preserve"> BJBJ-NGN-CE42-AL7750SR12、 BJBJ-NGN-CE41-AL7750SR12 </t>
  </si>
  <si>
    <t>BJDM240</t>
  </si>
  <si>
    <t>BJDM241</t>
  </si>
  <si>
    <t>BJBJ-PS-IMS-CE97-HWNE40E-X16</t>
  </si>
  <si>
    <t>昌平五层PDF1、2</t>
  </si>
  <si>
    <t xml:space="preserve"> BJBJ-PS-IMS-CE98-HWNE40E-X16 </t>
  </si>
  <si>
    <t xml:space="preserve"> BJBJ-BA-IPNET-RT09-7750SR12 </t>
  </si>
  <si>
    <t xml:space="preserve"> BJSW18BHW、 BJSW17BHW </t>
  </si>
  <si>
    <t>BJBJ-PS-IMS-CE98-HWNE40E-X16</t>
  </si>
  <si>
    <t>昌平五层PDF5、6</t>
  </si>
  <si>
    <t>昌平五层空调3</t>
  </si>
  <si>
    <t>昌平五层空调4、五层空调2</t>
  </si>
  <si>
    <t xml:space="preserve"> BJBJ-PS-IMS-CE97-HWNE40E-X16 </t>
  </si>
  <si>
    <t xml:space="preserve"> BJBJ-BA-IPNET-RT10-7750SR12 </t>
  </si>
  <si>
    <t>BJCG26BHW</t>
  </si>
  <si>
    <t xml:space="preserve"> BJSW32BHW、 BJSW31BHW、 BJSW18BHW、 BJSW17BHW </t>
  </si>
  <si>
    <t>BJCG37BHW</t>
  </si>
  <si>
    <t>BJRT37BHW</t>
  </si>
  <si>
    <t xml:space="preserve"> BJRT38BHW、 BJRT38BHW-CP5-CMNET-HWNE40E-X16、 BJRT43BHW、 BJRT45BHW </t>
  </si>
  <si>
    <t xml:space="preserve"> BJSW18BHW </t>
  </si>
  <si>
    <t>BJRT38BHW</t>
  </si>
  <si>
    <t xml:space="preserve"> BJRT37BHW、 BJRT37BHW-CP5-CMNET-HWNE40E-X16、 BJRT44BHW、 BJRT46BHW </t>
  </si>
  <si>
    <t>BJSW17BHW</t>
  </si>
  <si>
    <t>昌平五层AC1主备</t>
  </si>
  <si>
    <t>昌平五层空调2</t>
  </si>
  <si>
    <t>昌平五层空调3、五层空调1</t>
  </si>
  <si>
    <t xml:space="preserve"> BJBJ-PS-IMS-CE97-HWNE40E-X16、 BJRT37BHW、 BJRT38BHW、 BJBJ-PS-IMS-CE97-HWNE40E-X16、 BJBJ-PS-IMS-CE98-HWNE40E-X16 </t>
  </si>
  <si>
    <t xml:space="preserve"> BJSW31BHW、 BJSW18BHW </t>
  </si>
  <si>
    <t>BJSW18BHW</t>
  </si>
  <si>
    <t xml:space="preserve"> BJRT37BHW、 BJRT37BHW-CP5-CMNET-HWNE40E-X16、 BJRT38BHW、 BJRT38BHW-CP5-CMNET-HWNE40E-X16、 BJBJ-PS-IMS-CE97-HWNE40E-X16、 BJBJ-PS-IMS-CE98-HWNE40E-X16 </t>
  </si>
  <si>
    <t xml:space="preserve"> BJSW32BHW、 BJSW17BHW </t>
  </si>
  <si>
    <t>BJSW31BHW</t>
  </si>
  <si>
    <t xml:space="preserve"> BJSW32BHW、 BJSW22BHW、 BJSW17BHW </t>
  </si>
  <si>
    <t>BJSW32BHW</t>
  </si>
  <si>
    <t xml:space="preserve"> BJSW31BHW、 BJSW24BHW、 BJSW18BHW </t>
  </si>
  <si>
    <t>BJMME38BHW</t>
  </si>
  <si>
    <t>昌平五层DC7A、B</t>
  </si>
  <si>
    <t xml:space="preserve"> BJBJ-PS-IMS-CE97-HWNE40E-X16、 BJBJ-PS-IMS-CE98-HWNE40E-X16、 BJRT37BHW、 BJRT38BHW、 BJBJ-NGN-CE42-AL7750SR12、 BJBJ-NGN-CE41-AL7750SR12 </t>
  </si>
  <si>
    <t>BJMME39BHW</t>
  </si>
  <si>
    <t>BJSAEGW37BHW</t>
  </si>
  <si>
    <t xml:space="preserve"> BJBJ-PS-IMS-CE97-HWNE40E-X16、 BJBJ-PS-IMS-CE98-HWNE40E-X16、 BJRT37BHW、 BJRT38BHW</t>
  </si>
  <si>
    <t>BJPSBC7BHW</t>
  </si>
  <si>
    <t>昌平五层DC8A、B</t>
  </si>
  <si>
    <t>昌平五层空调4+E21五层空调2</t>
  </si>
  <si>
    <t xml:space="preserve"> BJBJ-PS-IMS-CE97-HWNE40E-X16、 BJBJ-PS-IMS-CE98-HWNE40E-X16 </t>
  </si>
  <si>
    <t>BJSAEGW38BHW</t>
  </si>
  <si>
    <t>BJCG38BHW</t>
  </si>
  <si>
    <t>BJRT37BHW-CP5-CMNET-HWNE40E-X16</t>
  </si>
  <si>
    <t>BJRT38BHW-CP5-CMNET-HWNE40E-X16</t>
  </si>
  <si>
    <t>昌平五层DC10A、B</t>
  </si>
  <si>
    <t>BJSAEGW54BHW</t>
  </si>
  <si>
    <t>昌平五层DC9A、B</t>
  </si>
  <si>
    <t xml:space="preserve"> BJBJ-PS-IMS-CE97-HWNE40E-X16、 BJBJ-PS-IMS-CE98-HWNE40E-X16、 BJRT37BHW、 BJRT37BHW-CP5-CMNET-HWNE40E-X16、 BJRT38BHW、 BJRT38BHW-CP5-CMNET-HWNE40E-X16 </t>
  </si>
  <si>
    <t>BJG1NP</t>
  </si>
  <si>
    <t>携号转网NP</t>
  </si>
  <si>
    <t>BJHSS10-CP</t>
  </si>
  <si>
    <t>携号转网HSS</t>
  </si>
  <si>
    <t>BJPCRF39BHW</t>
  </si>
  <si>
    <t xml:space="preserve"> BJBJ-PS-IMS-CE98-HWNE40E-X16、 BJRT37BHW、 BJRT37BHW-CP5-CMNET-HWNE40E-X16、 BJRT38BHW、 BJRT38BHW-CP5-CMNET-HWNE40E-X16 </t>
  </si>
  <si>
    <t>APP-bjSAEGWU5BHW</t>
  </si>
  <si>
    <t>昌平五层DC12A、B</t>
  </si>
  <si>
    <t xml:space="preserve"> BJCE103BHW、 BJCE104BHW</t>
  </si>
  <si>
    <t xml:space="preserve"> BJBJ-BA-IPNET-RT17-7750SR12、 BJBJ-BA-IPNET-RT18-7750SR12 </t>
  </si>
  <si>
    <t xml:space="preserve"> BJRT103BHW、 BJRT104BHW、 BJFW103BHW、 BJFW104BHW</t>
  </si>
  <si>
    <t>APP-bjSAEGWU6BHW</t>
  </si>
  <si>
    <t>昌平五层DC14A、B</t>
  </si>
  <si>
    <t>昌平五层空调6</t>
  </si>
  <si>
    <t>昌平五层空调7、五层空调5</t>
  </si>
  <si>
    <t>BJBJ-HuawuNMS-CE13-HWNE40E-X2</t>
  </si>
  <si>
    <t xml:space="preserve"> BJRT104BHW-CP5-CMNETCE-HWNE40E-X16、 BJRT103BHW-CP5-CMNETCE-HWNE40E-X16、 BJBJ-HuawuNMS-CE14-HWNE40E-X2、 APP-bjSAEGWU5BHW-CE8861-01、 APP-bjSAEGWU6BHW-CE8861-01、 APP-bjSAEGWU7BHW-CE8861-01、 APP-bjSAEGWU8BHW-CE8861-01、 BJUPF013BHW-CE8861-1、 BJUPF001BHW-CE8861-2、 BJUPF014BHW-CE8861-1、 BJUPF002BHW-CE8861-2、 BJUPF015BHW-CE8861-1、 BJUPF003BHW-CE8861-2、 BJUPF016BHW-CE8861-1、 BJUPF004BHW-CE8861-2、 BJBJ-IPNET-RT11-7750SR12、 BJBJ-PS-IMS-CE103-HWNE40E-X8、 BJBJ-PS-IMS-CE104-HWNE40E-X8、 BJRT103BHW、 BJRT104BHW </t>
  </si>
  <si>
    <t xml:space="preserve"> BJFW121BHW、 BJFW108BHW、 BJFW107BHW、 BJFW104BHW、 BJFW103BHW </t>
  </si>
  <si>
    <t>BJBJ-HuawuNMS-CE14-HWNE40E-X2</t>
  </si>
  <si>
    <t xml:space="preserve"> BJBJ-HuawuNMS-CE13-HWNE40E-X2、 APP-bjSAEGWU5BHW-CE8861-02、 APP-bjSAEGWU6BHW-CE8861-02、 APP-bjSAEGWU7BHW-CE8861-01、 APP-bjSAEGWU7BHW-CE8861-02、 APP-bjSAEGWU8BHW-CE8861-02、 BJUPF013BHW-CE8861-2、 BJUPF001BHW-CE8861-2、 BJUPF014BHW-CE8861-2、 BJUPF002BHW-CE8861-2、 BJUPF015BHW-CE8861-2、 BJUPF016BHW-CE8861-2、 BJUPF004BHW-CE8861-2、 BJBJ-IPNET-RT11-7750SR12、 BJBJ-PS-IMS-CE103-HWNE40E-X8、 BJRT103BHW、 BJRT104BHW、 BJBJ-PS-IMS-CE104-HWNE40E-X8 </t>
  </si>
  <si>
    <t xml:space="preserve"> BJFW122BHW、 BJFW107BHW、 BJFW103BHW、 BJFW108BHW、 BJFW104BHW </t>
  </si>
  <si>
    <t>BJFW103BHW</t>
  </si>
  <si>
    <t>昌平五层DC11A、B</t>
  </si>
  <si>
    <t xml:space="preserve"> BJRT103BHW-CP5-CMNETCE-HWNE40E-X16、 BJCP-PC-CMNET-RT01、 BJRT104BHW、 BJBJ-HuawuNMS-CE13-HWNE40E-X2、 BJRT103BHW </t>
  </si>
  <si>
    <t xml:space="preserve"> BJFW104BHW </t>
  </si>
  <si>
    <t>BJFW104BHW</t>
  </si>
  <si>
    <t>昌平五层DC13A、B</t>
  </si>
  <si>
    <t xml:space="preserve"> BJRT104BHW-CP5-CMNETCE-HWNE40E-X16、 BJCP-PC-CMNET-RT02、 BJRT104BHW、 BJBJ-HuawuNMS-CE13-HWNE40E-X2 </t>
  </si>
  <si>
    <t xml:space="preserve"> BJFW103BHW </t>
  </si>
  <si>
    <t>BJRT103BHW-CP5-CMNETCE-HWNE40E-X16</t>
  </si>
  <si>
    <t xml:space="preserve"> BJRT104BHW-CP5-CMNETCE-HWNE40E-X16、 APP-bjSAEGWU5BHW-CE8861-01、 APP-bjSAEGWU6BHW-CE8861-01、 APP-bjSAEGWU7BHW-CE8861-01、 APP-bjSAEGWU8BHW-CE8861-01、 BJBJ-HuawuNMS-CE13-HWNE40E-X2 </t>
  </si>
  <si>
    <t xml:space="preserve"> BJFW103BHW、 BJFW107BHW </t>
  </si>
  <si>
    <t>BJRT104BHW-CP5-CMNETCE-HWNE40E-X16</t>
  </si>
  <si>
    <t xml:space="preserve"> APP-bjSAEGWU5BHW-CE8861-02、 APP-bjSAEGWU6BHW-CE8861-02、 APP-bjSAEGWU7BHW-CE8861-02、 BJRT103BHW-CP5-CMNETCE-HWNE40E-X16、 BJBJ-HuawuNMS-CE13-HWNE40E-X2、 APP-bjSAEGWU8BHW-CE8861-02 </t>
  </si>
  <si>
    <t xml:space="preserve"> BJFW104BHW、 BJFW108BHW </t>
  </si>
  <si>
    <t>BJBJ-PS-IMS-CE103-HWNE40E-X8</t>
  </si>
  <si>
    <t xml:space="preserve"> BJUPF014BHW-CE8861-1、 BJUPF013BHW-CE8861-1、 BJBJ-PS-IMS-CE104-HWNE40E-X8、 APP-bjSAEGWU5BHW-CE8861-01、 APP-bjSAEGWU6BHW-CE8861-01、 APP-bjSAEGWU7BHW-CE8861-01、 APP-bjSAEGWU8BHW-CE8861-01、 BJBJ-HuawuNMS-CE14-HWNE40E-X2、 BJBJ-HuawuNMS-CE13-HWNE40E-X2 </t>
  </si>
  <si>
    <t xml:space="preserve"> BJBJ-BA-IPNET-RT17-7750SR12 </t>
  </si>
  <si>
    <t>BJBJ-PS-IMS-CE104-HWNE40E-X8</t>
  </si>
  <si>
    <t xml:space="preserve"> BJUPF014BHW-CE8861-2、 BJUPF013BHW-CE8861-2、 APP-bjSAEGWU8BHW-CE8861-02、 APP-bjSAEGWU5BHW-CE8861-02、 APP-bjSAEGWU6BHW-CE8861-02、 APP-bjSAEGWU7BHW-CE8861-02、 APP-bjSAEGWU8BHW-CE8861-02、 BJUPF013HW-CE8861-02、 BJUPF014HW-CE8861-02、 BJUPF015HW-CE8861-02、 BJUPF016HW-CE8861-02、 BJBJ-PS-IMS-CE103-HWNE40E-X8、 BJBJ-HuawuNMS-CE14-HWNE40E-X2、 BJBJ-HuawuNMS-CE14-HWNE40E-X2、 BJBJ-HuawuNMS-CE13-HWNE40E-X2 </t>
  </si>
  <si>
    <t xml:space="preserve"> BJBJ-BA-IPNET-RT18-7750SR12 </t>
  </si>
  <si>
    <t>APP-bjSAEGWU5BHW-CE8861-01</t>
  </si>
  <si>
    <t xml:space="preserve"> BJRT103BHW-CP5-CMNETCE-HWNE40E-X16、 BJBJ-HuawuNMS-CE13-HWNE40E-X2、 BJBJ-PS-IMS-CE103-HWNE40E-X8、 APP-bjSAEGWU5BHW-CE8861-02 </t>
  </si>
  <si>
    <t>APP-bjSAEGWU5BHW-CE8861-02</t>
  </si>
  <si>
    <t xml:space="preserve"> BJRT104BHW-CP5-CMNETCE-HWNE40E-X16、 BJBJ-HuawuNMS-CE14-HWNE40E-X2、 BJBJ-PS-IMS-CE104-HWNE40E-X8、 APP-bjSAEGWU5BHW-CE8861-01 </t>
  </si>
  <si>
    <t>APP-bjSAEGWU6BHW-CE8861-01</t>
  </si>
  <si>
    <t xml:space="preserve"> BJRT103BHW-CP5-CMNETCE-HWNE40E-X16、 BJBJ-HuawuNMS-CE13-HWNE40E-X2、 BJBJ-PS-IMS-CE103-HWNE40E-X8、 APP-bjSAEGWU6BHW-CE8861-02 </t>
  </si>
  <si>
    <t>APP-bjSAEGWU6BHW-CE8861-02</t>
  </si>
  <si>
    <t xml:space="preserve"> BJRT104BHW-CP5-CMNETCE-HWNE40E-X16、 BJBJ-HuawuNMS-CE14-HWNE40E-X2、 BJBJ-PS-IMS-CE104-HWNE40E-X8、 APP-bjSAEGWU6BHW-CE8861-01 </t>
  </si>
  <si>
    <t>APP-bjSAEGWU7BHW</t>
  </si>
  <si>
    <t xml:space="preserve"> BJRT103BHW、 BJRT104BHW、 BJFW107BHW、 BJFW108BHW</t>
  </si>
  <si>
    <t>APP-bjSAEGWU8BHW</t>
  </si>
  <si>
    <t>BJFW107BHW</t>
  </si>
  <si>
    <t xml:space="preserve"> BJRT103BHW-CP5-CMNETCE-HWNE40E-X16、 BJCP-PC-CMNET-RT01、 BJRT103BHW、 BJBJ-HuawuNMS-CE13-HWNE40E-X2 </t>
  </si>
  <si>
    <t xml:space="preserve"> BJFW108BHW </t>
  </si>
  <si>
    <t>BJFW108BHW</t>
  </si>
  <si>
    <t xml:space="preserve"> BJRT104BHW-CP5-CMNETCE-HWNE40E-X16、 BJRT104BHW、 BJBJ-HuawuNMS-CE13-HWNE40E-X2、 BJCP-PC-CMNET-RT02 </t>
  </si>
  <si>
    <t xml:space="preserve"> BJFW107BHW </t>
  </si>
  <si>
    <t>APP-bjSAEGWU7BHW-CE8861-01</t>
  </si>
  <si>
    <t xml:space="preserve"> BJRT103BHW-CP5-CMNETCE-HWNE40E-X16、 BJBJ-HuawuNMS-CE14-HWNE40E-X2、 BJBJ-HuawuNMS-CE13-HWNE40E-X2、 BJBJ-PS-IMS-CE103-HWNE40E-X8、 APP-bjSAEGWU7BHW-CE8861-02 </t>
  </si>
  <si>
    <t>APP-bjSAEGWU7BHW-CE8861-02</t>
  </si>
  <si>
    <t xml:space="preserve"> BJRT104BHW-CP5-CMNETCE-HWNE40E-X16、 BJBJ-HuawuNMS-CE14-HWNE40E-X2、 BJBJ-PS-IMS-CE104-HWNE40E-X8、 APP-bjSAEGWU7BHW-CE8861-01 </t>
  </si>
  <si>
    <t>APP-bjSAEGWU8BHW-CE8861-01</t>
  </si>
  <si>
    <t xml:space="preserve"> BJRT103BHW-CP5-CMNETCE-HWNE40E-X16、 BJBJ-HuawuNMS-CE13-HWNE40E-X2、 APP-bjSAEGWU8BHW-CE8861-02、 BJBJ-PS-IMS-CE103-HWNE40E-X8 </t>
  </si>
  <si>
    <t>APP-bjSAEGWU8BHW-CE8861-02</t>
  </si>
  <si>
    <t xml:space="preserve"> BJRT104BHW-CP5-CMNETCE-HWNE40E-X16、 BJBJ-HuawuNMS-CE14-HWNE40E-X2、 APP-bjSAEGWU8BHW-CE8861-01、 BJBJ-PS-IMS-CE104-HWNE40E-X8、 APP-bjSAEGWU8BHW、 BJBJ-PS-IMS-CE104-HWNE40E-X8 </t>
  </si>
  <si>
    <t>BJPSBCU012BHW</t>
  </si>
  <si>
    <t xml:space="preserve"> BJBJ-PS-IMS-CE104-HWNE40E-X8、 BJBJ-PS-IMS-CE103-HWNE40E-X8 </t>
  </si>
  <si>
    <t>BJUPF013BHW</t>
  </si>
  <si>
    <t>UPF</t>
  </si>
  <si>
    <t>昌平五层DC17A、B</t>
  </si>
  <si>
    <t xml:space="preserve"> BJRT115BHW、 BJRT116BHW、 BJFW121BHW、 BJFW122BHW</t>
  </si>
  <si>
    <t>BJRT115BHW-CP5-CMNETCE-HWNE40E-X16</t>
  </si>
  <si>
    <t>5G SA-CE</t>
  </si>
  <si>
    <t>昌平五层DC15A、B</t>
  </si>
  <si>
    <t xml:space="preserve"> BJRT116BHW-CP5-CMNETCE-HWNE40E-X16、 BJUPF014BHW-CE8861-2、 BJUPF014BHW-CE8861-1、 BJUPF013BHW-CE8861-2、 BJUPF013BHW-CE8861-1 </t>
  </si>
  <si>
    <t xml:space="preserve"> BJFW121BHW </t>
  </si>
  <si>
    <t>BJRT116BHW-CP5-CMNETCE-HWNE40E-X16</t>
  </si>
  <si>
    <t>昌平五层DC18A、B</t>
  </si>
  <si>
    <t xml:space="preserve"> BJRT115BHW-CP5-CMNETCE-HWNE40E-X16、 BJUPF014BHW-CE8861-2、 BJUPF013BHW-CE8861-2 </t>
  </si>
  <si>
    <t xml:space="preserve"> BJFW122BHW </t>
  </si>
  <si>
    <t>BJFW121BHW</t>
  </si>
  <si>
    <t>5G SA-FW</t>
  </si>
  <si>
    <t xml:space="preserve"> BJRT115BHW-CP5-CMNETCE-HWNE40E-X16、 BJBJ-HuawuNMS-CE13-HWNE40E-X2、 BJCP-PC-CMNET-RT01 </t>
  </si>
  <si>
    <t>BJFW122BHW</t>
  </si>
  <si>
    <t xml:space="preserve"> BJRT116BHW-CP5-CMNETCE-HWNE40E-X16、 BJCP-PC-CMNET-RT02、 BJBJ-HuawuNMS-CE14-HWNE40E-X2 </t>
  </si>
  <si>
    <t>BJUPF013BHW-CE8861-1</t>
  </si>
  <si>
    <t>5G SA-SW</t>
  </si>
  <si>
    <t xml:space="preserve"> BJUPF013BHW-CE8861-2、 BJRT115BHW-CP5-CMNETCE-HWNE40E-X16、 BJBJ-PS-IMS-CE103-HWNE40E-X8 </t>
  </si>
  <si>
    <t>BJUPF013BHW-CE8861-2</t>
  </si>
  <si>
    <t xml:space="preserve"> BJUPF013BHW-CE8861-1、 BJRT116BHW-CP5-CMNETCE-HWNE40E-X16、 BJRT115BHW-CP5-CMNETCE-HWNE40E-X16、 BJBJ-PS-IMS-CE104-HWNE40E-X8、  </t>
  </si>
  <si>
    <t>BJUPF014BHW</t>
  </si>
  <si>
    <t>BJUPF014BHW-CE8861-1</t>
  </si>
  <si>
    <t xml:space="preserve"> BJUPF014BHW-CE8861-2、 BJRT115BHW-CP5-CMNETCE-HWNE40E-X16、 BJBJ-PS-IMS-CE103-HWNE40E-X8 </t>
  </si>
  <si>
    <t>BJUPF014BHW-CE8861-2</t>
  </si>
  <si>
    <t xml:space="preserve"> BJUPF014BHW-CE8861-1、 BJBJ-PS-IMS-CE104-HWNE40E-X8、 BJRT116BHW-CP5-CMNETCE-HWNE40E-X16、 BJRT115BHW-CP5-CMNETCE-HWNE40E-X16 </t>
  </si>
  <si>
    <t>BJBJ-NGN-CE41-AL7750SR12</t>
  </si>
  <si>
    <t xml:space="preserve"> BJBJ-NGN-CE42-AL7750SR12 </t>
  </si>
  <si>
    <t xml:space="preserve"> BJBJ-BA-IPNET-RT09-7750SR12、 BJBJ-BA-IPNET-RT17-7750SR12 </t>
  </si>
  <si>
    <t>BJBJ-NGN-CE42-AL7750SR12</t>
  </si>
  <si>
    <t xml:space="preserve"> BJBJ-NGN-CE41-AL7750SR12 </t>
  </si>
  <si>
    <t xml:space="preserve"> BJBJ-BA-IPNET-RT10-7750SR12、 BJBJ-BA-IPNET-RT18-7750SR12 </t>
  </si>
  <si>
    <t>BJDS21</t>
  </si>
  <si>
    <t xml:space="preserve"> BJBJ-NGN-CE15-AL7750SR12、 BJBJ-NGN-CE16-AL7750SR12 </t>
  </si>
  <si>
    <t>BJDM211</t>
  </si>
  <si>
    <t>BJDM210</t>
  </si>
  <si>
    <t>R1322</t>
  </si>
  <si>
    <t>BSC</t>
  </si>
  <si>
    <t xml:space="preserve"> BJBJ-PS-IMS-CE71-AL7750SR12、 BJBJ-PS-IMS-CE72-AL7750SR12、 BJBJ-NGN-CE17-AL7750SR12、 BJBJ-NGN-CE18-AL7750SR12 </t>
  </si>
  <si>
    <t>R0121</t>
  </si>
  <si>
    <t xml:space="preserve"> BJBJ-NGN-CE15-AL7750SR12、 BJBJ-NGN-CE16-AL7750SR12、 BJBJ-PS-IMS-CE71-AL7750SR12、 BJBJ-PS-IMS-CE72-AL7750SR12 </t>
  </si>
  <si>
    <t>R0122</t>
  </si>
  <si>
    <t>BJDZM_LTE_CE01_CISCO3560</t>
  </si>
  <si>
    <t>思科</t>
  </si>
  <si>
    <t>HSS-SW</t>
  </si>
  <si>
    <t>BJDZM_LTE_CE02_CISCO3560</t>
  </si>
  <si>
    <t>BJSW72BNK</t>
  </si>
  <si>
    <t xml:space="preserve"> BJFW68BHW、  BJSW71BNK </t>
  </si>
  <si>
    <t>BJSW73BNK</t>
  </si>
  <si>
    <t xml:space="preserve"> BJSW71BNK、 BJSW74BNK </t>
  </si>
  <si>
    <t>BJSW74BNK</t>
  </si>
  <si>
    <t xml:space="preserve"> BJSW71BNK、 BJSW73BNK </t>
  </si>
  <si>
    <t>BJSW71BNK</t>
  </si>
  <si>
    <t xml:space="preserve"> BJSW72BNK、 BJSW73BNK、 BJSW74BNK、 BJFW67BHW </t>
  </si>
  <si>
    <t>BJCG51BNK</t>
  </si>
  <si>
    <t xml:space="preserve"> 空载不带业务 </t>
  </si>
  <si>
    <t>BJCG58BNk</t>
  </si>
  <si>
    <t xml:space="preserve"> BJBJ-PS-IMS-CE11-AL7750SR12、 BJBJ-PS-IMS-CE12-AL7750SR12 </t>
  </si>
  <si>
    <t>BJFW6710BNK</t>
  </si>
  <si>
    <t>BJFW6810BNK</t>
  </si>
  <si>
    <t>BJFW67BHW</t>
  </si>
  <si>
    <t xml:space="preserve"> BJDZM-PC-CMNET-RT01、 BJBJ-PS-IMS-CE11-AL7750SR12、 BJRT47BHW </t>
  </si>
  <si>
    <t xml:space="preserve"> BJFW68BHW、 BJSWITCH71BNK </t>
  </si>
  <si>
    <t>BJFW68BHW</t>
  </si>
  <si>
    <t xml:space="preserve"> BJDZM-PC-CMNET-RT02、 BJRT48BHW、 BJBJ-PS-IMS-CE12-AL7750SR12 </t>
  </si>
  <si>
    <t xml:space="preserve"> BJFW67BHW、 BJSWITCH72BNK </t>
  </si>
  <si>
    <t>BJHSS03FE032BNK</t>
  </si>
  <si>
    <t>HSS-FE</t>
  </si>
  <si>
    <t>BJHSS08FE083BHW</t>
  </si>
  <si>
    <t>BJHSS07FE072BHW</t>
  </si>
  <si>
    <t>BJHSS03BE032BNK</t>
  </si>
  <si>
    <t>HSS-BE</t>
  </si>
  <si>
    <t>BJHSS07BE072BHW</t>
  </si>
  <si>
    <t>BJSGW1_F32</t>
  </si>
  <si>
    <t>HSS-SGW</t>
  </si>
  <si>
    <t>BJPSBC4BHW</t>
  </si>
  <si>
    <t xml:space="preserve"> BJBJ-PS-IMS-CE07-HWNE40E、 BJBJ-PS-IMS-CE08-HWNE40E、 BJBJ-PS-IMS-CE71-AL7750SR12、 BJBJ-PS-IMS-CE72-AL7750SR12 </t>
  </si>
  <si>
    <t>BJISBG2BHW</t>
  </si>
  <si>
    <t>I/S-CSCF</t>
  </si>
  <si>
    <t xml:space="preserve"> BJBJ-PS-IMS-CE07-HWNE40E、 BJBJ-PS-IMS-CE08-HWNE40E、 BJBJ-NGN-CE17-AL7750SR12、 BJBJ-NGN-CE18-AL7750SR12 </t>
  </si>
  <si>
    <t>BJMGCF2BHW</t>
  </si>
  <si>
    <t>MGCF</t>
  </si>
  <si>
    <t>BJIMMGW6BHW</t>
  </si>
  <si>
    <t>IM-MGW</t>
  </si>
  <si>
    <t>BJIMMGW8BHW</t>
  </si>
  <si>
    <t>BJCG8BHW</t>
  </si>
  <si>
    <t>BJMRFC44BHW</t>
  </si>
  <si>
    <t>MRFC</t>
  </si>
  <si>
    <t>BJMRFP44BHW</t>
  </si>
  <si>
    <t>BJVOLTETAS4BHW</t>
  </si>
  <si>
    <t>TAS</t>
  </si>
  <si>
    <t>BJSPG8BHW</t>
  </si>
  <si>
    <t>SPG</t>
  </si>
  <si>
    <t>BJSCCAS4BHW</t>
  </si>
  <si>
    <t>SCCAS</t>
  </si>
  <si>
    <t>BJWJ-IMS-BOSS-FW33-E1000E</t>
  </si>
  <si>
    <t>IMS-FW</t>
  </si>
  <si>
    <t xml:space="preserve"> BJWJ-IMS-BOSS-FW34-E1000E、 cisco_3845-1、 BOSS_5328-1、 BJDZM-IMS-BOSS-SW39-S5500、  </t>
  </si>
  <si>
    <t>BJWJ-IMS-BOSS-FW34-E1000E</t>
  </si>
  <si>
    <t xml:space="preserve"> BJWJ-IMS-BOSS-FW33-E1000E、 cisco_3740-2、 BOSS_S3500-2、 BJDZM-IMS-BOSS-SW40-S5500、  </t>
  </si>
  <si>
    <t>BJBJ-PS-IMS-CE07-HWNE40E</t>
  </si>
  <si>
    <t xml:space="preserve"> BJBJ-PS-IMS-CE08-HWNE40E </t>
  </si>
  <si>
    <t>BJBJ-PS-IMS-CE08-HWNE40E</t>
  </si>
  <si>
    <t xml:space="preserve"> BJBJ-PS-IMS-CE07-HWNE40E </t>
  </si>
  <si>
    <t>dzm3548-1</t>
  </si>
  <si>
    <t xml:space="preserve"> BJBJ-NGN-CE17-AL7750SR12、 dzm3548-2 </t>
  </si>
  <si>
    <t>dzm3548-2</t>
  </si>
  <si>
    <t xml:space="preserve"> BJBJ-NGN-CE18-AL7750SR12、 dzm3548-1 </t>
  </si>
  <si>
    <t>BJGS31</t>
  </si>
  <si>
    <t>MSS</t>
  </si>
  <si>
    <t>BJGM310</t>
  </si>
  <si>
    <t>MGW</t>
  </si>
  <si>
    <t>BJGS33</t>
  </si>
  <si>
    <t>BJGM330</t>
  </si>
  <si>
    <t>BJBJ-PS-IMS-CE11-AL7750SR12</t>
  </si>
  <si>
    <t xml:space="preserve"> BJBJ-PS-IMS-CE12-AL7750SR12、 BJBJ-PS-IMS-CE53-AL7750SR12、 BJBJ-PS-IMS-CE13-AL7750SR12、 BJBJ-PS-IMS-CE57-AL7750SR12、 BJBJ-PS-IMS-CE79-AL7750SR12、 BJBJ-PS-IMS-CE43-AL7750SR12 </t>
  </si>
  <si>
    <t xml:space="preserve"> BJFW67BHW、 BJSW73BNK、 BJSW71BNK </t>
  </si>
  <si>
    <t>BJBJ-PS-IMS-CE12-AL7750SR12</t>
  </si>
  <si>
    <t xml:space="preserve"> BJBJ-PS-IMS-CE11-AL7750SR12、 BJBJ-PS-IMS-CE54-AL7750SR12、 BJBJ-PS-IMS-CE14-AL7750SR12、 BJBJ-PS-IMS-CE58-AL7750SR12、 BJBJ-PS-IMS-CE80-AL7750SR12、 BJBJ-PS-IMS-CE44-AL7750SR12 </t>
  </si>
  <si>
    <t xml:space="preserve"> BJFW67BHW、 BJFW68BHW、 BJSW73BNK、 BJSW71BNK </t>
  </si>
  <si>
    <t>BJPSBC9BHW</t>
  </si>
  <si>
    <t>BJSBC23</t>
  </si>
  <si>
    <t>硅谷</t>
  </si>
  <si>
    <t>VoBB-SBC</t>
  </si>
  <si>
    <t>海淀区硅谷亮城通信枢纽楼站点三楼西机房交换</t>
  </si>
  <si>
    <t>硅谷三层西PDF3、4</t>
  </si>
  <si>
    <t>硅谷三层西空调2</t>
  </si>
  <si>
    <t>硅谷三层西空调1、硅谷三层西空调3</t>
  </si>
  <si>
    <t xml:space="preserve"> BJGG-IMS-OM-SW13-S5352、 BJGG-IMS-OM-SW14-S5352、 BJBJ-PS-IMS-CE01-HWNE40E、 BJBJ-PS-IMS-CE02-HWNE40E、 BJGG-IMS-CMNETCE-RT01-S9306、 BJGG-IMS-CMNETCE-RT02-S9306 </t>
  </si>
  <si>
    <t>BJSBC25</t>
  </si>
  <si>
    <t>硅谷三层西PDF9、10</t>
  </si>
  <si>
    <t>BJSBC27</t>
  </si>
  <si>
    <t>BJPSBC01</t>
  </si>
  <si>
    <t>硅谷三层西DCF6主备</t>
  </si>
  <si>
    <t>硅谷三层西空调1</t>
  </si>
  <si>
    <t xml:space="preserve"> BJBJ-PS-IMS-CE21-HWNE40E-X16、 BJBJ-PS-IMS-CE22-HWNE40E-X16 </t>
  </si>
  <si>
    <t>BJDNS/ENUM5</t>
  </si>
  <si>
    <t>ENUM/DNS</t>
  </si>
  <si>
    <t>硅谷三层西DCF5主备</t>
  </si>
  <si>
    <t>硅谷三层西空调3</t>
  </si>
  <si>
    <t>硅谷三层西空调2、硅谷三层西空调4</t>
  </si>
  <si>
    <t xml:space="preserve"> BJBJ-PS-IMS-CE01-HWNE40E、 BJBJ-PS-IMS-CE02-HWNE40E </t>
  </si>
  <si>
    <t>BJISBG3BHW</t>
  </si>
  <si>
    <t xml:space="preserve"> BJBJ-NGN-CE25-CISCO7609、 BJBJ-NGN-CE26-CISCO7609、 BJBJ-PS-IMS-CE01-HWNE40E、 BJBJ-PS-IMS-CE02-HWNE40E </t>
  </si>
  <si>
    <t>BJMGCF3BHW</t>
  </si>
  <si>
    <t xml:space="preserve"> BJBJ-NGN-CE25-CISCO7609、 BJBJ-NGN-CE26-CISCO7609、 BJGG-IMS-BOSS-SW11-S5352、 BJGG-IMS-BOSS-SW12-S5352、 BJBJ-PS-IMS-CE01-HWNE40E、 BJBJ-PS-IMS-CE02-HWNE40E </t>
  </si>
  <si>
    <t>BJIMGW3</t>
  </si>
  <si>
    <t>BJIMMGW01BHW</t>
  </si>
  <si>
    <t>硅谷三层西PDF11A、11B</t>
  </si>
  <si>
    <t>BJVOLTETAS1BHW</t>
  </si>
  <si>
    <t>海淀区硅谷亮城通信枢纽楼站点三楼东机房交换</t>
  </si>
  <si>
    <t>硅谷三层东PD5、6</t>
  </si>
  <si>
    <t>硅谷三层东空调3</t>
  </si>
  <si>
    <t>BJSCCAS1BHW</t>
  </si>
  <si>
    <t xml:space="preserve"> BJBJ-NGN-CE25-CISCO7609、 BJBJ-NGN-CE26-CISCO7609 </t>
  </si>
  <si>
    <t>BJMRFC1BHW</t>
  </si>
  <si>
    <t>BJMRFP1BHW</t>
  </si>
  <si>
    <t>BJAP1BHW</t>
  </si>
  <si>
    <t>AP</t>
  </si>
  <si>
    <t xml:space="preserve"> BJGG-IMS-OM-SW13-S5352、 BJGG-IMS-OM-SW14-S5352 </t>
  </si>
  <si>
    <t>BJGG-IMS-CMNET-FW01-E1000E</t>
  </si>
  <si>
    <t xml:space="preserve"> BJGG-IMS-CMNET-FW02-E1000E、 BJGG-IMS-OM-SW13-S5352、 BJGGLC-PC-CMNET-RT01、 BJGG-IMS-CMNETCE-RT01-S9306 </t>
  </si>
  <si>
    <t>BJGG-IMS-CMNET-FW02-E1000E</t>
  </si>
  <si>
    <t xml:space="preserve"> BJGG-IMS-CMNET-FW01-E1000E、 BJGG-IMS-OM-SW14-S5352、 BJGGLC-PC-CMNET-RT02、 BJGG-IMS-CMNETCE-RT02-S9306 </t>
  </si>
  <si>
    <t>BJGG-IMS-BOSS-FW11-E1000E</t>
  </si>
  <si>
    <t xml:space="preserve"> BJGG-IMS-BOSS-FW12-E1000E、 BJGG-IMS-OM-SW13-S5352、 BJGG-IMS-BOSS-SW11-S5352 </t>
  </si>
  <si>
    <t>BJGG-IMS-BOSS-FW12-E1000E</t>
  </si>
  <si>
    <t xml:space="preserve"> BJGG-IMS-BOSS-FW11-E1000E、 BJGG-IMS-OM-SW14-S5352、 BJGG-IMS-BOSS-SW12-S5352 </t>
  </si>
  <si>
    <t>BJGG-IMS-BOSS-SW11-S5352</t>
  </si>
  <si>
    <t>IMS-SW</t>
  </si>
  <si>
    <t xml:space="preserve"> BJGG-IMS-BOSS-FW11-E1000E、 BJGG-IMS-OM-SW14-S5352、 BJGG-IMS-OM-SW13-S5352 </t>
  </si>
  <si>
    <t>BJGG-IMS-BOSS-SW12-S5352</t>
  </si>
  <si>
    <t xml:space="preserve"> BJGG-IMS-OM-SW13-S5352、 BJGG-IMS-OM-SW14-S5352、 BJGG-IMS-BOSS-FW12-E1000E </t>
  </si>
  <si>
    <t>BJGG-IMS-OM-SW13-S5352</t>
  </si>
  <si>
    <t xml:space="preserve"> BJGG-IMS-CMNET-FW01-E1000E、 BJGG-IMS-BOSS-FW11-E1000E、 BJGG-IMS-BOSS-SW11-S5352、 BJGG-IMS-BOSS-SW12-S5352、 BJGG-IMS-OM-SW14-S5352、 BJBJ-PS-IMS-CE01-HWNE40E、 BJBJ-PS-IMS-CE02-HWNE40E、 BJGG-IMS-JK-FW13-E1000E、 BJGG-IMS-AS-FW15-E1000E、 BJGG-IMS-CMNETCE-RT01-S9306、 BJGG-IMS-AS-SW15-S5352、 BJGG-IMS-CMNET-FW01-E8000E、 BJGG-IMS-CMNET-FW02-E8000E、 BJGG-IMS-AS-FW16-E100E </t>
  </si>
  <si>
    <t>BJGG-IMS-OM-SW14-S5352</t>
  </si>
  <si>
    <t xml:space="preserve"> BJGG-IMS-CMNET-FW02-E1000E、 BJGG-IMS-BOSS-FW12-E1000E、 BJGG-IMS-BOSS-SW11-S5352、 BJGG-IMS-BOSS-SW12-S5352、 BJGG-IMS-OM-SW13-S5352、 BJBJ-PS-IMS-CE01-HWNE40E、 BJBJ-PS-IMS-CE02-HWNE40E、 BJGG-IMS-JK-FW14-E1000E、 BJGG-IMS-AS-FW15-E1000E、 BJGG-IMS-CMNETCE-RT02-S9306、 BJGG-IMS-AS-SW16-S5352、 BJGG-IMS-CMNET-FW01-E8000E、 BJGG-IMS-CMNET-FW02-E8000E、 BJGG-IMS-AS-FW16-E1000E </t>
  </si>
  <si>
    <t>BJBJ-PS-IMS-CE01-HWNE40E</t>
  </si>
  <si>
    <t>IMS-CE</t>
  </si>
  <si>
    <t xml:space="preserve"> BJGG-IMS-OM-SW13-S5352、 BJGG-IMS-OM-SW14-S5352、 BJBJ-PS-IMS-CE02-HWNE40E、 BJGG-IMS-AS-FW15-E1000E </t>
  </si>
  <si>
    <t>R4321</t>
  </si>
  <si>
    <t>数北10楼东PDF5、6</t>
  </si>
  <si>
    <t>数北10楼东空调5</t>
  </si>
  <si>
    <t>数北10楼东空调4、10楼东空调6</t>
  </si>
  <si>
    <t>BJPSBC8BHW</t>
  </si>
  <si>
    <t>数北10楼东空调2</t>
  </si>
  <si>
    <t>数北10楼东空调1、10楼东空调3</t>
  </si>
  <si>
    <t xml:space="preserve"> BJBJ-PS-IMS-CE75-AL7750SR12、 BJBJ-PS-IMS-CE76-AL7750SR12 </t>
  </si>
  <si>
    <t>BJBJ-PS-IMS-CE14-CISCO7609</t>
  </si>
  <si>
    <t>数北10楼东空调7</t>
  </si>
  <si>
    <t>数北10楼东空调6、10楼东空调8</t>
  </si>
  <si>
    <t xml:space="preserve"> 空载 </t>
  </si>
  <si>
    <t>BJBJ-PS-IMS-CE13-CISCO7609</t>
  </si>
  <si>
    <t>数北10楼东PDF1、2</t>
  </si>
  <si>
    <t>BJBJ-PS-IMS-CE75-CISCO7609</t>
  </si>
  <si>
    <t>BJBJ-PS-IMS-CE76-CISCO7609</t>
  </si>
  <si>
    <t>BJSW7500BNK</t>
  </si>
  <si>
    <t xml:space="preserve">  BJBJ-PS-IMS-CE13-AL7750SR12 </t>
  </si>
  <si>
    <t xml:space="preserve">  BJSW7510BNK、  BJFW75BHW、  BJSW7600BNK </t>
  </si>
  <si>
    <t>BJSW7510BNK</t>
  </si>
  <si>
    <t xml:space="preserve">  BJSW7500BNK、  BJSW7610BNK </t>
  </si>
  <si>
    <t>BJSW7600BNK</t>
  </si>
  <si>
    <t xml:space="preserve">  BJBJ-PS-IMS-CE14-AL7750SR12 </t>
  </si>
  <si>
    <t xml:space="preserve"> BJFW76BHW、  BJSW7500BNK </t>
  </si>
  <si>
    <t>BJSW7610BNK</t>
  </si>
  <si>
    <t xml:space="preserve"> BJSW7500BNK、  BJSW7600BNK </t>
  </si>
  <si>
    <t>BJCG56BNK</t>
  </si>
  <si>
    <t xml:space="preserve"> BJBJ-PS-IMS-CE13-AL7750SR12、 BJBJ-PS-IMS-CE14-AL7750SR12 </t>
  </si>
  <si>
    <t>BJFW75BHW</t>
  </si>
  <si>
    <t xml:space="preserve"> BJBJ-PS-IMS-CE13-AL7750SR12、 BJSZBJ-PC-CMNET-RT01 </t>
  </si>
  <si>
    <t xml:space="preserve"> BJSW7500BNK、 BJFW76BHW </t>
  </si>
  <si>
    <t>BJFW76BHW</t>
  </si>
  <si>
    <t xml:space="preserve"> BJBJ-PS-IMS-CE14-AL7750SR12、 BJCSK-PC-CMNET-RT02 </t>
  </si>
  <si>
    <t xml:space="preserve"> BJFW75BHW、 BJSW7500BNK </t>
  </si>
  <si>
    <t>BJHSS04FE043BNK</t>
  </si>
  <si>
    <t>BJHSS03FE031BNK</t>
  </si>
  <si>
    <t>BJHSS03BE031BNK</t>
  </si>
  <si>
    <t>BJSGW1_F31</t>
  </si>
  <si>
    <t>BJSGW1_F43</t>
  </si>
  <si>
    <t>PCRF62</t>
  </si>
  <si>
    <t>数北10楼东PDF9</t>
  </si>
  <si>
    <t>数北10楼东空调8</t>
  </si>
  <si>
    <t>数北10楼东空调7、10楼东空调9</t>
  </si>
  <si>
    <t xml:space="preserve"> BJBJ-PS-IMS-CE75-AL7750SR12、 BJBJ-PS-IMS-CE76-AL7750SR12、 BJBJ-PS-IMS-CE13-AL7750SR12、 BJBJ-PS-IMS-CE14-AL7750SR12 </t>
  </si>
  <si>
    <t>shuzbj3548-1</t>
  </si>
  <si>
    <t xml:space="preserve"> BJBJ-NGN-CE21-AL7750SR12 </t>
  </si>
  <si>
    <t>shuzbj3548-2</t>
  </si>
  <si>
    <t>数北楼东空调1、10楼东空调3</t>
  </si>
  <si>
    <t xml:space="preserve"> BJBJ-NGN-CE22-AL7750SR12 </t>
  </si>
  <si>
    <t>BJBJ-PS-IMS-CE13-AL7750SR12</t>
  </si>
  <si>
    <t xml:space="preserve"> BJBJ-PS-IMS-CE14-AL7750SR12、 BJBJ-PS-IMS-CE57-AL7750SR12、 BJBJ-PS-IMS-CE11-AL7750SR12、 BJBJ-PS-IMS-CE75-AL7750SR12、 BJBJ-PS-IMS-CE75-CISCO7609 </t>
  </si>
  <si>
    <t xml:space="preserve"> BJSW7500BNK、 BJSW7510BNK、 BJFW59BHW-SZBJ10-BillingFW </t>
  </si>
  <si>
    <t>BJBJ-PS-IMS-CE14-AL7750SR12</t>
  </si>
  <si>
    <t xml:space="preserve"> BJBJ-PS-IMS-CE13-AL7750SR12、 BJBJ-PS-IMS-CE58-AL7750SR12、 BJBJ-PS-IMS-CE12-AL7750SR12、 BJBJ-PS-IMS-CE14-AL7750SR12 </t>
  </si>
  <si>
    <t xml:space="preserve"> BJFW60BHW-SZBJ10-BillingFW、 BJSW7610BNK、 BJSW7600BNK、 BJFW76BHW、 BJFW60BHW-SZBJ10-BillingFW </t>
  </si>
  <si>
    <t>BJBJ-PS-IMS-CE15-HWNE40E-X16</t>
  </si>
  <si>
    <t>数北10楼东PDF7</t>
  </si>
  <si>
    <t>数北10楼东空调6</t>
  </si>
  <si>
    <t>数北10楼东空调5、10楼东空调7</t>
  </si>
  <si>
    <t xml:space="preserve"> BJBJ-PS-IMS-CE16-HWNE40E-X16、 BJSZBJ-IMS-OM-SW01-RG-S2910、 BJSZBJ-IMS-OM-SW02-RG-S2910 </t>
  </si>
  <si>
    <t>BJBJ-PS-IMS-CE16-HWNE40E-X16</t>
  </si>
  <si>
    <t>数北10楼东PDF8</t>
  </si>
  <si>
    <t xml:space="preserve"> BJBJ-PS-IMS-CE15-HWNE40E-X16、 BJSZBJ-IMS-OM-SW01-RG-S2910、 BJSZBJ-IMS-OM-SW02-RG-S2910 </t>
  </si>
  <si>
    <t>BJSZBJ-IMS-BOSS-FW53-E1000E-N6</t>
  </si>
  <si>
    <t xml:space="preserve"> BJSZBJ-IMS-BOSS-FW54-E1000E-N6、 BJSZBJ-IMS-OM-SW01-RG-S2910 </t>
  </si>
  <si>
    <t>BJSZBJ-IMS-BOSS-FW54-E1000E-N6</t>
  </si>
  <si>
    <t xml:space="preserve"> BJSZBJ-IMS-BOSS-FW53-E1000E-N6、 BJSZBJ-IMS-OM-SW02-RG-S2910 </t>
  </si>
  <si>
    <t>BJSZBJ-IMS-OM-SW01-RG-S2910</t>
  </si>
  <si>
    <t xml:space="preserve"> BJBJ-PS-IMS-CE15-HWNE40E-X16、 BJBJ-PS-IMS-CE16-HWNE40E-X16 </t>
  </si>
  <si>
    <t>BJSZBJ-IMS-OM-SW02-RG-S2910</t>
  </si>
  <si>
    <t>BJSZBJ-IMS-BOSS-SW01-RG-S2910</t>
  </si>
  <si>
    <t>BJSZBJ-IMS-BOSS-SW02-RG-S2910</t>
  </si>
  <si>
    <t>BJVOLTETAS6BHW</t>
  </si>
  <si>
    <t xml:space="preserve"> BJBJ-PS-IMS-CE15-HWNE40E-X16、 BJBJ-PS-IMS-CE16-HWNE40E-X16、 BJBJ-NGN-CE21-AL7750SR12、 BJBJ-NGN-CE22-AL7750SR12 </t>
  </si>
  <si>
    <t>BJSCCAS6BHW</t>
  </si>
  <si>
    <t>数北楼东PDF8</t>
  </si>
  <si>
    <t>BJMRFC6BHW</t>
  </si>
  <si>
    <t>BJMRFP6BHW</t>
  </si>
  <si>
    <t>BJCG6BHW</t>
  </si>
  <si>
    <t>BJSPG6BHW</t>
  </si>
  <si>
    <t>BJMRFP12BHW</t>
  </si>
  <si>
    <t>BJCG77BNK</t>
  </si>
  <si>
    <t>BJMGCF6BHW</t>
  </si>
  <si>
    <t>BJISBG6BHW</t>
  </si>
  <si>
    <t>BJSAEGW105BNK</t>
  </si>
  <si>
    <t>数北10楼东PDF16</t>
  </si>
  <si>
    <t>数北10楼东空调9</t>
  </si>
  <si>
    <t>数北10楼东空调8、10楼东空调10</t>
  </si>
  <si>
    <t>BJSAEGW104BNK</t>
  </si>
  <si>
    <t>BJSAEGW106BNK</t>
  </si>
  <si>
    <t>BJIMGW10BHW</t>
  </si>
  <si>
    <t>BJIMGW12BHW</t>
  </si>
  <si>
    <t>BJFW59BHW-SZBJ10-BillingFW</t>
  </si>
  <si>
    <t xml:space="preserve"> BJBJ-PS-IMS-CE13-AL7750SR12 </t>
  </si>
  <si>
    <t xml:space="preserve"> BJFW60BHW-SZBJ10-BillingFW、 BJFW60BHW-SZBJ10-BillingFW、 BJFW60BHW </t>
  </si>
  <si>
    <t>BJFW60BHW-SZBJ10-BillingFW</t>
  </si>
  <si>
    <t xml:space="preserve"> BJBJ-PS-IMS-CE14-AL7750SR12 </t>
  </si>
  <si>
    <t xml:space="preserve"> BJFW59BHW-SZBJ10-BillingFW、 BJFW59BHW </t>
  </si>
  <si>
    <t>APP-bjSAEGWU1BHW</t>
  </si>
  <si>
    <t>数北10楼东PDF13</t>
  </si>
  <si>
    <t>数北10楼东空调10</t>
  </si>
  <si>
    <t xml:space="preserve"> BJBJ-HuawuNMS-CE11-HWNE40E-X2、 BJBJ-HuawuNMS-CE12-HWNE40E-X2、 BJRT101BHW-SB10-CMNETCE-HWNE40E-X16、 BJRT102BHW-SB10-CMNETCE-HWNE40E-X16、 BJBJ-PS-IMS-CE101-HWNE40E-X8、 BJBJ-PS-IMS-CE102-HWNE40E-X8 </t>
  </si>
  <si>
    <t>APP-bjSAEGWU2BHW</t>
  </si>
  <si>
    <t>数北10楼东PDF15</t>
  </si>
  <si>
    <t>数北楼东空调9</t>
  </si>
  <si>
    <t xml:space="preserve"> BJBJ-HuawuNMS-CE11-HWNE40E-X2、 BJBJ-HuawuNMS-CE12-HWNE40E-X2、 BJRT101BHW-SB10-CMNETCE-HWNE40E-X16、 BJRT102BHW-SB10-CMNETCE-HWNE40E-X16、 BJBJ-PS-IMS-CE101-HWNE40E-X8、 BJBJ-PS-IMS-CE102-HWNE40E-X8、 APP-bjSAEGWU2BHW-CE8861-02 </t>
  </si>
  <si>
    <t>BJBJ-HuawuNMS-CE11-HWNE40E-X2</t>
  </si>
  <si>
    <t>数北10楼东PDF12</t>
  </si>
  <si>
    <t xml:space="preserve"> BJBJ-HuawuNMS-CE12-HWNE40E-X2、 BJCE102BHW、 BJRT102BHW、 BJRT101BHW、 BJBJ-PS-IMS-CE101-HWNE40E-X8 </t>
  </si>
  <si>
    <t xml:space="preserve"> BJBJ-BA-IPNET-RT11-7750SR12 </t>
  </si>
  <si>
    <t xml:space="preserve"> BJFW101BHW、 BJFW105BHW、 BJFW106BHW、 BJFW102BHW </t>
  </si>
  <si>
    <t>BJBJ-HuawuNMS-CE12-HWNE40E-X2</t>
  </si>
  <si>
    <t>数北10楼东PDF14</t>
  </si>
  <si>
    <t xml:space="preserve"> BJBJ-HuawuNMS-CE11-HWNE40E-X2、 BJCE101BHW、 BJCE102BHW、 APP-bjSAEGWU2BHW-CE8861-02 </t>
  </si>
  <si>
    <t xml:space="preserve"> BJBJ-BA-IPNET-RT18-7750SR12、 BJBJ-BA-IPNET-RT12-7750SR12 </t>
  </si>
  <si>
    <t xml:space="preserve"> BJFW105BHW、 BJFW101BHW、 BJFW106BHW、 BJFW102BHW </t>
  </si>
  <si>
    <t>BJFW101BHW</t>
  </si>
  <si>
    <t xml:space="preserve"> BJRT101BHW、 BJBJ-HuawuNMS-CE11-HWNE40E-X2、 BJSZBJ-PC-CMNET-RT01 </t>
  </si>
  <si>
    <t xml:space="preserve"> BJFW102BHW </t>
  </si>
  <si>
    <t>BJFW102BHW</t>
  </si>
  <si>
    <t xml:space="preserve"> BJRT102BHW、 BJBJ-HuawuNMS-CE11-HWNE40E-X2、 BJSZBJ-PC-CMNET-RT02、 BJRT102BHW-SB10-CMNETCE-HWNE40E-X16 </t>
  </si>
  <si>
    <t xml:space="preserve"> BJFW101BHW </t>
  </si>
  <si>
    <t>BJRT101BHW-SB10-CMNETCE-HWNE40E-X16</t>
  </si>
  <si>
    <t xml:space="preserve"> BJRT102BHW-SB10-CMNETCE-HWNE40E-X16、 RT102BHW、 BJBJ-HuawuNMS-CE11-HWNE40E-X2 </t>
  </si>
  <si>
    <t xml:space="preserve"> BJFW101BHW、 BJFW105BHW </t>
  </si>
  <si>
    <t>BJRT102BHW-SB10-CMNETCE-HWNE40E-X16</t>
  </si>
  <si>
    <t xml:space="preserve"> BJRT101BHW-SB10-CMNETCE-HWNE40E-X16、 RT101HW、 BJBJ-HuawuNMS-CE11-HWNE40E-X2 </t>
  </si>
  <si>
    <t xml:space="preserve"> BJFW102BHW、 BJFW106BHW </t>
  </si>
  <si>
    <t>BJBJ-PS-IMS-CE101-HWNE40E-X8</t>
  </si>
  <si>
    <t xml:space="preserve"> BJBJ-PS-IMS-CE102-HWNE40E-X8、 BJBJ-HuawuNMS-CE11-HWNE40E-X2 </t>
  </si>
  <si>
    <t xml:space="preserve"> BJBJ-BA-IPNET-RT09-7750SR12、 BJBJ-BA-IPNET-RT09-7750SR12 </t>
  </si>
  <si>
    <t>BJBJ-PS-IMS-CE102-HWNE40E-X8</t>
  </si>
  <si>
    <t xml:space="preserve"> BJBJ-PS-IMS-CE101-HWNE40E-X8 </t>
  </si>
  <si>
    <t>APP-bjSAEGWU1BHW-CE8861-01</t>
  </si>
  <si>
    <t xml:space="preserve"> BJBJ-PS-IMS-CE101-HWNE40E-X8、 BJRT101BHW、 BJBJ-HuawuNMS-CE11-HWNE40E-X2、 APP-bjSAEGWU1BHW-CE8861-02、 APP-bjSAEGWU1BHW-CE8861-02 </t>
  </si>
  <si>
    <t>APP-bjSAEGWU1BHW-CE8861-02</t>
  </si>
  <si>
    <t xml:space="preserve"> BJBJ-PS-IMS-CE102-HWNE40E-X8、 BJRT102BHW、 BJBJ-HuawuNMS-CE12-HWNE40E-X2、 APP-bjSAEGWU1BHW-CE8861-01、 APP-bjSAEGWU1BHW-CE8861-01 </t>
  </si>
  <si>
    <t>APP-bjSAEGWU2BHW-CE8861-01</t>
  </si>
  <si>
    <t xml:space="preserve"> BJBJ-PS-IMS-CE101-HWNE40E-X8、 BJRT101BHW、 BJBJ-HuawuNMS-CE11-HWNE40E-X2、 APP-bjSAEGWU1BHW-CE8861-02、 APP-bjSAEGWU2BHW-CE8861-02 </t>
  </si>
  <si>
    <t>APP-bjSAEGWU2BHW-CE8861-02</t>
  </si>
  <si>
    <t xml:space="preserve"> BJBJ-PS-IMS-CE102-HWNE40E-X8、 BJBJ-HuawuNMS-CE12-HWNE40E-X2、 APP-bjSAEGWU2BHW-CE8861-01、 BJRT102BHW、 BJBJ-HuawuNMS-CE12-HWNE40E-X2、 APP-bjSAEGWU2BHW-CE8861-01、 BJBJ-HuawuNMS-CE12-HWNE40E-X2 </t>
  </si>
  <si>
    <t>APP-bjSAEGWU3BHW</t>
  </si>
  <si>
    <t xml:space="preserve"> BJCE101BHW、 BJCE101BHW</t>
  </si>
  <si>
    <t xml:space="preserve"> BJRT101BHW、 BJRT102BHW、 BJFW105BHW、 BJFW106BHW</t>
  </si>
  <si>
    <t>APP-bjSAEGWU4BHW</t>
  </si>
  <si>
    <t>BJFW105BHW</t>
  </si>
  <si>
    <t xml:space="preserve"> BJRT101BHW、 BJBJ-HuawuNMS-CE11-HWNE40E-X2 </t>
  </si>
  <si>
    <t xml:space="preserve"> BJFW106BHW </t>
  </si>
  <si>
    <t>BJFW106BHW</t>
  </si>
  <si>
    <t xml:space="preserve"> BJRT102BHW、 BJBJ-HuawuNMS-CE11-HWNE40E-X2、 BJRT102BHW-SB10-CMNETCE-HWNE40E-X16 </t>
  </si>
  <si>
    <t xml:space="preserve"> BJFW105BHW </t>
  </si>
  <si>
    <t>APP-bjSAEGWU3BHW-CE8861-01</t>
  </si>
  <si>
    <t xml:space="preserve"> BJBJ-PS-IMS-CE101-HWNE40E-X8、 BJRT101BHW、 BJBJ-HuawuNMS-CE11-HWNE40E-X2、 APP-bjSAEGWU3BHW-CE8861-02 </t>
  </si>
  <si>
    <t>APP-bjSAEGWU3BHW-CE8861-02</t>
  </si>
  <si>
    <t xml:space="preserve"> BJBJ-PS-IMS-CE102-HWNE40E-X8、 BJRT102BHW、 BJBJ-HuawuNMS-CE12-HWNE40E-X2、 APP-bjSAEGWU3BHW-CE8861-01 </t>
  </si>
  <si>
    <t>APP-bjSAEGWU4BHW-CE8861-01</t>
  </si>
  <si>
    <t xml:space="preserve"> BJBJ-PS-IMS-CE101-HWNE40E-X8、 BJRT101BHW、 BJBJ-HuawuNMS-CE11-HWNE40E-X2、 APP-bjSAEGWU4BHW-CE8861-02 </t>
  </si>
  <si>
    <t>APP-bjSAEGWU4BHW-CE8861-02</t>
  </si>
  <si>
    <t xml:space="preserve"> BJBJ-PS-IMS-CE102-HWNE40E-X8、 BJRT102BHW、 BJBJ-HuawuNMS-CE12-HWNE40E-X2、 APP-bjSAEGWU4BHW-CE8861-01 </t>
  </si>
  <si>
    <t>BJPSBCU011BHW</t>
  </si>
  <si>
    <t xml:space="preserve"> BJBJ-PS-IMS-CE102-HWNE40E-X8、 BJBJ-PS-IMS-CE101-HWNE40E-X8 </t>
  </si>
  <si>
    <t>BJBJ-NGN-CE21-AL7750SR12</t>
  </si>
  <si>
    <t>BJBJ-NGN-CE22-AL7750SR12</t>
  </si>
  <si>
    <t>BJBJ-PS-IMS-CE75-AL7750SR12</t>
  </si>
  <si>
    <t xml:space="preserve"> BJBJ-PS-IMS-CE76-AL7750SR12、 BJBJ-PS-IMS-CE61-CISCO7609、 BJBJ-PS-IMS-CE13-AL7750SR12 </t>
  </si>
  <si>
    <t>BJBJ-PS-IMS-CE76-AL7750SR12</t>
  </si>
  <si>
    <t xml:space="preserve"> BJBJ-PS-IMS-CE75-AL7750SR12、 BJBJ-PS-IMS-CE62-CISCO7609、 BJBJ-PS-IMS-CE14-AL7750SR12 </t>
  </si>
  <si>
    <t xml:space="preserve"> BJBJ-BA-IPNET-RT10-7750SR-12 </t>
  </si>
  <si>
    <t>BJBJ-NGN-CE23-CISCO7609</t>
  </si>
  <si>
    <t>朝阳区数字北京楼站点十一楼机房交换</t>
  </si>
  <si>
    <t>数北11楼东PDF5、6</t>
  </si>
  <si>
    <t>数北11楼东空调7</t>
  </si>
  <si>
    <t>数北11楼东空调6、11楼东空调8</t>
  </si>
  <si>
    <t xml:space="preserve"> BJBJ-NGN-CE24-CISCO7609 </t>
  </si>
  <si>
    <t>BJBJ-NGN-CE24-CISCO7609</t>
  </si>
  <si>
    <t>数北11楼东PDF7、8</t>
  </si>
  <si>
    <t xml:space="preserve"> BJBJ-NGN-CE23-CISCO7609 </t>
  </si>
  <si>
    <t xml:space="preserve"> BJBJ-BA-IPNET-RT10-7750SR13 </t>
  </si>
  <si>
    <t>BJBJ-PS-IMS-CE77-CISCO7609</t>
  </si>
  <si>
    <t>BJBJ-PS-IMS-CE78-CISCO7609</t>
  </si>
  <si>
    <t>BJHSS07FE071BHW</t>
  </si>
  <si>
    <t>数北11楼东空调3</t>
  </si>
  <si>
    <t>数北11楼东空调2、11楼东空调4</t>
  </si>
  <si>
    <t xml:space="preserve"> BJBJ-NGN-CE23-CISCO7609、 BJBJ-NGN-CE24-CISCO7609 </t>
  </si>
  <si>
    <t>BJHSS07BE071BHW</t>
  </si>
  <si>
    <t>BJSB-HSS03-SOAPGW-BE01</t>
  </si>
  <si>
    <t>SOAP-GW</t>
  </si>
  <si>
    <t>数北11楼东PDF AC1</t>
  </si>
  <si>
    <t>数北11楼东空调1</t>
  </si>
  <si>
    <t>数北11楼东空调2</t>
  </si>
  <si>
    <t xml:space="preserve"> shuzbj3548-1、 shuzbj3548-2 </t>
  </si>
  <si>
    <t>BJSB-HSS03-SOAPGW-BE02</t>
  </si>
  <si>
    <t>BJSB-HSS03-SOAPGW-BE03</t>
  </si>
  <si>
    <t>BJSB-HSS03-SOAPGW-FE01</t>
  </si>
  <si>
    <t>BJSB-HSS03-SOAPGW-FE02</t>
  </si>
  <si>
    <t>BJSB-HSS03-SOAPGW-BE04</t>
  </si>
  <si>
    <t>R5111</t>
  </si>
  <si>
    <t>望京</t>
  </si>
  <si>
    <t>朝阳区望京通信枢纽楼站点十四楼西机房交换</t>
  </si>
  <si>
    <t>望京西PDF3、西PDF4</t>
  </si>
  <si>
    <t>望京西2</t>
  </si>
  <si>
    <t>望京西1、西3</t>
  </si>
  <si>
    <t xml:space="preserve"> BJBJ-NGN-CE83-AL7750SR12、 BJBJ-NGN-CE84-AL7750SR12 </t>
  </si>
  <si>
    <t>R4111</t>
  </si>
  <si>
    <t>望京西PDF6</t>
  </si>
  <si>
    <t>望京西1</t>
  </si>
  <si>
    <t>R5711</t>
  </si>
  <si>
    <t>望京西PDF5</t>
  </si>
  <si>
    <t>R5911</t>
  </si>
  <si>
    <t>R6111</t>
  </si>
  <si>
    <t>R0711</t>
  </si>
  <si>
    <t>R1111</t>
  </si>
  <si>
    <t>R5712</t>
  </si>
  <si>
    <t>望京西PDF1、西PDF2</t>
  </si>
  <si>
    <t>望京西4</t>
  </si>
  <si>
    <t>望京西5、西3</t>
  </si>
  <si>
    <t>R1112</t>
  </si>
  <si>
    <t>R5912</t>
  </si>
  <si>
    <t>望京西3</t>
  </si>
  <si>
    <t>望京西4、西2</t>
  </si>
  <si>
    <t>R3112</t>
  </si>
  <si>
    <t>R4112</t>
  </si>
  <si>
    <t>R6112</t>
  </si>
  <si>
    <t>BJCG41BHW</t>
  </si>
  <si>
    <t>望京西BDC3、西BDC3</t>
  </si>
  <si>
    <t>望京西5</t>
  </si>
  <si>
    <t xml:space="preserve"> BJSW27BHW、 BJSW28BHW </t>
  </si>
  <si>
    <t>BJSAEGW41BHW</t>
  </si>
  <si>
    <t>无标签</t>
  </si>
  <si>
    <t xml:space="preserve"> BJRT43BHW-WJ14-S9306-1、 BJRT44BHW-WJ14-S9306-2 </t>
  </si>
  <si>
    <t>BJSAEGW42BHW</t>
  </si>
  <si>
    <t>BJSAEGW43BHW</t>
  </si>
  <si>
    <t>BJSAEGW44BHW</t>
  </si>
  <si>
    <t>BJSAEGW49BHW</t>
  </si>
  <si>
    <t>朝阳区望京通信枢纽楼站点十四楼东机房交换</t>
  </si>
  <si>
    <t>望京东PDF6</t>
  </si>
  <si>
    <t>望京东2</t>
  </si>
  <si>
    <t>望京东1、东3</t>
  </si>
  <si>
    <t xml:space="preserve"> BJBJ-PS-IMS-CE29-HWNE40E-X16、 BJBJ-PS-IMS-CE30-HWNE40E-X16、 BJRT49BHW-WJ14-CMNETCE-HWNE40E-X16、 BJRT50BHW-WJ14-CMNETCE-HWNE40E-X16 </t>
  </si>
  <si>
    <t>BJSAEGW50BHW</t>
  </si>
  <si>
    <t>望京东PDF5</t>
  </si>
  <si>
    <t>BJMME44BHW</t>
  </si>
  <si>
    <t>望京东1</t>
  </si>
  <si>
    <t xml:space="preserve"> BJBJ-PS-IMS-CE29-HWNE40E-X16、 BJBJ-PS-IMS-CE30-HWNE40E-X16、 BJRT49BHW-WJ14-CMNETCE-HWNE40E-X16、 BJRT50BHW-WJ14-CMNETCE-HWNE40E-X16、 BJBJ-NGN-CE83-AL7750SR12、 BJBJ-NGN-CE84-AL7750SR12 </t>
  </si>
  <si>
    <t>BJMME45BHW</t>
  </si>
  <si>
    <t>BJMME46BHW</t>
  </si>
  <si>
    <t>BJMME48BHW</t>
  </si>
  <si>
    <t>望京东PDF9</t>
  </si>
  <si>
    <t>BJPCRF36BHW</t>
  </si>
  <si>
    <t>望京东PDF8、东PDF9</t>
  </si>
  <si>
    <t>望京东3</t>
  </si>
  <si>
    <t>望京东2、东4</t>
  </si>
  <si>
    <t xml:space="preserve"> BJBJ-PS-IMS-CE29-HWNE40E-X16、 BJBJ-PS-IMS-CE30-HWNE40E-X16 </t>
  </si>
  <si>
    <t>BJSPR36BHW</t>
  </si>
  <si>
    <t>望京东PDF7</t>
  </si>
  <si>
    <t>望京东3、东1</t>
  </si>
  <si>
    <t>BJHSS08BE082BHW</t>
  </si>
  <si>
    <t>望京西PDF9</t>
  </si>
  <si>
    <t>BJHSS08FE082BHW</t>
  </si>
  <si>
    <t>望京西PDF10</t>
  </si>
  <si>
    <t>BJHSS07FE073BHW</t>
  </si>
  <si>
    <t>BJHSS04BE042BNK</t>
  </si>
  <si>
    <t>BJHSS04FE042BNK</t>
  </si>
  <si>
    <t>望京西1西3</t>
  </si>
  <si>
    <t>BJGS36</t>
  </si>
  <si>
    <t>BJGS37</t>
  </si>
  <si>
    <t>望京西PDF8</t>
  </si>
  <si>
    <t>BJGS38</t>
  </si>
  <si>
    <t>BJGM360</t>
  </si>
  <si>
    <t>BJGM370</t>
  </si>
  <si>
    <t>BJGM380</t>
  </si>
  <si>
    <t>BJPCRF64BNK</t>
  </si>
  <si>
    <t xml:space="preserve"> BJBJ-PS-IMS-CE57-AL7750SR12、 BJBJ-PS-IMS-CE58-AL7750SR12 </t>
  </si>
  <si>
    <t>BJPCRF65BNK</t>
  </si>
  <si>
    <t>望京西5西3</t>
  </si>
  <si>
    <t>SPR64</t>
  </si>
  <si>
    <t>BJCG74BNK</t>
  </si>
  <si>
    <t>望京西AC1、西AC2</t>
  </si>
  <si>
    <t>BJCG57BNK</t>
  </si>
  <si>
    <t>BJFW57BHW</t>
  </si>
  <si>
    <t xml:space="preserve"> BJBJ-PS-IMS-CE57-AL7750SR12、 BJRT49BHW </t>
  </si>
  <si>
    <t xml:space="preserve"> BJFW58BHW </t>
  </si>
  <si>
    <t>BJFW58BHW</t>
  </si>
  <si>
    <t xml:space="preserve"> BJBJ-PS-IMS-CE58-AL7750SR12、 BJRT48BHW </t>
  </si>
  <si>
    <t xml:space="preserve"> BJFW57BHW </t>
  </si>
  <si>
    <t>BJCG49BHW</t>
  </si>
  <si>
    <t>望京PDF7</t>
  </si>
  <si>
    <t>望京东3/东1</t>
  </si>
  <si>
    <t>BJCG50BHW</t>
  </si>
  <si>
    <t>望京PDF8</t>
  </si>
  <si>
    <t>SW11BHW</t>
  </si>
  <si>
    <t>SW</t>
  </si>
  <si>
    <t>望京直流配电柜A</t>
  </si>
  <si>
    <t>望京西5/3</t>
  </si>
  <si>
    <t>SW12BHW</t>
  </si>
  <si>
    <t>FW27BHW</t>
  </si>
  <si>
    <t>FW</t>
  </si>
  <si>
    <t>望京直流配电柜B</t>
  </si>
  <si>
    <t xml:space="preserve"> BJFW28BHW、 BJSW13BHW、 BJSW29BHW </t>
  </si>
  <si>
    <t>FW28BHW</t>
  </si>
  <si>
    <t xml:space="preserve"> BJFW29BHW、 BJSW14BHW、 BJSW30BHW </t>
  </si>
  <si>
    <t>Fw55bhw计费</t>
  </si>
  <si>
    <t>望京西PDF3/4</t>
  </si>
  <si>
    <t>望京西4/2</t>
  </si>
  <si>
    <t xml:space="preserve"> BJBJ-PS-IMS-CE57-AL7750SR12 </t>
  </si>
  <si>
    <t xml:space="preserve"> BJFW56BHW、 BJSW57BNK </t>
  </si>
  <si>
    <t>Fw56bhw计费</t>
  </si>
  <si>
    <t xml:space="preserve"> BJBJ-PS-IMS-CE58-AL7750SR12 </t>
  </si>
  <si>
    <t xml:space="preserve"> BJFW55BHW、 BJSW58BNK </t>
  </si>
  <si>
    <t>BJCDS14</t>
  </si>
  <si>
    <t>硅谷三层西PDF1、2</t>
  </si>
  <si>
    <t xml:space="preserve"> BJBJ-NGN-CE25-CISCO7609、 BJBJ-NGN-CE26-CISCO7609、 BJBJ-NGN-CE81-AL7750SR12、 BJBJ-NGN-CE82-AL7750SR12 </t>
  </si>
  <si>
    <t>BJDS18</t>
  </si>
  <si>
    <t>硅谷三层西空调4</t>
  </si>
  <si>
    <t>硅谷三层西空调3、硅谷三层西空调5</t>
  </si>
  <si>
    <t>BJDM180</t>
  </si>
  <si>
    <t>BJDM181</t>
  </si>
  <si>
    <t>BJHSS04BE041BNK</t>
  </si>
  <si>
    <t>硅谷三层西DC-G3主备</t>
  </si>
  <si>
    <t>硅谷三层西空调5</t>
  </si>
  <si>
    <t>硅谷三层西空调4、硅谷三层西空调6</t>
  </si>
  <si>
    <t>BJHSS04FE041BNK</t>
  </si>
  <si>
    <t>硅谷三层东PD7、8</t>
  </si>
  <si>
    <t>硅谷三层东空调2</t>
  </si>
  <si>
    <t>硅谷三层东空调1、硅谷三层东空调3</t>
  </si>
  <si>
    <t>BJHSS03FE033BNK</t>
  </si>
  <si>
    <t>BJHSS08BE081BHW</t>
  </si>
  <si>
    <t>海淀区硅谷亮城通信枢纽楼站点地下一楼西机房交换</t>
  </si>
  <si>
    <t xml:space="preserve"> BJBJ-NGN-CE27-CISCO7609、 BJBJ-NGN-CE28-CISCO7609 </t>
  </si>
  <si>
    <t>硅谷DC3/4</t>
  </si>
  <si>
    <t>硅谷B1层3-6号空调</t>
  </si>
  <si>
    <t>BJHSS08FE081BHW</t>
  </si>
  <si>
    <t>BJGG-HSS04-SOAPGW-BE01</t>
  </si>
  <si>
    <t>硅谷三层西ACA2、ACB2</t>
  </si>
  <si>
    <t>硅谷三层西空调6</t>
  </si>
  <si>
    <t xml:space="preserve"> guig3548-1、 guig3548-2 </t>
  </si>
  <si>
    <t>BJGG-HSS04-SOAPGW-BE02</t>
  </si>
  <si>
    <t>BJSGW1_F41</t>
  </si>
  <si>
    <t>BJSGW1_F33</t>
  </si>
  <si>
    <t>BJBJ-NGN-CE25-CISCO7609</t>
  </si>
  <si>
    <t xml:space="preserve"> BJBJ-NGN-CE26-CISCO7609 </t>
  </si>
  <si>
    <t>BJBJ-NGN-CE26-CISCO7609</t>
  </si>
  <si>
    <t xml:space="preserve"> BJBJ-NGN-CE25-CISCO7609 </t>
  </si>
  <si>
    <t>BJBJ-NGN-CE27-CISCO7609</t>
  </si>
  <si>
    <t xml:space="preserve"> BJBJ-NGN-CE28-CISCO7609 </t>
  </si>
  <si>
    <t>硅谷DC1/2</t>
  </si>
  <si>
    <t>BJBJ-NGN-CE28-CISCO7609</t>
  </si>
  <si>
    <t xml:space="preserve"> BJBJ-NGN-CE27-CISCO7609 </t>
  </si>
  <si>
    <t>BJBJ-PS-IMS-CE21-HWNE40E-X16</t>
  </si>
  <si>
    <t>硅谷三层西PDF14、15</t>
  </si>
  <si>
    <t xml:space="preserve"> BJBJ-PS-IMS-CE22-HWNE40E-X16、 BJBJ-PS-IMS-CE91-HWNE40E-X16、 BJRT33BHW、 BJBJ-PS-IMS-CE23-HWNE40E-X16、 BJBJ-PS-IMS-CE27-HWNE40E-X16 </t>
  </si>
  <si>
    <t xml:space="preserve"> BJSW09BHW、 BJSW10BHW </t>
  </si>
  <si>
    <t>BJBJ-PS-IMS-CE22-HWNE40E-X16</t>
  </si>
  <si>
    <t xml:space="preserve"> BJBJ-PS-IMS-CE21-HWNE40E-X16、 BJBJ-PS-IMS-CE92-HWNE40E-X16、 BJRT34BHW、 BJBJ-PS-IMS-CE24-HWNE40E-X16、 BJBJ-PS-IMS-CE28-HWNE40E-X16 </t>
  </si>
  <si>
    <t xml:space="preserve"> BJSW09BHW </t>
  </si>
  <si>
    <t>R1431</t>
  </si>
  <si>
    <t xml:space="preserve"> BJBJ-NGN-CE27-CISCO7609、 BJBJ-NGN-CE28-CISCO7609、 BJBJ-PS-IMS-CE91-HWNE40E-X16、 BJBJ-PS-IMS-CE92-HWNE40E-X16 </t>
  </si>
  <si>
    <t>R1432</t>
  </si>
  <si>
    <t>R1433</t>
  </si>
  <si>
    <t>R1434</t>
  </si>
  <si>
    <t>BJCG33BHW</t>
  </si>
  <si>
    <t xml:space="preserve"> BJSW09BHW、 BJSW25BHW、 BJSW26BHW </t>
  </si>
  <si>
    <t>BJCG34BHW</t>
  </si>
  <si>
    <t>硅谷三层西PDF12、13</t>
  </si>
  <si>
    <t xml:space="preserve"> BJSW09BHW、 BJSW10BHW、 BJSW25BHW、 BJSW26BHW </t>
  </si>
  <si>
    <t>BJCG29BHW</t>
  </si>
  <si>
    <t xml:space="preserve"> BJSW23BHW、 BJSW24BHW </t>
  </si>
  <si>
    <t>BJCG35BHW</t>
  </si>
  <si>
    <t>硅谷DCE3</t>
  </si>
  <si>
    <t>BJCG36BHW</t>
  </si>
  <si>
    <t xml:space="preserve"> BJSW23BHW、 BJSW24BHW、 BJSW07BHW、 BJSW08BHW </t>
  </si>
  <si>
    <t>硅谷DC11/12</t>
  </si>
  <si>
    <t>BJFW25BHW</t>
  </si>
  <si>
    <t xml:space="preserve"> BJFW26BHW、 BJSW09BHW、 BJSW25BHW </t>
  </si>
  <si>
    <t>BJFW26BHW</t>
  </si>
  <si>
    <t xml:space="preserve"> BJFW25BHW、 BJSW09BHW、 BJSW26BHW、 BJSW10BHW </t>
  </si>
  <si>
    <t>BJRT33BHW</t>
  </si>
  <si>
    <t>BJRT34BHW</t>
  </si>
  <si>
    <t>BJSW09BHW</t>
  </si>
  <si>
    <t xml:space="preserve"> BJBJ-PS-IMS-CE21-HWNE40E-X16、 BJBJ-PS-IMS-CE22-HWNE40E-X16、 BJRT33BHW、 BJRT34BHW </t>
  </si>
  <si>
    <t xml:space="preserve"> BJFW25BHW、 BJFW26BHW、 BJSW25BHW、 BJSW95BHW、 BJSW96BHW、 BJSW97BHW、 BJSW94BHW、 BJSW93BHW、 BJSW10BHW、 BJSW07BHW </t>
  </si>
  <si>
    <t>BJSW10BHW</t>
  </si>
  <si>
    <t xml:space="preserve"> BJRT33BHW、 BJRT34BHW、 BJBJ-PS-IMS-CE21-HWNE40E-X16 </t>
  </si>
  <si>
    <t xml:space="preserve"> BJSW09BHW、 BJSW26BHW、 BJFW26BHW、 BJSW97BHW、 BJSW96BHW、 BJSW94BHW、 BJSW91BHW、 BJSW92BHW、 BJSW93BHW、 BJSW08BHW </t>
  </si>
  <si>
    <t>BJSW25BHW</t>
  </si>
  <si>
    <t xml:space="preserve"> BJFW25BHW、 BJSW09BHW、 BJSW23BHW、 BJSW26BHW </t>
  </si>
  <si>
    <t>BJSW26BHW</t>
  </si>
  <si>
    <t xml:space="preserve"> BJFW26BHW、 BJSW10BHW、 BJSW24BHW、 BJSW25BHW </t>
  </si>
  <si>
    <t>BJRT35BHW</t>
  </si>
  <si>
    <t>BJRT36BHW</t>
  </si>
  <si>
    <t>BJSW07BHW</t>
  </si>
  <si>
    <t xml:space="preserve"> BJBJ-PS-IMS-CE91-HWNE40E-X16、 BJBJ-PS-IMS-CE92-HWNE40E-X16、 BJRT35BHW、 BJRT36BHW </t>
  </si>
  <si>
    <t xml:space="preserve"> BJSW09BHW、 BJSW23BHW、 BJSW23BHW、 BJSW91BHW、 BJSW93BHW、 BJSW94BHW、 BJSW95BHW、 BJSW96BHW、 BJSW97BHW、 BJSW98BHW、 BJSW08BHW </t>
  </si>
  <si>
    <t>BJSW08BHW</t>
  </si>
  <si>
    <t xml:space="preserve"> BJSW10BHW、 BJSW24BHW、 BJSW07BHW、 BJSW91BHW、 BJSW93BHW、 BJSW94BHW、 BJSW95BHW、 BJSW96BHW、 BJSW97BHW、 BJSW98BHW </t>
  </si>
  <si>
    <t>BJSW23BHW</t>
  </si>
  <si>
    <t xml:space="preserve"> BJBJ-PS-IMS-CE26-HWNE40E-X16 </t>
  </si>
  <si>
    <t xml:space="preserve"> BJSW24BHW、 BJSW21BHW、 BJSW34BHW、 BJSW30BHW、 BJSW25BHW、 BJSW07BHW、 BJSW07BHW </t>
  </si>
  <si>
    <t>BJSW24BHW</t>
  </si>
  <si>
    <t xml:space="preserve"> BJSW23BHW、 BJSW22BHW、 BJSW32BHW、 BJSW28BHW、 BJSW26BHW、 BJSW08BHW </t>
  </si>
  <si>
    <t>BJMME35BHW</t>
  </si>
  <si>
    <t>硅谷三层西DCG1、2</t>
  </si>
  <si>
    <t xml:space="preserve"> BJBJ-NGN-CE27-CISCO7609、 BJBJ-NGN-CE28-CISCO7609、 BJBJ-PS-IMS-CE21-HWNE40E-X16、 BJBJ-PS-IMS-CE22-HWNE40E-X16、 BJRT33BHW、 BJRT34BHW </t>
  </si>
  <si>
    <t>BJMME37BHW</t>
  </si>
  <si>
    <t xml:space="preserve"> BJBJ-NGN-CE27-CISCO7609、 BJBJ-NGN-CE28-CISCO7609、 BJRT35BHW-GG1-CMNETCE-HWNE40E-X16、 BJRT36BHW-GG1-CMNETCE-HWNE40E-X16、 BJBJ-PS-IMS-CE91-HWNE40E-X16、 BJBJ-PS-IMS-CE92-HWNE40E-X16 </t>
  </si>
  <si>
    <t>硅谷DCE1/2</t>
  </si>
  <si>
    <t>BJMME36BHW</t>
  </si>
  <si>
    <t>BJSAEGW33BHW</t>
  </si>
  <si>
    <t>BJSAEGW34BHW</t>
  </si>
  <si>
    <t>BJSAEGW35BHW</t>
  </si>
  <si>
    <t xml:space="preserve"> BJRT35BHW-GG1-CMNETCE-HWNE40E-X16、 BJRT36BHW-GG1-CMNETCE-HWNE40E-X16、 BJBJ-PS-IMS-CE91-HWNE40E-X16、 BJBJ-PS-IMS-CE92-HWNE40E-X16 </t>
  </si>
  <si>
    <t xml:space="preserve"> BJSW23BHW、 BJSW24BHW、 BJSW07BHW </t>
  </si>
  <si>
    <t>BJSAEGW36BHW</t>
  </si>
  <si>
    <t>硅谷DC9/10</t>
  </si>
  <si>
    <t>BJUPCC31BHW</t>
  </si>
  <si>
    <t xml:space="preserve"> BJBJ-PS-IMS-CE91-HWNE40E-X16、 BJBJ-PS-IMS-CE92-HWNE40E-X16 </t>
  </si>
  <si>
    <t xml:space="preserve"> BJSW07BHW、 BJSW08BHW </t>
  </si>
  <si>
    <t>硅谷DCB3/4</t>
  </si>
  <si>
    <t>BJUPCC33BHW</t>
  </si>
  <si>
    <t>硅谷DCD3/4</t>
  </si>
  <si>
    <t>BJPCSCF03BHW</t>
  </si>
  <si>
    <t>P-CSCF</t>
  </si>
  <si>
    <t>BJPCSCF05BHW</t>
  </si>
  <si>
    <t>BJIMSSLF3</t>
  </si>
  <si>
    <t>SLF</t>
  </si>
  <si>
    <t>BJGG-HSS（IMSHSS3）</t>
  </si>
  <si>
    <t>IMS-HSS</t>
  </si>
  <si>
    <t>BJSBC21</t>
  </si>
  <si>
    <t>BJSW30BHW-CSK10-BillingSW-S5352-2</t>
  </si>
  <si>
    <t>菜市口</t>
  </si>
  <si>
    <t>西城区菜市口通信枢纽楼站点十楼北机房交换</t>
  </si>
  <si>
    <t>菜市口十楼北DC3/DC4</t>
  </si>
  <si>
    <t>菜市口十楼北1-4号空调</t>
  </si>
  <si>
    <t xml:space="preserve"> BJSW23BHW、  BJSW29BHW-CSK10-BillingSW-S5352-1、 BJFW28、 BJSW14 </t>
  </si>
  <si>
    <t>BJRT45BHW-CSK10-CMNETCE-S9303</t>
  </si>
  <si>
    <t>菜市口十楼北DC5/DC6</t>
  </si>
  <si>
    <t xml:space="preserve"> BJRT33BHW、 BJRT47BHW、 BJRT49BHW、 BJRT31BHW、 BJRT37BHW、 BJRT39BHW、 BJRT40BHW、 BJRT46BHW </t>
  </si>
  <si>
    <t xml:space="preserve">  BJSW13BHW-CSK10-OMSW-S5352-1 </t>
  </si>
  <si>
    <t>BJRT46BHW-CSK10-CMNETCE-S9303</t>
  </si>
  <si>
    <t xml:space="preserve"> BJRT34BHW、  BJRT45BHW-CSK10-CMNETCE-S9303、 BJRT32BHW、 BJRT48BHW、 BJRT50BHW、 BJRT38BHW、 BJRT40BHW </t>
  </si>
  <si>
    <t>BJBJ-PS-IMS-CE43-AL7750SR12</t>
  </si>
  <si>
    <t xml:space="preserve"> BJBJ-PS-IMS-CE44-AL7750SR12、 BJBJ-PS-IMS-CE11-AL7750SR12、 BJBJ-PS-IMS-CE57-AL7750SR12、 BJBJ-PS-IMS-CE41-CISCO7609 </t>
  </si>
  <si>
    <t xml:space="preserve"> BJFW91BHW、 BJFW9110BNK、 BJSW41BNK、 BJSW43BNK </t>
  </si>
  <si>
    <t>BJBJ-PS-IMS-CE44-AL7750SR12</t>
  </si>
  <si>
    <t xml:space="preserve"> BJBJ-PS-IMS-CE12-AL7750SR12、 BJBJ-PS-IMS-CE43-AL7750SR12、 BJBJ-PS-IMS-CE58-AL7750SR12、 BJBJ-PS-IMS-CE42-CISCO7609 </t>
  </si>
  <si>
    <t xml:space="preserve"> BJFW92BHW、 BJSW41BNK、 BJSW43BNK、 BJFW9210BNK </t>
  </si>
  <si>
    <t>BJCG76BNK</t>
  </si>
  <si>
    <t>菜市口十楼北ACA1/ACB1</t>
  </si>
  <si>
    <t xml:space="preserve"> BJBJ-PS-IMS-CE43-AL7750SR12、 BJBJ-PS-IMS-CE44-AL7750SR12 </t>
  </si>
  <si>
    <t xml:space="preserve"> BJBJ-BA-IPNET-RT03-7750SR12、 BJBJ-BA-IPNET-RT04-7750SR12 </t>
  </si>
  <si>
    <t>BJMME85BNK</t>
  </si>
  <si>
    <t xml:space="preserve"> BJBJ-NGN-CE33-CISCO7609、 BJBJ-NGN-CE34-CISCO7609、 BJBJ-PS-IMS-CE43-AL7750SR12、 BJBJ-PS-IMS-CE44-AL7750SR12、 BJBJ-PS-IMS-CE41-AL7750SR12、 BJBJ-PS-IMS-CE42-AL7750SR12 </t>
  </si>
  <si>
    <t>BJMME78BNK</t>
  </si>
  <si>
    <t>BJMME79BNK</t>
  </si>
  <si>
    <t>BJFW53BHW-CSK10-BillingFW</t>
  </si>
  <si>
    <t xml:space="preserve"> BJBJ-PS-IMS-CE43-AL7750SR12 </t>
  </si>
  <si>
    <t xml:space="preserve"> BJFW54BHW-CSK10-BillingFW、 BJSW41BNK、 BJSW43BNK </t>
  </si>
  <si>
    <t>BJFW54BHW-CSK10-BillingFW</t>
  </si>
  <si>
    <t xml:space="preserve"> BJBJ-PS-IMS-CE44-AL7750SR12 </t>
  </si>
  <si>
    <t xml:space="preserve"> BJFW53BHW-CSK10-BillingFW、 BJSW42BNK、 BJSW44BNK </t>
  </si>
  <si>
    <t>BJBJ-PS-IMS-CE41-AL7750SR12</t>
  </si>
  <si>
    <t xml:space="preserve"> BJBJ-PS-IMS-CE42-AL7750SR12、 BJBJ-PS-IMS-CE71-AL7750SR12、 BJBJ-PS-IMS-CE43-AL7750SR12 </t>
  </si>
  <si>
    <t xml:space="preserve"> BJBJ-BA-IPNET-RT03-7750SR12 </t>
  </si>
  <si>
    <t xml:space="preserve"> BJSW41BNK、 BJSW43BNK </t>
  </si>
  <si>
    <t>BJBJ-PS-IMS-CE42-AL7750SR12</t>
  </si>
  <si>
    <t>菜市口十楼北DC1/DC2</t>
  </si>
  <si>
    <t xml:space="preserve"> BJBJ-PS-IMS-CE41-AL7750SR12、 BJBJ-PS-IMS-CE72-AL7750SR12、 BJBJ-PS-IMS-CE44-AL7750SR12 </t>
  </si>
  <si>
    <t xml:space="preserve"> BJBJ-BA-IPNET-RT04-7750SR12 </t>
  </si>
  <si>
    <t xml:space="preserve"> BJSW42BNK、 BJSW44BNK </t>
  </si>
  <si>
    <t>BJCSK-MSS-OM-SW01-FH-S5800</t>
  </si>
  <si>
    <t>烽火</t>
  </si>
  <si>
    <t>CS-SW</t>
  </si>
  <si>
    <t>BJCSK-MSS-OM-SW02-FH-S5800</t>
  </si>
  <si>
    <t>BJH1</t>
  </si>
  <si>
    <t>HSTP</t>
  </si>
  <si>
    <t>西城区菜市口通信枢纽楼站点十楼南机房交换</t>
  </si>
  <si>
    <t>菜市口十楼南BJH1</t>
  </si>
  <si>
    <t>菜市口十楼南1-4号空调</t>
  </si>
  <si>
    <t xml:space="preserve"> BJBJ-NGN-CE09-AL7750SR12、 BJBJ-NGN-CE10-AL7750SR12 </t>
  </si>
  <si>
    <t>BJDRA01AHW-A</t>
  </si>
  <si>
    <t>HDRA</t>
  </si>
  <si>
    <t>菜市口十楼南DCA1/DCB1</t>
  </si>
  <si>
    <t>BJSAEGW110BNK</t>
  </si>
  <si>
    <t>菜市口十楼南ACB1/ACA1</t>
  </si>
  <si>
    <t xml:space="preserve"> BJBJ-PS-IMS-CE41-AL7750SR12、 BJBJ-PS-IMS-CE42-AL7750SR12、 BJBJ-PS-IMS-CE43-AL7750SR12、 BJBJ-PS-IMS-CE44-AL7750SR12 </t>
  </si>
  <si>
    <t>BJSAEGW111BNK</t>
  </si>
  <si>
    <t>BJSAEGW112BNK</t>
  </si>
  <si>
    <t>BJDS20</t>
  </si>
  <si>
    <t>马连道</t>
  </si>
  <si>
    <t>西城区马连道通信枢纽楼站点七楼机房交换</t>
  </si>
  <si>
    <t>马连道七层DC5C1Z、DC5C1B</t>
  </si>
  <si>
    <t>马连道七层8号空调</t>
  </si>
  <si>
    <t>马连道七层7号、9号空调</t>
  </si>
  <si>
    <t xml:space="preserve"> BJBJ-NGN-CE05-CISCO7609、 BJBJ-NGN-CE06-CISCO7609 </t>
  </si>
  <si>
    <t>BJDM200</t>
  </si>
  <si>
    <t>BJDM201</t>
  </si>
  <si>
    <t>CDS12</t>
  </si>
  <si>
    <t>西城区马连道通信枢纽楼站点十二楼机房交换</t>
  </si>
  <si>
    <t>马连道十二层DC10D3Z、DC10D4Z</t>
  </si>
  <si>
    <t>马连道十二层10号空调</t>
  </si>
  <si>
    <t>马连道十二层9号、11号空调</t>
  </si>
  <si>
    <t xml:space="preserve"> BJBJ-NGN-CE07-AL7750SR12、 BJBJ-NGN-CE08-AL7750SR12 </t>
  </si>
  <si>
    <t>BJBJ-PS-IMS-CE02-HWNE40E</t>
  </si>
  <si>
    <t xml:space="preserve"> BJGG-IMS-OM-SW13-S5352、 BJGG-IMS-OM-SW14-S5352、 BJBJ-PS-IMS-CE01-HWNE40E、 BJGG-IMS-AS-FW16-E1000E </t>
  </si>
  <si>
    <t>BJGG-IMS-CMNETCE-RT01-S9306</t>
  </si>
  <si>
    <t xml:space="preserve"> BJGG-IMS-CMNET-FW01-E1000E、 BJGG-IMS-OM-SW13-S5352、 BJGG-IMS-CMNETCE-RT02-S9306、 BJGG-IMS-JK-FW13-E1000E </t>
  </si>
  <si>
    <t>BJGG-IMS-CMNETCE-RT02-S9306</t>
  </si>
  <si>
    <t xml:space="preserve"> BJGG-IMS-CMNET-FW02-E1000E、 BJGG-IMS-CMNETCE-RT01-S9306、 BJGG-IMS-JK-FW14-E1000E、 BJGG-IMS-OM-SW14-S5352 </t>
  </si>
  <si>
    <t>BJCG1BHW</t>
  </si>
  <si>
    <t>BJLDRA01BHW</t>
  </si>
  <si>
    <t>LDRA</t>
  </si>
  <si>
    <t>硅谷三层西PDF1、2&amp;DCG1、2</t>
  </si>
  <si>
    <t>BJGG_LTE_CE01_CISCO3560</t>
  </si>
  <si>
    <t>BJGG_LTE_CE02_CISCO3560</t>
  </si>
  <si>
    <t>RBK02</t>
  </si>
  <si>
    <t>RBK</t>
  </si>
  <si>
    <t xml:space="preserve"> BJBJ-NGN-CE25-CISCO7609、 BJBJ-NGN-CE26-CISCO7609、 BJBJ-PS-IMS-CE21-HWNE40E-X16、 BJBJ-PS-IMS-CE22-HWNE40E-X16 </t>
  </si>
  <si>
    <t>guig3548-2</t>
  </si>
  <si>
    <t xml:space="preserve"> guig3548-1 </t>
  </si>
  <si>
    <t>guig3548-1</t>
  </si>
  <si>
    <t xml:space="preserve"> guig3548-2 </t>
  </si>
  <si>
    <t>BJLDRA01_LSW01</t>
  </si>
  <si>
    <t>DRA-SW</t>
  </si>
  <si>
    <t>BJLDRA01_LSW02</t>
  </si>
  <si>
    <t>BJLDRA01_FW01</t>
  </si>
  <si>
    <t>DRA-FW</t>
  </si>
  <si>
    <t>BJLDRA01_FW02</t>
  </si>
  <si>
    <t>R1441</t>
  </si>
  <si>
    <t>中兴</t>
  </si>
  <si>
    <t>R4441</t>
  </si>
  <si>
    <t>R4641</t>
  </si>
  <si>
    <t>R3041</t>
  </si>
  <si>
    <t>R0441</t>
  </si>
  <si>
    <t>R0641</t>
  </si>
  <si>
    <t>R1442</t>
  </si>
  <si>
    <t>R3042</t>
  </si>
  <si>
    <t>硅谷三层东DCH1、2</t>
  </si>
  <si>
    <t>R4442</t>
  </si>
  <si>
    <t xml:space="preserve"> BJBJ-NGN-CE25-CISCO7609、 BJBJ-NGN-CE26-CISCO7609、 BJBJ-PS-IMS-CE21-HWNE40E-X16 </t>
  </si>
  <si>
    <t>R1443</t>
  </si>
  <si>
    <t>R1641</t>
  </si>
  <si>
    <t>R0442</t>
  </si>
  <si>
    <t>R0642</t>
  </si>
  <si>
    <t>R4642</t>
  </si>
  <si>
    <t>RBK41</t>
  </si>
  <si>
    <t xml:space="preserve"> BJBJ-NGN-CE25-CISCO7609、 BJBJ-NGN-CE26-CISCO7609、 BJBJ-NGN-CE27-CISCO7609、 BJBJ-NGN-CE28-CISCO7609、 BJBJ-PS-IMS-CE21-HWNE40E-X16、 BJBJ-PS-IMS-CE22-HWNE40E-X16、 BJBJ-PS-IMS-CE91-HWNE40E-X16、 BJBJ-PS-IMS-CE92-HWNE40E-X16、 BJBJ-NGN-CE05-CISCO7609、 BJBJ-NGN-CE06-CISCO7609、 BJBJ-PS-IMS-CE23-HWNE40E-X16、 BJBJ-PS-IMS-CE24-HWNE40E-X16 </t>
  </si>
  <si>
    <t>BJAGCF1BHW</t>
  </si>
  <si>
    <t>AGCF</t>
  </si>
  <si>
    <t xml:space="preserve"> BJGG-IMS-BOSS-SW11-S5352、 BJGG-IMS-BOSS-SW12-S5352、 BJGG-IMS-OM-SW13-S5352、 BJGG-IMS-OM-SW14-S5352、 BJBJ-PS-IMS-CE01-HWNE40E、 BJBJ-PS-IMS-CE02-HWNE40E </t>
  </si>
  <si>
    <t>BJTG01BHW</t>
  </si>
  <si>
    <t>TG</t>
  </si>
  <si>
    <t>BJTG03BHW</t>
  </si>
  <si>
    <t>BJMRFP7BHW</t>
  </si>
  <si>
    <t>硅谷三层东空调4</t>
  </si>
  <si>
    <t>硅谷三层东空调3、硅谷三层东空调5</t>
  </si>
  <si>
    <t>BJGS30</t>
  </si>
  <si>
    <t>海淀区硅谷亮城通信枢纽楼站点地下一楼东机房交换</t>
  </si>
  <si>
    <t>硅谷PDF5/6</t>
  </si>
  <si>
    <t>硅谷B1层9-13号空调</t>
  </si>
  <si>
    <t>BJGM300</t>
  </si>
  <si>
    <t>BJGS34</t>
  </si>
  <si>
    <t>硅谷三层东DCC1、2</t>
  </si>
  <si>
    <t xml:space="preserve"> BJBJ-NGN-CE81-AL7750SR12、 BJBJ-NGN-CE82-AL7750SR12 </t>
  </si>
  <si>
    <t>BJGM340</t>
  </si>
  <si>
    <t>BJBJ-NGN-CE81-AL7750SR12</t>
  </si>
  <si>
    <t xml:space="preserve"> BJBJ-NGN-CE82-AL7750SR12 </t>
  </si>
  <si>
    <t>BJBJ-NGN-CE82-AL7750SR12</t>
  </si>
  <si>
    <t xml:space="preserve"> BJBJ-NGN-CE81-AL7750SR12 </t>
  </si>
  <si>
    <t>BJGS35</t>
  </si>
  <si>
    <t>BJGM350</t>
  </si>
  <si>
    <t>BJRT35BHW-GG1-CMNETCE-HWNE40E-X16</t>
  </si>
  <si>
    <t xml:space="preserve"> BJRT33BHW、 BJRT36BHW-GG1-CMNETCE-HWNE40E-X16 </t>
  </si>
  <si>
    <t>BJRT36BHW-GG1-CMNETCE-HWNE40E-X16</t>
  </si>
  <si>
    <t xml:space="preserve"> BJRT34BHW、 BJRT35BHW-GG1-CMNETCE-HWNE40E-X16 </t>
  </si>
  <si>
    <t>BJRT33BHW-GG3-CMNETCE-HWNE40E-X16</t>
  </si>
  <si>
    <t xml:space="preserve"> BJBJ-PS-IMS-CE21-HWNE40E-X16、 BJRT34BHW、 BJRT43BHW、 BJRT45BHW、 BJRT35BHW </t>
  </si>
  <si>
    <t>BJRT34BHW-GG3-CMNETCE-HWNE40E-X16</t>
  </si>
  <si>
    <t xml:space="preserve"> BJBJ-PS-IMS-CE22-HWNE40E-X16、 BJRT33BHW、 BJRT44BHW、 BJRT46BHW、 BJRT36BHW </t>
  </si>
  <si>
    <t>BJGG-HSS04-SOAPGW-BE03</t>
  </si>
  <si>
    <t>BJGG-HSS04-SOAPGW-FE01</t>
  </si>
  <si>
    <t>BJGG-HSS04-SOAPGW-FE02</t>
  </si>
  <si>
    <t>BJSPR31BHW</t>
  </si>
  <si>
    <t>BJSPR33BHW</t>
  </si>
  <si>
    <t>BJBJ-PS-IMS-CE91-HWNE40E-X16</t>
  </si>
  <si>
    <t xml:space="preserve"> BJBJ-PS-IMS-CE21-HWNE40E-X16、 BJBJ-PS-IMS-CE92-HWNE40E-X16 </t>
  </si>
  <si>
    <t>BJBJ-PS-IMS-CE92-HWNE40E-X16</t>
  </si>
  <si>
    <t xml:space="preserve"> BJBJ-PS-IMS-CE22-HWNE40E-X16、 BJBJ-PS-IMS-CE91-HWNE40E-X16 </t>
  </si>
  <si>
    <t>BJUPF009BHW</t>
  </si>
  <si>
    <t>硅谷DCG1</t>
  </si>
  <si>
    <t>BJUPF009BHW-CE8861-1</t>
  </si>
  <si>
    <t xml:space="preserve"> BJBJ-PS-IMS-CE113-HWNE40E-X8、 BJBJ-HuawuNMS-CE19-HWNE8000-M8、 BJRT113BHW-GGB1-CMNETCE-HWNE40E-X16、 BJUPF009BHW-CE8861-2 </t>
  </si>
  <si>
    <t>BJUPF009BHW-CE8861-2</t>
  </si>
  <si>
    <t xml:space="preserve"> BJUPF009BHW-CE8861-1、 BJBJ-HuawuNMS-CE20-HWNE8000-M8、 BJRT114BHW-GGB1-CMNETCE-HWNE40E-X16、 BJBJ-PS-IMS-CE114-HWNE40E-X8 </t>
  </si>
  <si>
    <t>BJBJ-HuawuNMS-CE19-HWNE8000-M8</t>
  </si>
  <si>
    <t xml:space="preserve"> BJUPF009BHW-CE8861-1、 BJBJ-HuawuNMS-CE20-HWNE8000-M8、 BJUPF010BHW-CE8861-1、 BJUPF011BHW-CE8861-1、 BJUPF012BHW-CE8861-1、 BJBJ-PS-IMS-CE113-HWNE40E-X8、 BJBJ-PS-IMS-CE114-HWNE40E-X8、 BJRT113BHW-GGB1-CMNETCE-HWNE40E-X16、 BJRT114BHW-GGB1-CMNETCE-HWNE40E-X16 </t>
  </si>
  <si>
    <t xml:space="preserve"> BJFW117BHW、 BJFW118BHW、 BJFW119BHW、 BJFW120BHW </t>
  </si>
  <si>
    <t>硅谷DCH1</t>
  </si>
  <si>
    <t>BJBJ-HuawuNMS-CE20-HWNE8000-M8</t>
  </si>
  <si>
    <t xml:space="preserve"> BJUPF009BHW-CE8861-2、 BJBJ-HuawuNMS-CE19-HWNE8000-M8、 BJUPF010BHW-CE8861-2、 BJUPF011BHW-CE8861-2、 BJUPF012BHW-CE8861-2、 BJBJ-PS-IMS-CE113-HWNE40E-X8、 BJBJ-PS-IMS-CE114-HWNE40E-X8、 BJRT113BHW-GGB1-CMNETCE-HWNE40E-X16、 BJRT114BHW-GGB1-CMNETCE-HWNE40E-X16 </t>
  </si>
  <si>
    <t>硅谷DCE2</t>
  </si>
  <si>
    <t>BJRT113BHW-GGB1-CMNETCE-HWNE40E-X16</t>
  </si>
  <si>
    <t xml:space="preserve"> BJUPF009BHW-CE8861-1、 BJBJ-HuawuNMS-CE19-HWNE8000-M8、 BJRT114BHW-GGB1-CMNETCE-HWNE40E-X16、 BJUPF010BHW-CE8861-1、 BJUPF011BHW-CE8861-1、 BJUPF012BHW-CE8861-1 </t>
  </si>
  <si>
    <t xml:space="preserve"> BJFW117BHW </t>
  </si>
  <si>
    <t>硅谷DCH2</t>
  </si>
  <si>
    <t>BJRT114BHW-GGB1-CMNETCE-HWNE40E-X16</t>
  </si>
  <si>
    <t xml:space="preserve"> BJUPF009BHW-CE8861-2、 BJBJ-HuawuNMS-CE19-HWNE8000-M8、 BJRT113BHW-GGB1-CMNETCE-HWNE40E-X16、 BJUPF010BHW-CE8861-2、 BJUPF011BHW-CE8861-2、 BJUPF012BHW-CE8861-2 </t>
  </si>
  <si>
    <t xml:space="preserve"> BJFW118BHW </t>
  </si>
  <si>
    <t>硅谷DCG2</t>
  </si>
  <si>
    <t>BJBJ-PS-IMS-CE113-HWNE40E-X8</t>
  </si>
  <si>
    <t xml:space="preserve"> BJUPF009BHW-CE8861-1、 BJBJ-HuawuNMS-CE19-HWNE8000-M8、 BJBJ-PS-IMS-CE114-HWNE40E-X8、 BJUPF010BHW-CE8861-1、 BJUPF011BHW-CE8861-1、 BJUPF012BHW-CE8861-1 </t>
  </si>
  <si>
    <t>BJBJ-PS-IMS-CE114-HWNE40E-X8</t>
  </si>
  <si>
    <t xml:space="preserve"> BJUPF009BHW-CE8861-2、 BJBJ-HuawuNMS-CE19-HWNE8000-M8、 BJBJ-PS-IMS-CE113-HWNE40E-X8、 BJUPF010BHW-CE8861-2、 BJUPF011BHW-CE8861-2、 BJUPF012BHW-CE8861-2 </t>
  </si>
  <si>
    <t>BJFW117BHW</t>
  </si>
  <si>
    <t xml:space="preserve"> BJBJ-HuawuNMS-CE19-HWNE8000-M8、 BJRT113BHW-GGB1-CMNETCE-HWNE40E-X16、 BJGGLC-PC-CMNET-RT03 </t>
  </si>
  <si>
    <t>BJFW118BHW</t>
  </si>
  <si>
    <t xml:space="preserve"> BJBJ-HuawuNMS-CE19-HWNE8000-M8、 BJRT114BHW-GGB1-CMNETCE-HWNE40E-X16、 BJGGLC-PC-CMNET-RT04 </t>
  </si>
  <si>
    <t>BJGG-MSS-OM-SW01-FH-S5800</t>
  </si>
  <si>
    <t>BJGG-MSS-OM-SW02-FH-S5800</t>
  </si>
  <si>
    <t>BJUPF010BHW</t>
  </si>
  <si>
    <t>硅谷DCE1</t>
  </si>
  <si>
    <t>BJUPF010BHW-CE8861-1</t>
  </si>
  <si>
    <t xml:space="preserve"> BJBJ-HuawuNMS-CE19-HWNE8000-M8、 BJRT113BHW-GGB1-CMNETCE-HWNE40E-X16、 BJBJ-PS-IMS-CE113-HWNE40E-X8、 BJUPF010BHW-CE8861-2 </t>
  </si>
  <si>
    <t>BJUPF010BHW-CE8861-2</t>
  </si>
  <si>
    <t xml:space="preserve"> BJBJ-PS-IMS-CE114-HWNE40E-X8、 BJRT114BHW-GGB1-CMNETCE-HWNE40E-X16、 BJUPF010BHW-CE8861-1、 BJBJ-HuawuNMS-CE20-HWNE8000-M8 </t>
  </si>
  <si>
    <t>BJGG-HSS04-SOAPGW-BE04</t>
  </si>
  <si>
    <t>BJSSA1</t>
  </si>
  <si>
    <t>SSA</t>
  </si>
  <si>
    <t>西城区菜市口通信枢纽楼站点七楼北机房数据</t>
  </si>
  <si>
    <t>菜市口七楼北F11 PDF</t>
  </si>
  <si>
    <t>菜市口七楼北1-5号空调</t>
  </si>
  <si>
    <t xml:space="preserve"> BJBJ-NGN-CE71-HWNE40EX8A、 BJBJ-NGN-CE72-HWNE40EX8A </t>
  </si>
  <si>
    <t>BJMGA1</t>
  </si>
  <si>
    <t>TMG</t>
  </si>
  <si>
    <t>BJMGA3</t>
  </si>
  <si>
    <t>菜市口七楼北G11 PDF</t>
  </si>
  <si>
    <t>BJFW03</t>
  </si>
  <si>
    <t>摩托罗拉</t>
  </si>
  <si>
    <t>菜市口七楼北DCB1/DCB2</t>
  </si>
  <si>
    <t>BJFW04</t>
  </si>
  <si>
    <t>BJSW03BMt-CSK</t>
  </si>
  <si>
    <t xml:space="preserve"> BJBJ-PS-IMS-CE95-HWNE40E、 BJBJ-PS-IMS-CE25-HWNE40E、 BJBJ-PS-IMS-CE23-HWNE40E、 BJBJ-PS-IMS-CE21-HWNE40E </t>
  </si>
  <si>
    <t xml:space="preserve"> BJSW04BMt-CSK、 BJSW01BMt-CSK、 BJSW05BMT </t>
  </si>
  <si>
    <t>BJSW04BMt-CSK</t>
  </si>
  <si>
    <t xml:space="preserve"> BJ-PS-IMS-CE26-HWNE40E、 BJ-PS-IMS-CE96-HWNE40E、 BJ-PS-IMS-CE24-HWNE40E、 BJ-PS-IMS-CE22-HWNE40E </t>
  </si>
  <si>
    <t xml:space="preserve"> BJSW03BMt-CSK、 BJSW01BMt、 BJSW02BMt、 BJSW06BMT </t>
  </si>
  <si>
    <t>BJBJ-BC-SX-SW01-HW3900</t>
  </si>
  <si>
    <t>BJBJ-BC-SX-SW02-HW3900</t>
  </si>
  <si>
    <t>BJBJ-NGN-CE71-HWNE40EX8A</t>
  </si>
  <si>
    <t>SSA-CE</t>
  </si>
  <si>
    <t>菜市口七楼北E15 PDF</t>
  </si>
  <si>
    <t xml:space="preserve"> BJBJ-NGN-CE72-HWNE40EX8A、 BJBJ-BC-NMS-S3526-01、 NMDN-HW9306CSK1 </t>
  </si>
  <si>
    <t>BJBJ-NGN-CE72-HWNE40EX8A</t>
  </si>
  <si>
    <t xml:space="preserve"> BJBJ-NGN-CE71-HWNE40EX8A、 BJBJ-BC-NMS-S3526-01、 NMDN-HW9306CSK2 </t>
  </si>
  <si>
    <t xml:space="preserve"> BJBJ-BA-IPNET-RT12-7750SR12 </t>
  </si>
  <si>
    <t>R1052(283)</t>
  </si>
  <si>
    <t>RNC</t>
  </si>
  <si>
    <t>西城区菜市口通信枢纽楼站点七楼南机房交换</t>
  </si>
  <si>
    <t>菜市口七楼南DCE1/DCE2</t>
  </si>
  <si>
    <t>菜市口七楼南1-4号空调</t>
  </si>
  <si>
    <t>BJBJ-NGN-CE09-AL7750SR12</t>
  </si>
  <si>
    <t xml:space="preserve"> BJBJ-NGN-CE10-AL7750SR12 </t>
  </si>
  <si>
    <t>BJBJ-NGN-CE10-AL7750SR12</t>
  </si>
  <si>
    <t xml:space="preserve"> BJBJ-NGN-CE09-AL7750SR12 </t>
  </si>
  <si>
    <t>BJDS26</t>
  </si>
  <si>
    <t xml:space="preserve"> BJBJ-NGN-CE33-CISCO7609、 BJBJ-NGN-CE34-CISCO7609 </t>
  </si>
  <si>
    <t>BJDM260</t>
  </si>
  <si>
    <t>BJDM261</t>
  </si>
  <si>
    <t>R5431</t>
  </si>
  <si>
    <t>R5432</t>
  </si>
  <si>
    <t>BJSGW1_S78</t>
  </si>
  <si>
    <t>MME-SGW</t>
  </si>
  <si>
    <t xml:space="preserve"> BJSW4100BNK、 BJSW4200BNK </t>
  </si>
  <si>
    <t>BJSGW1_S79</t>
  </si>
  <si>
    <t>BJSAEGW45BHW</t>
  </si>
  <si>
    <t xml:space="preserve">  BJRT45BHW-CSK10-CMNETCE-S9303、  BJRT46BHW-CSK10-CMNETCE-S9303 </t>
  </si>
  <si>
    <t xml:space="preserve"> BJSW13BHW-CSK10-OMSW-S5352-1、 BJSW14BHW-CSK10-OMSW-S5352-2、  BJSW29BHW-CSK10-BillingSW-S5352-1、  BJSW30BHW-CSK10-BillingSW-S5352-2 </t>
  </si>
  <si>
    <t>BJSAEGW46BHW</t>
  </si>
  <si>
    <t>BJCG55BNK</t>
  </si>
  <si>
    <t xml:space="preserve"> BJSW4100BNK、 BJSW4110BNK、 BJSW4200BNK、 BJSW4210BNK </t>
  </si>
  <si>
    <t>BJCG45BHW</t>
  </si>
  <si>
    <t xml:space="preserve"> BJSW13BHW-CSK10-OMSW-S5352-1、 BJSW14BHW-CSK10-OMSW-S5352-1、  BJSW29BHW-CSK10-BillingSW-S5352-1、  BJSW30BHW-CSK10-BillingSW-S5352-2 </t>
  </si>
  <si>
    <t>BJDNS02BMT</t>
  </si>
  <si>
    <t>ROOTDNS</t>
  </si>
  <si>
    <t>BJBJ-NGN-CE33-CISCO7609</t>
  </si>
  <si>
    <t xml:space="preserve"> BJBJ-NGN-CE34-CISCO7609 </t>
  </si>
  <si>
    <t>BJBJ-NGN-CE34-CISCO7609</t>
  </si>
  <si>
    <t xml:space="preserve"> BJBJ-NGN-CE33-CISCO7609 </t>
  </si>
  <si>
    <t>BJFW91BHW</t>
  </si>
  <si>
    <t>菜市口十楼北DC6</t>
  </si>
  <si>
    <t xml:space="preserve"> BJBJ-PS-IMS-CE43-AL7750SR12、 BJCSK-PC-CMNET-RT01 </t>
  </si>
  <si>
    <t xml:space="preserve"> BJFW92BHW、 BJSW41BNK </t>
  </si>
  <si>
    <t>BJFW92BHW</t>
  </si>
  <si>
    <t xml:space="preserve"> BJBJ-PS-IMS-CE44-AL7750SR12、 BJCSK-PC-CMNET-RT02 </t>
  </si>
  <si>
    <t xml:space="preserve"> BJFW91BHW、 BJSW42BNK </t>
  </si>
  <si>
    <t>BJSW4100BNK</t>
  </si>
  <si>
    <t xml:space="preserve"> BJBJ-PS-IMS-CE43-AL7750SR12、 BJBJ-PS-IMS-CE41-CICSO7609 </t>
  </si>
  <si>
    <t xml:space="preserve"> BJSW42BNK、 BJFW9110BNK、 BJFW91BNK、 BJSW43BNK、 BJFW53BNK </t>
  </si>
  <si>
    <t>BJSW4110BNK</t>
  </si>
  <si>
    <t xml:space="preserve"> BJSW41BNK、 BJFW9110BNK、 BJSW44BNK </t>
  </si>
  <si>
    <t>BJSW4200BNK</t>
  </si>
  <si>
    <t xml:space="preserve"> BJBJ-PS-IMS-CE44-AL7750SR12、 BJBJ-PS-IMS-CE42-CICSO7609 </t>
  </si>
  <si>
    <t xml:space="preserve"> BJSW41BNK、 BJFW9210BNK、 BJFW92BNK、 BJSW43BNK、 BJFW54BNK </t>
  </si>
  <si>
    <t>BJSW4210BNK</t>
  </si>
  <si>
    <t xml:space="preserve"> BJSW41BNK、 BJFW9210BNK、 BJSW43BNK </t>
  </si>
  <si>
    <t>BJSW13BHW-CSK10-OMSW-S5352-1</t>
  </si>
  <si>
    <t xml:space="preserve"> BJBJ-PS-IMS-CE95-HWNE40E、 BJBJ-PS-IMS-CE96-HWNE40E、  BJRT45BHW、  BJRT46BHW </t>
  </si>
  <si>
    <t xml:space="preserve"> BJFW27、 BJSW29、  BJSW14BHW-CSK10-OMSW-S5352-1 </t>
  </si>
  <si>
    <t>BJSW14BHW-CSK10-OMSW-S5352-2</t>
  </si>
  <si>
    <t xml:space="preserve"> BJSW13BHW-CSK10-OMSW-S5352-1、 BJFW28、 BJSW30 </t>
  </si>
  <si>
    <t>BJSW29BHW-CSK10-BillingSW-S5352-1</t>
  </si>
  <si>
    <t xml:space="preserve"> BJSW30BHW-CSK10-BillingSW-S5352-1、 BJSW21、 BJFW27、 BJSW13 </t>
  </si>
  <si>
    <t>BJSPG4</t>
  </si>
  <si>
    <t>三台</t>
  </si>
  <si>
    <t>朝阳区基地6B通信枢纽楼站点二楼2#机房交换</t>
  </si>
  <si>
    <t xml:space="preserve"> BJST-IMS-BOSS-SW18-S5352 </t>
  </si>
  <si>
    <t xml:space="preserve"> BJBJ-BA-IPNET-RT07-7750SR12、 BJBJ-BA-IPNET-RT08-7750SR12 </t>
  </si>
  <si>
    <t>BJST-IMS-BOSS-FW17-E1000E</t>
  </si>
  <si>
    <t>基地6B1F E系统</t>
  </si>
  <si>
    <t>基地6B2东北机房3号</t>
  </si>
  <si>
    <t>基地6B2东北机房2号6B2东北机房4号</t>
  </si>
  <si>
    <t xml:space="preserve"> BJST-IMS-BOSS-SW17-S5352、 BJST-IMS-OM-SW19-S5352、 BJST-IMS-BOSS-FW18-E1000E、  </t>
  </si>
  <si>
    <t>BJST-IMS-BOSS-FW18-E1000E</t>
  </si>
  <si>
    <t xml:space="preserve"> BJST-IMS-BOSS-SW18-S5352、 BJST-IMS-BOSS-FW17-E1000E、 BJST-IMS-OM-SW20-S5352、 BJST-IMS-OM-SW19-S5352 </t>
  </si>
  <si>
    <t>BJST-IMS-BOSS-SW17-S5352</t>
  </si>
  <si>
    <t xml:space="preserve"> BJST-IMS-BOSS-SW18-S5352、 BJST-IMS-OM-SW19-S5352、 BJST-IMS-BOSS-FW17-E1000E </t>
  </si>
  <si>
    <t>BJST-IMS-BOSS-SW18-S5352</t>
  </si>
  <si>
    <t xml:space="preserve"> BJST-IMS-BOSS-SW17-S5352、 BJST-IMS-OM-SW20-S5352、 BJST-IMS-BOSS-FW18-E1000E </t>
  </si>
  <si>
    <t>BJST-IMS-CMNETCE-RT03-S9306</t>
  </si>
  <si>
    <t xml:space="preserve"> BJST-IMS-CMNETCE-RT04-S9306、 BJST-IMS-OM-SW19-S5352、 BJST-IMS-JK-FW19-E1000E、 BJST-IMS-CMNET-FW03-E1000E </t>
  </si>
  <si>
    <t>BJST-IMS-CMNETCE-RT04-S9306</t>
  </si>
  <si>
    <t xml:space="preserve"> BJST-IMS-CMNETCE-RT03-S9306、 BJST-IMS-OM-SW20-S5352、 BJST-IMS-JK-FW20-E1000E、 BJST-IMS-CMNET-FW04-E1000E </t>
  </si>
  <si>
    <t>BJST-IMS-CMNET-FW03-E1000E</t>
  </si>
  <si>
    <t>基地6B2东北机房4号</t>
  </si>
  <si>
    <t>基地6B2东北机房3号6B2东北机房5号</t>
  </si>
  <si>
    <t xml:space="preserve"> BJST-IMS-CMNETCE-RT03-S9306、 BJST-IMS-CMNET-FW04-E1000E、 BJST-IMS-OM-SW19-S5352、 BJST-PC-CMNET-RT01 </t>
  </si>
  <si>
    <t>BJST-IMS-CMNET-FW04-E1000E</t>
  </si>
  <si>
    <t xml:space="preserve"> BJST-IMS-CMNETCE-RT04-S9306、 BJST-IMS-CMNET-FW03-E1000E、 BJST-IMS-OM-SW20-S5352、 BJST-PC-CMNET-RT02 </t>
  </si>
  <si>
    <t>BJST-IMS-OM-SW19-S5352</t>
  </si>
  <si>
    <t xml:space="preserve"> BJBJ-PS-IMS-CE03-HWNE40E-X16、 BJBJ-PS-IMS-CE04-HWNE40E-X16、 BJST-IMS-BOSS-SW17-S5352、 BJST-IMS-CMNETCE-RT03-S9306、 BJST-IMS-CMNET-FW03-E1000E、 BJST-IMS-OM-SW20-S5352、 BJST-IMS-AS-FW27-E1000E、 BJST-IMS-JK-FW19-E1000E、 BJST-IMS-BOSS-FW17-E1000E、 BJST-IMS-AS-FW27-E1000E </t>
  </si>
  <si>
    <t>BJST-IMS-OM-SW20-S5352</t>
  </si>
  <si>
    <t xml:space="preserve"> BJST-IMS-BOSS-SW18-S5352、 BJST-IMS-CMNETCE-RT04-S9306、 BJST-IMS-CMNET-FW04-E1000E、 BJST-IMS-OM-SW19-S5352、 BJST-IMS-BOSS-FW18-E1000E </t>
  </si>
  <si>
    <t>BJVOLTETAS2BHW</t>
  </si>
  <si>
    <t xml:space="preserve"> BJBJ-PS-IMS-CE03-HWNE40E-X16、 BJBJ-PS-IMS-CE04-HWNE40E-X16、 BJBJ-NGN-CE47-CISCO7609、 BJBJ-NGN-CE48-CISCO7609、 BJST-IMS-OM-SW19-S5352 </t>
  </si>
  <si>
    <t>BJST_LTE_CE02_CISCO3560</t>
  </si>
  <si>
    <t>朝阳区基地6B通信枢纽楼站点二楼1#机房交换</t>
  </si>
  <si>
    <t>基地6B1F2#机房UPS输出</t>
  </si>
  <si>
    <t>BJST_LTE_CE01_CISCO3560</t>
  </si>
  <si>
    <t>sant3548-2</t>
  </si>
  <si>
    <t xml:space="preserve"> sant3548-1、 CE48 </t>
  </si>
  <si>
    <t>sant3548-1</t>
  </si>
  <si>
    <t xml:space="preserve"> sant3548-2、 CE47 </t>
  </si>
  <si>
    <t>BJLDRA02_LSW01</t>
  </si>
  <si>
    <t>BJLDRA02_LSW02</t>
  </si>
  <si>
    <t>BJLDRA02_FW01</t>
  </si>
  <si>
    <t>BJLDRA02_FW02</t>
  </si>
  <si>
    <t>BJBJ-BB-IPNET-RR02-NE40EX16A</t>
  </si>
  <si>
    <t>RR</t>
  </si>
  <si>
    <t>朝阳区短波三台位置点1层传输汇聚1机房</t>
  </si>
  <si>
    <t xml:space="preserve"> BJBJ-BB-IPNET-RT02-NE5000ECluster、 BJBJ-BB-IPNET-RR01-NE40EX16A </t>
  </si>
  <si>
    <t>BJSGW1_S84</t>
  </si>
  <si>
    <t>基地6B2东北机房6号</t>
  </si>
  <si>
    <t>基地6B2东北机房5号</t>
  </si>
  <si>
    <t xml:space="preserve"> BJBJ-NGN-CE43-CISCO7609、 BJBJ-NGN-CE44-CISCO7609、 BJBJ-PS-IMS-CE53-AL7750SR12 </t>
  </si>
  <si>
    <t>R1511</t>
  </si>
  <si>
    <t>基地6B1F2#直流K2柜</t>
  </si>
  <si>
    <t>基地6B2东北机房2号</t>
  </si>
  <si>
    <t>基地6B2东北机房1号6B2东北机房3号</t>
  </si>
  <si>
    <t xml:space="preserve"> BJBJ-NGN-CE43-CISCO7609、 BJBJ-NGN-CE44-CISCO7609、 BJBJ-PS-IMS-CE51-CISCO7609、 BJBJ-PS-IMS-CE52-CISCO7609 </t>
  </si>
  <si>
    <t>R0311</t>
  </si>
  <si>
    <t>R0511</t>
  </si>
  <si>
    <t>R0312</t>
  </si>
  <si>
    <t>基地6B1F2#直流12屏</t>
  </si>
  <si>
    <t>R4511</t>
  </si>
  <si>
    <t>基地6B1F2#K系统</t>
  </si>
  <si>
    <t>基地6B2东北机房4号6B2东北机房6号</t>
  </si>
  <si>
    <t>R1231</t>
  </si>
  <si>
    <t xml:space="preserve"> BJBJ-PS-IMS-CE23-HWNE40E-X16、 BJBJ-PS-IMS-CE24-HWNE40E-X16、 BJBJ-NGN-CE07-AL7750SR12、 BJBJ-NGN-CE08-AL7750SR12 </t>
  </si>
  <si>
    <t>R1232</t>
  </si>
  <si>
    <t>R1234</t>
  </si>
  <si>
    <t>马连道十二层9号空调</t>
  </si>
  <si>
    <t>马连道十二层8号、10号空调</t>
  </si>
  <si>
    <t>RBK04</t>
  </si>
  <si>
    <t>马连道十二层8号空调</t>
  </si>
  <si>
    <t>马连道十二层7号、9号空调</t>
  </si>
  <si>
    <t>BJMME33BHW</t>
  </si>
  <si>
    <t>马连道七层DC10F1Z、DC10F2Z</t>
  </si>
  <si>
    <t>马连道七层4号空调</t>
  </si>
  <si>
    <t>马连道七层3号、5号空调</t>
  </si>
  <si>
    <t xml:space="preserve"> BJBJ-NGN-CE05-CISCO7609、 BJBJ-NGN-CE06-CISCO7609、 BJBJ-PS-IMS-CE23-HWNE40E-X16、 BJBJ-PS-IMS-CE24-HWNE40E-X16、 BJRT39BHW、 BJRT40BHW </t>
  </si>
  <si>
    <t xml:space="preserve"> BJSW15BHW-MLD7-OMSW-S5352-1、 BJSW16BHW、 BJSW33BHW、 BJSW34BHW </t>
  </si>
  <si>
    <t>BJMME34BHW</t>
  </si>
  <si>
    <t>BJSAEGW39BHW</t>
  </si>
  <si>
    <t>马连道七层DC5B1Z、DC5B1B</t>
  </si>
  <si>
    <t xml:space="preserve"> BJBJ-PS-IMS-CE23-HWNE40E-X16、 BJBJ-PS-IMS-CE24-HWNE40E-X16、 BJRT39BHW、 BJRT40BHW </t>
  </si>
  <si>
    <t>BJCG25BHW</t>
  </si>
  <si>
    <t>马连道七层6号空调</t>
  </si>
  <si>
    <t>马连道七层5号、7号空调</t>
  </si>
  <si>
    <t>BJCG39BHW</t>
  </si>
  <si>
    <t>HSS02FE022</t>
  </si>
  <si>
    <t>马连道七层5号空调</t>
  </si>
  <si>
    <t>马连道七层4号、6号空调</t>
  </si>
  <si>
    <t>HSS02BE022</t>
  </si>
  <si>
    <t>马连道七层DC5B1Z、DC5B1B、DC10H3Z、DC10H3B</t>
  </si>
  <si>
    <t>HSS05FE053</t>
  </si>
  <si>
    <t>西城区马连道通信枢纽楼站点九楼机房交换</t>
  </si>
  <si>
    <t>马连道9层操作间DC10A2Z(DC10A3Z)</t>
  </si>
  <si>
    <t>马连道9楼西空调6</t>
  </si>
  <si>
    <t>马连道9楼西空调7</t>
  </si>
  <si>
    <t xml:space="preserve"> BJBJ-NGN-CE37-CISCO7609、 BJBJ-NGN-CE38-CISCO7609 </t>
  </si>
  <si>
    <t>HSS06FE062</t>
  </si>
  <si>
    <t>HSS06BE062</t>
  </si>
  <si>
    <t>BJSGW1_F22</t>
  </si>
  <si>
    <t>BJBJ-NGN-CE05-CISCO7609</t>
  </si>
  <si>
    <t xml:space="preserve"> BJBJ-NGN-CE06-CISCO7609 </t>
  </si>
  <si>
    <t>BJBJ-NGN-CE06-CISCO7609</t>
  </si>
  <si>
    <t xml:space="preserve"> BJBJ-NGN-CE05-CISCO7609 </t>
  </si>
  <si>
    <t>BJBJ-NGN-CE37-CISCO7609</t>
  </si>
  <si>
    <t>马连道9层操作间DC10B2Z(DC10B1Z)</t>
  </si>
  <si>
    <t>马连道9楼西空调5</t>
  </si>
  <si>
    <t xml:space="preserve"> BJBJ-NGN-CE38-CISCO7609 </t>
  </si>
  <si>
    <t>BJBJ-NGN-CE38-CISCO7609</t>
  </si>
  <si>
    <t xml:space="preserve"> BJBJ-NGN-CE37-CISCO7609 </t>
  </si>
  <si>
    <t>BJBJ-PS-IMS-CE23-HWNE40E-X16</t>
  </si>
  <si>
    <t>马连道七层DC10C1Z、DC10C2Z</t>
  </si>
  <si>
    <t xml:space="preserve"> BJBJ-PS-IMS-CE21-HWNE40E-X16、 BJBJ-PS-IMS-CE24-HWNE40E-X16、 BJBJ-PS-IMS-CE27-HWNE40E-X16、 BJRT03BMT </t>
  </si>
  <si>
    <t xml:space="preserve"> BJBJ-BA-IPNET-RT03-7750SR-12 </t>
  </si>
  <si>
    <t xml:space="preserve"> BJSW15BHW、 BJSW16BHW </t>
  </si>
  <si>
    <t>BJBJ-PS-IMS-CE24-HWNE40E-X16</t>
  </si>
  <si>
    <t xml:space="preserve"> BJBJ-PS-IMS-CE22-HWNE40E-X16、 BJBJ-PS-IMS-CE23-HWNE40E-X16、 BJBJ-PS-IMS-CE28-HWNE40E-X16、 BJRT04BMT </t>
  </si>
  <si>
    <t xml:space="preserve"> BJBJ-BA-IPNET-RT04-7750SR-12 </t>
  </si>
  <si>
    <t>BJFW19BHW-MLD7-BillingFW</t>
  </si>
  <si>
    <t xml:space="preserve"> BJFW20BHW-MLD7-BillingFW、 BJSW15BHW、 BJSW33BHW、 BJFW34BHW </t>
  </si>
  <si>
    <t>BJFW20BHW-MLD7-BillingFW</t>
  </si>
  <si>
    <t xml:space="preserve"> BJFW19BHW-MLD7-BillingFW、 BJSW16BHW、 BJSW34BHW、 BJFW33BHW </t>
  </si>
  <si>
    <t>BJFW39BHW</t>
  </si>
  <si>
    <t>马连道七层DC10G2Z、DC10G3Z</t>
  </si>
  <si>
    <t xml:space="preserve"> BJRT39BHW、 BJMLD-PC-CMNET-RT01 </t>
  </si>
  <si>
    <t xml:space="preserve"> BJFW40BHW、 BJSW15BHW </t>
  </si>
  <si>
    <t>BJFW40BHW</t>
  </si>
  <si>
    <t xml:space="preserve"> BJRT40BHW、 BJMLD-PC-CMNET-RT02 </t>
  </si>
  <si>
    <t xml:space="preserve"> BJFW39BHW、 BJSW15BHW </t>
  </si>
  <si>
    <t>BJSW15BHW-MLD7-OMSW-S5352-1</t>
  </si>
  <si>
    <t>马连道七层ACA1、ACB1</t>
  </si>
  <si>
    <t>马连道七层9号空调</t>
  </si>
  <si>
    <t xml:space="preserve"> BJRT39BHW、 BJRT40BHW、 BJBJ-PS-IMS-CE23-HWNE40E-X16、 BJBJ-PS-IMS-CE24-HWNE40E-X16 </t>
  </si>
  <si>
    <t xml:space="preserve"> BJFW39BHW、 BJFW40BHW、 BJFW19BHW-MLD7-BillingFW、 BJSW33BHW、 BJSW16BHW、 BJSW91BHW、 BJSW92BHW、 BJSW93BHW、 BJSW94BHW </t>
  </si>
  <si>
    <t>BJSW16BHW-MLD7-OMSW-S5352-2</t>
  </si>
  <si>
    <t xml:space="preserve"> BJFW20BHW-MLD7-BillingFW、 BJSW15BHW、 BJFW39BHW、 BJFW40BHW、 BJSW34BHW、 BJSW91BHW、 BJSW93BHW、 BJSW92BHW </t>
  </si>
  <si>
    <t>BJSW33BHW-MLD7-BillingSW-S5328-1</t>
  </si>
  <si>
    <t xml:space="preserve"> BJFW19BHW-MLD7-BillingFW、 BJSW15BHW、 BJSW34BHW、 BJSW21BHW </t>
  </si>
  <si>
    <t>BJSW34BHW-MLD7-BillingSW-S5328-2</t>
  </si>
  <si>
    <t xml:space="preserve"> BJSW23BHW、  BJFW20BHW-MLD7-BillingFW、 BJSW16BHW、 BJSW33BHW </t>
  </si>
  <si>
    <t>BJRT39BHW</t>
  </si>
  <si>
    <t xml:space="preserve"> BJRT40BHW、 BJRT43BHW、 BJRT45BHW </t>
  </si>
  <si>
    <t xml:space="preserve"> BJFW39BHW、 BJSW15BHW、 BJSW16BHW </t>
  </si>
  <si>
    <t>BJRT40BHW</t>
  </si>
  <si>
    <t xml:space="preserve"> BJRT39BHW、 BJRT44BHW、 BJRT46BHW </t>
  </si>
  <si>
    <t xml:space="preserve"> BJFW40BHW、 BJSW15BHW、 BJSW16BHW </t>
  </si>
  <si>
    <t>BJBJ-PS-IMS-CE05-HWNE40E</t>
  </si>
  <si>
    <t>马连道十二层DC10C7Z、DC10C8Z</t>
  </si>
  <si>
    <t>马连道十二层4号空调</t>
  </si>
  <si>
    <t>马连道十二层3号、5号空调</t>
  </si>
  <si>
    <t xml:space="preserve"> BJBJ-PS-IMS-CE06-HWNE40E、 BJMLD-IMS-OM-SW27-S5500、 BJMLD-IMS-AS-FW21-E1000E </t>
  </si>
  <si>
    <t>BJBJ-PS-IMS-CE06-HWNE40E</t>
  </si>
  <si>
    <t>马连道十二层DC10F4Z、DC10F4B</t>
  </si>
  <si>
    <t>马连道十二层5号空调</t>
  </si>
  <si>
    <t>马连道十二层4号、6号空调</t>
  </si>
  <si>
    <t xml:space="preserve"> BJBJ-PS-IMS-CE05-HWNE40E、 BJMLD-IMS-OM-SW27-S5500、 BJMLD-IMS-AS-FW22-E1000E </t>
  </si>
  <si>
    <t>BJCG7BHW</t>
  </si>
  <si>
    <t>马连道十二层DC10F5Z、DC10F5B</t>
  </si>
  <si>
    <t xml:space="preserve"> BJBJ-PS-IMS-CE05-HWNE40E、 BJBJ-PS-IMS-CE06-HWNE40E </t>
  </si>
  <si>
    <t>BJIMMGW5BHW</t>
  </si>
  <si>
    <t xml:space="preserve"> BJBJ-PS-IMS-CE05-HWNE40E、 BJBJ-PS-IMS-CE06-HWNE40E、 BJBJ-NGN-CE07-AL7750SR12、 BJBJ-NGN-CE08-AL7750SR12 </t>
  </si>
  <si>
    <t>BJIMMGW7BHW</t>
  </si>
  <si>
    <t>BJISBG1BHW</t>
  </si>
  <si>
    <t>BJMGCF1BHW</t>
  </si>
  <si>
    <t>BJMLD-IMS-BOSS-FW23-E1000E</t>
  </si>
  <si>
    <t>BJMLD-IMS-BOSS-FW24-E1000E</t>
  </si>
  <si>
    <t>BJMRFC33BHW</t>
  </si>
  <si>
    <t>BJMRFP33BHW</t>
  </si>
  <si>
    <t>BJPSBC3BHW</t>
  </si>
  <si>
    <t xml:space="preserve"> BJBJ-PS-IMS-CE23-HWNE40E-X16、 BJBJ-PS-IMS-CE24-HWNE40E-X16、 BJBJ-PS-IMS-CE05-HWNE40E、 BJBJ-PS-IMS-CE06-HWNE40E </t>
  </si>
  <si>
    <t>BJSCCAS3BHW</t>
  </si>
  <si>
    <t>BJSPG7BHW</t>
  </si>
  <si>
    <t>BJVOLTETAS3BHW</t>
  </si>
  <si>
    <t>BJMLD_LTE_CE02_CISCO3560</t>
  </si>
  <si>
    <t>BJMLD_LTE_CE01_CISCO3560</t>
  </si>
  <si>
    <t>mald3548-2</t>
  </si>
  <si>
    <t xml:space="preserve">  mald3548-1 </t>
  </si>
  <si>
    <t>mald3548-1</t>
  </si>
  <si>
    <t xml:space="preserve">  mald3548-2 </t>
  </si>
  <si>
    <t>R5441</t>
  </si>
  <si>
    <t>马连道七层1号空调</t>
  </si>
  <si>
    <t>马连道七层2号空调</t>
  </si>
  <si>
    <t xml:space="preserve"> BJBJ-NGN-CE05-CISCO7609、 BJBJ-NGN-CE06-CISCO7609、 BJBJ-PS-IMS-CE23-HWNE40E-X16、 BJBJ-PS-IMS-CE24-HWNE40E-X16 </t>
  </si>
  <si>
    <t>R1041</t>
  </si>
  <si>
    <t>R4241</t>
  </si>
  <si>
    <t>R3241</t>
  </si>
  <si>
    <t>R5041</t>
  </si>
  <si>
    <t>R5641</t>
  </si>
  <si>
    <t>R0241</t>
  </si>
  <si>
    <t>R5841</t>
  </si>
  <si>
    <t>R1042</t>
  </si>
  <si>
    <t>马连道七层DC10C3Z、DC10C4Z</t>
  </si>
  <si>
    <t>R5241</t>
  </si>
  <si>
    <t>R0242</t>
  </si>
  <si>
    <t>R3242</t>
  </si>
  <si>
    <t>马连道七层DC10G1Z、DC10G1B</t>
  </si>
  <si>
    <t>马连道七层1号、3号空调</t>
  </si>
  <si>
    <t>R4242</t>
  </si>
  <si>
    <t>RBK42</t>
  </si>
  <si>
    <t>BJGM320</t>
  </si>
  <si>
    <t>BJPCRF34BHW</t>
  </si>
  <si>
    <t>马连道七层DC10F3Z、DC10F3B</t>
  </si>
  <si>
    <t xml:space="preserve"> BJSW15BHW、 BJSW16BHW、 BJSW33BHW、 BJSW34BHW </t>
  </si>
  <si>
    <t>BJSAEGW40BHW</t>
  </si>
  <si>
    <t>马连道七层DC10H1Z、DC10H1B</t>
  </si>
  <si>
    <t>BJL4</t>
  </si>
  <si>
    <t>LSTP</t>
  </si>
  <si>
    <t>马连道十二层7号空调</t>
  </si>
  <si>
    <t>马连道十二层6号、8号空调</t>
  </si>
  <si>
    <t>BJRT39BHW-MLD7-CMNETCE-HWNE40E-X16</t>
  </si>
  <si>
    <t>马连道七层DC10H3Z、DC10H3B</t>
  </si>
  <si>
    <t>马连道七层7号空调</t>
  </si>
  <si>
    <t>马连道七层6号、8号空调</t>
  </si>
  <si>
    <t>BJRT40BHW-MLD7-CMNETCE-HWNE40E-X16</t>
  </si>
  <si>
    <t>马连道七层DC10F1Z、DC10F2Z、DC10F3Z、DC10F3B</t>
  </si>
  <si>
    <t>BJG2NP</t>
  </si>
  <si>
    <t>马连道十二层DC10H4Z、DC10H4B</t>
  </si>
  <si>
    <t>马连道十二层6号空调</t>
  </si>
  <si>
    <t>马连道十二层5号、7号空调</t>
  </si>
  <si>
    <t>BJHSS10-MLD</t>
  </si>
  <si>
    <t>BJPCRF38BHW</t>
  </si>
  <si>
    <t>BJSPR34BHW</t>
  </si>
  <si>
    <t xml:space="preserve"> BJBJ-PS-IMS-CE23-HWNE40E-X16、 BJBJ-PS-IMS-CE24-HWNE40E-X16 </t>
  </si>
  <si>
    <t xml:space="preserve"> BJBJ-NGN-CE85-AL7750SR12、 BJBJ-NGN-CE86-AL7750SR12 </t>
  </si>
  <si>
    <t>BJGM700</t>
  </si>
  <si>
    <t>BJGM710</t>
  </si>
  <si>
    <t>BJGM720</t>
  </si>
  <si>
    <t>BJBJ-NGN-CE85-AL7750SR12</t>
  </si>
  <si>
    <t xml:space="preserve"> BJBJ-NGN-CE86-AL7750SR12 </t>
  </si>
  <si>
    <t>BJBJ-NGN-CE86-AL7750SR12</t>
  </si>
  <si>
    <t xml:space="preserve"> BJBJ-NGN-CE85-AL7750SR12 </t>
  </si>
  <si>
    <t>BJMRFP9BHW</t>
  </si>
  <si>
    <t>BJSAEGW52BHW</t>
  </si>
  <si>
    <t>马连道七层DC10H2Z、DC10H2B</t>
  </si>
  <si>
    <t>BJBJ-NGN-CE07-AL7750SR12</t>
  </si>
  <si>
    <t xml:space="preserve"> BJBJ-NGN-CE08-AL7750SR12 </t>
  </si>
  <si>
    <t>BJBJ-NGN-CE08-AL7750SR12</t>
  </si>
  <si>
    <t xml:space="preserve"> BJBJ-NGN-CE07-AL7750SR12 </t>
  </si>
  <si>
    <t>BJUPF001BHW</t>
  </si>
  <si>
    <t>马连道9层L13/DC5E3B(DC5E3Z)</t>
  </si>
  <si>
    <t>马连道9楼西空调9</t>
  </si>
  <si>
    <t>马连道9楼西空调8</t>
  </si>
  <si>
    <t xml:space="preserve"> BJCE105BHW、 BJCE106BHW</t>
  </si>
  <si>
    <t xml:space="preserve"> BJRT105BHW、 BJFW109BHW、 BJRT106BHW、 BJFW110BHW</t>
  </si>
  <si>
    <t>BJUPF001BHW-CE8861-1</t>
  </si>
  <si>
    <t xml:space="preserve"> BJBJ-HuawuNMS-CE15-HWNE8000-M8、 BJRT105BHW-MLD9-CMNETCE-HWNE40E-X16、 BJBJ-PS-IMS-CE105-HWNE40E-X8、 BJUPF001BHW-CE8861-2 </t>
  </si>
  <si>
    <t>BJUPF001BHW-CE8861-2</t>
  </si>
  <si>
    <t xml:space="preserve"> BJBJ-HuawuNMS-CE16-HWNE8000-M8、 BJRT106BHW-MLD9-CMNETCE-HWNE40E-X16、 BJBJ-PS-IMS-CE106-HWNE40E-X8、 BJUPF001BHW-CE8861-1 </t>
  </si>
  <si>
    <t>BJBJ-HuawuNMS-CE15-HWNE8000-M8</t>
  </si>
  <si>
    <t>马连道9层L11/DC5E1B(DC5E1Z)</t>
  </si>
  <si>
    <t xml:space="preserve"> BJBJ-HuawuNMS-CE16-HWNE8000-M8、 BJBJ-PS-IMS-CE105-HWNE40E-X8、 BJBJ-PS-IMS-CE106-HWNE40E-X8、 BJBJ-PS-IMS-CE107-HWNE40E-X8、 BJBJ-PS-IMS-CE108-HWNE40E-X8、 BJRT105BHW-MLD9-CMNETCE-HWNE40E-X16、 BJRT106BHW-MLD9-CMNETCE-HWNE40E-X16、 BJRT107BHW-MLD9-CMNETCE-HWNE40E-X16、 BJRT108BHW-MLD9-CMNETCE-HWNE40E-X16、 BJUPF001BHW-CE8861-1、 BJUPF002BHW-CE8861-1、 BJUPF003BHW-CE8861-1、 BJUPF004BHW-CE8861-1、 BJUPFm301BHW-CE8861-1、 BJUPFm131BHW-NE8000-DCGW2、 BJUPFm133BHW-NE8000-DCGW1、 BJUPFm134BHW-NE8000-DCGW1、 BJUPFm101BHW-CE8861-1 </t>
  </si>
  <si>
    <t xml:space="preserve"> BJFW109BHW、 BJFW110BHW、 BJFW111BHW、 BJFW112BHW </t>
  </si>
  <si>
    <t>BJBJ-HuawuNMS-CE16-HWNE8000-M8</t>
  </si>
  <si>
    <t>马连道9层O11/DC5F1B(DC5F1Z)</t>
  </si>
  <si>
    <t>马连道9楼西空调11</t>
  </si>
  <si>
    <t>马连道9楼西空调10</t>
  </si>
  <si>
    <t xml:space="preserve"> BJBJ-HuawuNMS-CE15-HWNE8000-M8、 BJBJ-PS-IMS-CE105-HWNE40E-X8、 BJBJ-PS-IMS-CE106-HWNE40E-X8、 BJBJ-PS-IMS-CE107-HWNE40E-X8、 BJBJ-PS-IMS-CE108-HWNE40E-X8、 BJRT105BHW-MLD9-CMNETCE-HWNE40E-X16、 BJRT106BHW-MLD9-CMNETCE-HWNE40E-X16、 BJRT107BHW-MLD9-CMNETCE-HWNE40E-X16、 BJRT108BHW-MLD9-CMNETCE-HWNE40E-X16、 BJUPF001BHW-CE8861-2、 BJUPF002BHW-CE8861-2、 BJUPF003BHW-CE8861-2、 BJUPF004BHW-CE8861-2、 BJUPFm301BHW-CE8861-2、 BJUPFm131BHW-NE8000-DCGW1、 BJUPFm133BHW-NE8000-DCGW2、 BJUPFm134BHW-NE8000-DCGW2、 BJUPFm101BHW-CE8861-2 </t>
  </si>
  <si>
    <t>BJRT105BHW-MLD9-CMNETCE-HWNE40E-X16</t>
  </si>
  <si>
    <t>马连道9层L12/DC5E2B(DC5E2Z)</t>
  </si>
  <si>
    <t xml:space="preserve"> BJBJ-HuawuNMS-CE15-HWNE8000-M8、 BJBJ-HuawuNMS-CE16-HWNE8000-M8、 BJRT106BHW-MLD9-CMNETCE-HWNE40E-X16、 BJUPF001BHW-CE8861-1、 BJUPF002BHW-CE8861-1、 BJUPF003BHW-CE8861-1、 BJUPF004BHW-CE8861-1、 BJUPFm301BHW-CE8861-1 </t>
  </si>
  <si>
    <t xml:space="preserve"> BJFW109BHW </t>
  </si>
  <si>
    <t>BJRT106BHW-MLD9-CMNETCE-HWNE40E-X16</t>
  </si>
  <si>
    <t>马连道9层O12/DC5F2B(DC5F2Z)</t>
  </si>
  <si>
    <t xml:space="preserve"> BJBJ-HuawuNMS-CE15-HWNE8000-M8、 BJBJ-HuawuNMS-CE16-HWNE8000-M8、 BJRT105BHW-MLD9-CMNETCE-HWNE40E-X16、 BJUPF001BHW-CE8861-2、 BJUPF002BHW-CE8861-2、 BJUPF003BHW-CE8861-2、 BJUPF004BHW-CE8861-2、 BJUPFm301BHW-CE8861-2 </t>
  </si>
  <si>
    <t xml:space="preserve"> BJFW110BHW </t>
  </si>
  <si>
    <t>BJBJ-PS-IMS-CE105-HWNE40E-X8</t>
  </si>
  <si>
    <t xml:space="preserve"> BJBJ-HuawuNMS-CE15-HWNE8000-M8、 BJBJ-HuawuNMS-CE16-HWNE8000-M8、 BJBJ-PS-IMS-CE106-HWNE40E-X8、 BJUPF001BHW-CE8861-1、 BJUPF002BHW-CE8861-1、 BJUPF003BHW-CE8861-1、 BJUPF004BHW-CE8861-1、 BJUPFm301BHW-CE8861-1 </t>
  </si>
  <si>
    <t>BJBJ-PS-IMS-CE106-HWNE40E-X8</t>
  </si>
  <si>
    <t xml:space="preserve"> BJBJ-HuawuNMS-CE15-HWNE8000-M8、 BJBJ-HuawuNMS-CE16-HWNE8000-M8、 BJBJ-PS-IMS-CE105-HWNE40E-X8、 BJUPF001BHW-CE8861-2、 BJUPF002BHW-CE8861-2、 BJUPF003BHW-CE8861-2、 BJUPF004BHW-CE8861-2、 BJUPFm301BHW-CE8861-2 </t>
  </si>
  <si>
    <t>BJFW109BHW</t>
  </si>
  <si>
    <t xml:space="preserve"> BJBJ-HuawuNMS-CE15-HWNE8000-M8、 BJBJ-HuawuNMS-CE16-HWNE8000-M8、 BJRT105BHW-MLD9-CMNETCE-HWNE40E-X16、 BJMLD-PC-CMNET-RT01 </t>
  </si>
  <si>
    <t>BJFW110BHW</t>
  </si>
  <si>
    <t xml:space="preserve"> BJBJ-HuawuNMS-CE15-HWNE8000-M8、 BJBJ-HuawuNMS-CE16-HWNE8000-M8、 BJRT106BHW-MLD9-CMNETCE-HWNE40E-X16、 BJMLD-PC-CMNET-RT02 </t>
  </si>
  <si>
    <t>BJMLD-MSS-OM-SW01-FH-S5800</t>
  </si>
  <si>
    <t>BJMLD-MSS-OM-SW02-FH-S5800</t>
  </si>
  <si>
    <t>BJUPF002BHW</t>
  </si>
  <si>
    <t>马连道9层O13/DC5F3B(DC5F3Z)</t>
  </si>
  <si>
    <t>BJUPF002BHW-CE8861-1</t>
  </si>
  <si>
    <t xml:space="preserve"> BJBJ-HuawuNMS-CE15-HWNE8000-M8、 BJRT105BHW-MLD9-CMNETCE-HWNE40E-X16、 BJBJ-PS-IMS-CE105-HWNE40E-X8、 BJUPF002BHW-CE8861-2 </t>
  </si>
  <si>
    <t>BJUPF002BHW-CE8861-2</t>
  </si>
  <si>
    <t xml:space="preserve"> BJBJ-HuawuNMS-CE16-HWNE8000-M8、 BJRT106BHW-MLD9-CMNETCE-HWNE40E-X16、 BJBJ-PS-IMS-CE106-HWNE40E-X8、 BJUPF002BHW-CE8861-1 </t>
  </si>
  <si>
    <t>BJUPFm101BHW</t>
  </si>
  <si>
    <t xml:space="preserve"> BJCE107BHW、 BJCE108BHW</t>
  </si>
  <si>
    <t xml:space="preserve"> BJRT107BHW、 BJRT108BHW、 BJFW111BHW、 BJFW112BHW</t>
  </si>
  <si>
    <t>BJRT107BHW-MLD9-CMNETCE-HWNE40E-X16</t>
  </si>
  <si>
    <t xml:space="preserve"> BJBJ-HuawuNMS-CE15-HWNE8000-M8、 BJBJ-HuawuNMS-CE16-HWNE8000-M8、 BJRT108BHW-MLD9-CMNETCE-HWNE40E-X16、 BJUPFm101BHW-CE8861-1、 BJUPFm131BHW-CE8861-1、 BJUPFm131BHW-CE8861-2 </t>
  </si>
  <si>
    <t xml:space="preserve"> BJFW111BHW </t>
  </si>
  <si>
    <t>BJRT108BHW-MLD9-CMNETCE-HWNE40E-X16</t>
  </si>
  <si>
    <t xml:space="preserve"> BJBJ-HuawuNMS-CE15-HWNE8000-M8、 BJBJ-HuawuNMS-CE16-HWNE8000-M8、 BJRT107BHW-MLD9-CMNETCE-HWNE40E-X16、 BJUPFm101BHW-CE8861-2、 BJUPFm131BHW-CE8861-1、  </t>
  </si>
  <si>
    <t xml:space="preserve"> BJFW112BHW </t>
  </si>
  <si>
    <t>BJBJ-PS-IMS-CE107-HWNE40E-X8</t>
  </si>
  <si>
    <t xml:space="preserve"> BJBJ-HuawuNMS-CE15-HWNE8000-M8、 BJBJ-HuawuNMS-CE16-HWNE8000-M8、 BJBJ-PS-IMS-CE108-HWNE40E-X8、 BJUPFm133BHW-NE8000-DCGW1、 BJUPFm134BHW-NE8000-DCGW1、 BJUPFm101BHW-CE8861-1、 BJUPFm131BHW-2、 BJUPFm133BHW-1、 BJUPFm134BHW-1 </t>
  </si>
  <si>
    <t>BJBJ-PS-IMS-CE108-HWNE40E-X8</t>
  </si>
  <si>
    <t xml:space="preserve"> BJBJ-HuawuNMS-CE15-HWNE8000-M8、 BJBJ-HuawuNMS-CE16-HWNE8000-M8、 BJBJ-PS-IMS-CE107-HWNE40E-X8、 BJUPFm133BHW-NE8000-DCGW2、 BJUPFm134BHW-NE8000-DCGW2、 BJUPFm101BHW-CE8861-2、 BJUPFm131BHW-1、 BJUPFm131BHW-2、 BJUPFm133BHW-2、 BJUPFm134BHW-2 </t>
  </si>
  <si>
    <t>BJFW111BHW</t>
  </si>
  <si>
    <t xml:space="preserve"> BJBJ-HuawuNMS-CE15-HWNE8000-M8、 BJBJ-HuawuNMS-CE16-HWNE8000-M8、 BJRT107BHW-MLD9-CMNETCE-HWNE40E-X16、 BJMLD-PC-CMNET-RT01 </t>
  </si>
  <si>
    <t>BJFW112BHW</t>
  </si>
  <si>
    <t xml:space="preserve"> BJBJ-HuawuNMS-CE15-HWNE8000-M8、 BJBJ-HuawuNMS-CE16-HWNE8000-M8、 BJRT108BHW-MLD9-CMNETCE-HWNE40E-X16、 BJMLD-PC-CMNET-RT02 </t>
  </si>
  <si>
    <t>BJUPFm101BHW-CE8861-1</t>
  </si>
  <si>
    <t xml:space="preserve"> BJBJ-HuawuNMS-CE15-HWNE8000-M8、 BJRT107BHW-MLD9-CMNETCE-HWNE40E-X16、 BJBJ-PS-IMS-CE107-HWNE40E-X8、 BJUPFm101BHW-CE8861-2 </t>
  </si>
  <si>
    <t>BJUPFm101BHW-CE8861-2</t>
  </si>
  <si>
    <t xml:space="preserve"> BJBJ-HuawuNMS-CE16-HWNE8000-M8、 BJRT108BHW-MLD9-CMNETCE-HWNE40E-X16、 BJBJ-PS-IMS-CE108-HWNE40E-X8、 BJUPFm101BHW-CE8861-1 </t>
  </si>
  <si>
    <t>BJUPFm131BHW</t>
  </si>
  <si>
    <t>BJUPFm131BHW-1000E-G-FW01</t>
  </si>
  <si>
    <t>BJUPFm131BHW-1000E-G-FW02</t>
  </si>
  <si>
    <t>BJUPFm131BHW-NE8000E-DCGW1</t>
  </si>
  <si>
    <t xml:space="preserve"> BJBJ-HuawuNMS-CE15-HWNE8000-M8、 BJBJ-HuawuNMS-CE16-HWNE8000-M8、 BJBJ-PS-IMS-CE108-HWNE40E-X16、 BJRT108BHW-MLD9-CMNETCE-HWNE40E-X16 </t>
  </si>
  <si>
    <t>BJUPFm131BHW-NE8000E-DCGW2</t>
  </si>
  <si>
    <t xml:space="preserve"> BJBJ-HuawuNMS-CE15-HWNE8000-M8 </t>
  </si>
  <si>
    <t>BJUPFm131BHW-S5335-OM</t>
  </si>
  <si>
    <t>BJUPFm131BHW-CE8861-TOR01</t>
  </si>
  <si>
    <t xml:space="preserve"> BJUPFm131BHW-CE8861-TOR02 </t>
  </si>
  <si>
    <t>BJUPFm131BHW-CE8861-TOR02</t>
  </si>
  <si>
    <t xml:space="preserve"> BJUPFm131BHW-CE8861-TOR01 </t>
  </si>
  <si>
    <t>BJDS23</t>
  </si>
  <si>
    <t>基地6B1F2#A系统</t>
  </si>
  <si>
    <t xml:space="preserve"> BJBJ-NGN-CE43-CISCO7609、 BJBJ-NGN-CE44-CISCO7609 </t>
  </si>
  <si>
    <t>BJDM230</t>
  </si>
  <si>
    <t>BJDM231</t>
  </si>
  <si>
    <t>BJCDS3</t>
  </si>
  <si>
    <t>BJMME76BNK</t>
  </si>
  <si>
    <t xml:space="preserve"> BJBJ-NGN-CE43-CISCO7609、 BJBJ-NGN-CE44-CISCO7609、 BJBJ-PS-IMS-CE53-AL7750SR12、 BJBJ-PS-IMS-CE54-AL7750SR12、 BJBJ-PS-IMS-CE51-CISCO7609、 BJBJ-PS-IMS-CE52-CISCO7609 </t>
  </si>
  <si>
    <t>BJMME77BNK</t>
  </si>
  <si>
    <t>基地6B1F2#直流D1柜</t>
  </si>
  <si>
    <t>BJSGW1_S76</t>
  </si>
  <si>
    <t xml:space="preserve"> BJSW5100BNK、 BJSW5200BNK </t>
  </si>
  <si>
    <t>BJSGW1_S77</t>
  </si>
  <si>
    <t>BJCG54BNK</t>
  </si>
  <si>
    <t>基地6B2东北机房1号</t>
  </si>
  <si>
    <t xml:space="preserve"> BJSW5100BNK </t>
  </si>
  <si>
    <t>HSS01FE011</t>
  </si>
  <si>
    <t>基地6B1FD系统</t>
  </si>
  <si>
    <t xml:space="preserve"> BJBJ-NGN-CE48-CISCO7609 </t>
  </si>
  <si>
    <t>HSS01BE011</t>
  </si>
  <si>
    <t>HSS02FE023</t>
  </si>
  <si>
    <t>HSS05FE051</t>
  </si>
  <si>
    <t>基地6B1F D系统</t>
  </si>
  <si>
    <t xml:space="preserve"> BJBJ-NGN-CE47-CISCO7609、 BJBJ-NGN-CE48-CISCO7609 </t>
  </si>
  <si>
    <t>HSS05BE051</t>
  </si>
  <si>
    <t>BJST-LTE-SOAPGW-BE01</t>
  </si>
  <si>
    <t xml:space="preserve"> sant3548-1、 sant3548-2 </t>
  </si>
  <si>
    <t>BJST-LTE-SOAPGW-BE02</t>
  </si>
  <si>
    <t>BJSGW1_F11</t>
  </si>
  <si>
    <t>BJSGW1_F23</t>
  </si>
  <si>
    <t>BJLDRA02BHW</t>
  </si>
  <si>
    <t>BJBJ-BB-IPNET-RT02-NE5000ECluster</t>
  </si>
  <si>
    <t>CR</t>
  </si>
  <si>
    <t>朝阳区短波三台7B1层1号机房</t>
  </si>
  <si>
    <t xml:space="preserve"> BJBJ-BB-IPNET-RR02-NE40EX16A </t>
  </si>
  <si>
    <t xml:space="preserve"> BJBJ-BA-IPNET-RT18-7750SR12、 BJBJ-BA-IPNET-RT07-7750SR12、 BJBJ-BA-IPNET-RT08-7750SR12 </t>
  </si>
  <si>
    <t>BJBJ-NGN-CE43-CISCO7609</t>
  </si>
  <si>
    <t>基地6B1F2#B系统</t>
  </si>
  <si>
    <t xml:space="preserve"> BJBJ-NGN-CE44-CISCO7609 </t>
  </si>
  <si>
    <t xml:space="preserve"> BJBJ-BA-IPNET-RT07-7750SR12 </t>
  </si>
  <si>
    <t>BJBJ-NGN-CE44-CISCO7609</t>
  </si>
  <si>
    <t xml:space="preserve"> BJBJ-NGN-CE43-CISCO7609 </t>
  </si>
  <si>
    <t xml:space="preserve"> BJBJ-BA-IPNET-RT08-7750SR12 </t>
  </si>
  <si>
    <t>BJBJ-NGN-CE47-CISCO7609</t>
  </si>
  <si>
    <t>BJBJ-NGN-CE48-CISCO7609</t>
  </si>
  <si>
    <t xml:space="preserve"> BJBJ-NGN-CE47-CISCO7609 </t>
  </si>
  <si>
    <t>BJBJ-PS-IMS-CE51-CISCO7609</t>
  </si>
  <si>
    <t xml:space="preserve"> BJBJ-PS-IMS-CE53-AL7750SR12、 BJBJ-PS-IMS-CE52-CISCO7609 </t>
  </si>
  <si>
    <t xml:space="preserve"> BJSW5100BNK、 BJSW5110BNK </t>
  </si>
  <si>
    <t>BJBJ-PS-IMS-CE52-CISCO7609</t>
  </si>
  <si>
    <t xml:space="preserve"> BJBJ-PS-IMS-CE51-CISCO7609、 BJBJ-PS-IMS-CE54-AL7750SR12 </t>
  </si>
  <si>
    <t xml:space="preserve"> BJSW5200BNK、 BJSW5210BNK、 BJSW5200BNK、 BJSW5210BNK </t>
  </si>
  <si>
    <t>BJBJ-PS-IMS-CE53-AL7750SR12</t>
  </si>
  <si>
    <t xml:space="preserve"> BJBJ-PS-IMS-CE54-AL7750SR12、 BJBJ-PS-IMS-CE51-CISCO7609、 BJBJ-PS-IMS-CE11-AL7750SR12、 BJBJ-PS-IMS-CE57-AL7750SR12 </t>
  </si>
  <si>
    <t xml:space="preserve"> BJFW61BHW-ST6B-BillingFw、 BJFW94BHW、 BJFW93BHW </t>
  </si>
  <si>
    <t>BJBJ-PS-IMS-CE54-AL7750SR12</t>
  </si>
  <si>
    <t xml:space="preserve"> BJBJ-PS-IMS-CE53-AL7750SR12、 BJBJ-PS-IMS-CE12-AL7750SR12、 BJBJ-PS-IMS-CE58-AL7750SR12、 BJBJ-PS-IMS-CE52-CISCO7609 </t>
  </si>
  <si>
    <t xml:space="preserve"> BJFW62BHW-ST6B-BillingFw、 BJFW9410BNK、 BJFW93BHW、 BJFW94BHW </t>
  </si>
  <si>
    <t>BJFW9310BNK</t>
  </si>
  <si>
    <t xml:space="preserve"> BJSW5110BNK </t>
  </si>
  <si>
    <t>BJFW9410BNK</t>
  </si>
  <si>
    <t xml:space="preserve"> BJBJ-PS-IMS-CE54-AL7750SR12 </t>
  </si>
  <si>
    <t xml:space="preserve"> BJSW5210BNK </t>
  </si>
  <si>
    <t>BJSW5100BNK</t>
  </si>
  <si>
    <t xml:space="preserve"> BJBJ-PS-IMS-CE51-CISCO7609、   </t>
  </si>
  <si>
    <t xml:space="preserve"> BJFW61BHW-ST6B-BillingFw、 BJSW5110BNK、 BJSW5200BNK </t>
  </si>
  <si>
    <t>BJSW5110BNK</t>
  </si>
  <si>
    <t xml:space="preserve"> BJBJ-PS-IMS-CE51-CISCO7609 </t>
  </si>
  <si>
    <t xml:space="preserve"> BJFW61BHW-ST6B-BillingFw、 BJSW5100BNK、 BJFW9310BNK、 BJSW5210BNK </t>
  </si>
  <si>
    <t>BJSW5200BNK</t>
  </si>
  <si>
    <t xml:space="preserve"> BJBJ-PS-IMS-CE52-CISCO7609、 BJBJ-PS-IMS-CE52-CISCO7609 </t>
  </si>
  <si>
    <t xml:space="preserve"> BJSW5100BNK、 BJFW62BHW-ST6B-BillingFw、 BJSW5210BNK </t>
  </si>
  <si>
    <t>BJSW5210BNK</t>
  </si>
  <si>
    <t xml:space="preserve"> BJFW62BHW-ST6B-BillingFw、 BJSW5110BNK、 BJSW5200BNK、 BJFW9410BNK </t>
  </si>
  <si>
    <t>PCRF61</t>
  </si>
  <si>
    <t xml:space="preserve"> BJBJ-PS-IMS-CE53-AL7750SR12、 BJBJ-PS-IMS-CE54-AL7750SR12、 BJBJ-PS-IMS-CE51-CISCO7609、 BJBJ-PS-IMS-CE52-CISCO7609 </t>
  </si>
  <si>
    <t xml:space="preserve"> BJSW5100BNK、 BJSW5110BNK、 BJSW5200BNK、 BJSW5210BNK </t>
  </si>
  <si>
    <t>PCRF63</t>
  </si>
  <si>
    <t>BJAP2BHW</t>
  </si>
  <si>
    <t xml:space="preserve"> BJST-IMS-OM-SW19-S5352 </t>
  </si>
  <si>
    <t>BJCG2BHW</t>
  </si>
  <si>
    <t>BJDNS/ENUM6</t>
  </si>
  <si>
    <t>BJIMGW4</t>
  </si>
  <si>
    <t>基地6B-1-2#G系统</t>
  </si>
  <si>
    <t xml:space="preserve"> BJBJ-PS-IMS-CE03-HWNE40E-X16、 BJBJ-PS-IMS-CE04-HWNE40E-X16、 BJBJ-NGN-CE48-CISCO7609 </t>
  </si>
  <si>
    <t>BJST-HSS（IMSHSS4）</t>
  </si>
  <si>
    <t xml:space="preserve"> BJBJ-PS-IMS-CE03-HWNE40E-X16、 BJBJ-PS-IMS-CE04-HWNE40E-X16、 BJBJ-NGN-CE47-CISCO7609、 BJBJ-NGN-CE48-CISCO7609 </t>
  </si>
  <si>
    <t>BJIMSSLF4</t>
  </si>
  <si>
    <t>BJISBG4BHW</t>
  </si>
  <si>
    <t xml:space="preserve"> BJBJ-PS-IMS-CE03-HWNE40E-X16、 BJBJ-PS-IMS-CE04-HWNE40E-X16、 BJST-IMS-OM-SW19-S5352、 BJBJ-NGN-CE47-CISCO7609、 BJBJ-NGN-CE48-CISCO7609 </t>
  </si>
  <si>
    <t>BJMGCF4BHW</t>
  </si>
  <si>
    <t xml:space="preserve"> BJBJ-PS-IMS-CE03-HWNE40E-X16、 BJBJ-PS-IMS-CE04-HWNE40E-X16、 BJST-IMS-BOSS-SW17-S5352、 BJST-IMS-BOSS-SW18-S5352、 BJST-IMS-OM-SW19-S5352、 BJBJ-NGN-CE47-CISCO7609、 BJBJ-NGN-CE48-CISCO7609 </t>
  </si>
  <si>
    <t>BJMRFC2BHW</t>
  </si>
  <si>
    <t>BJMRFP2BHW</t>
  </si>
  <si>
    <t xml:space="preserve"> BJBJ-PS-IMS-CE03-HWNE40E-X16、 BJBJ-PS-IMS-CE04-HWNE40E-X16 </t>
  </si>
  <si>
    <t>BJPCSCF04BHW</t>
  </si>
  <si>
    <t>BJPCSCF06BHW</t>
  </si>
  <si>
    <t>BJPSBC02</t>
  </si>
  <si>
    <t>基地6B1层2号机房直流G2屏</t>
  </si>
  <si>
    <t xml:space="preserve"> BJBJ-NGN-CE48-CISCO7609、 BJBJ-PS-IMS-CE51-CISCO7609、 BJBJ-PS-IMS-CE52-CISCO7609 </t>
  </si>
  <si>
    <t>BJSBC22</t>
  </si>
  <si>
    <t xml:space="preserve"> BJBJ-PS-IMS-CE03-HWNE40E-X16、 BJBJ-PS-IMS-CE04-HWNE40E-X16、 BJST-IMS-CMNETCE-RT03-S9306、 BJST-IMS-CMNETCE-RT04-S9306、 BJST-IMS-OM-SW19-S5352 </t>
  </si>
  <si>
    <t>BJSBC24</t>
  </si>
  <si>
    <t>BJSBC26</t>
  </si>
  <si>
    <t>BJSBC28</t>
  </si>
  <si>
    <t>BJSCCAS2BHW</t>
  </si>
  <si>
    <t>BJSPG2</t>
  </si>
  <si>
    <t>BJDBL-LTE-SOAPGW-BE03</t>
  </si>
  <si>
    <t>大白楼</t>
  </si>
  <si>
    <t>大兴区大白楼通信枢纽楼站点四楼机房交换</t>
  </si>
  <si>
    <t>大白楼4楼东UPS分配U1柜/UPS分配U2柜</t>
  </si>
  <si>
    <t>大白楼4楼东5号空调、4楼东6号空调</t>
  </si>
  <si>
    <t xml:space="preserve"> dabl3548-1、  dabl3548-2 </t>
  </si>
  <si>
    <t>BJDBL-LTE-SOAPGW-BE04</t>
  </si>
  <si>
    <t>BJSGW1_F13</t>
  </si>
  <si>
    <t>大兴区大白楼通信枢纽楼站点三楼机房交换</t>
  </si>
  <si>
    <t>大白楼3楼东PDF5/PDF6</t>
  </si>
  <si>
    <t>大白楼3楼东空调7</t>
  </si>
  <si>
    <t>大白楼3楼东空调6</t>
  </si>
  <si>
    <t xml:space="preserve"> BJBJ-NGN-CE31-CISCO7609、 BJBJ-NGN-CE32-CISCO7609 </t>
  </si>
  <si>
    <t>BJSGW1_F21</t>
  </si>
  <si>
    <t>BJBJ-NGN-CE31-CISCO7609</t>
  </si>
  <si>
    <t xml:space="preserve"> BJBJ-NGN-CE32-CISCO7609 </t>
  </si>
  <si>
    <t xml:space="preserve"> BJBJ-BA-IPNET-RT07-7750SR-12 </t>
  </si>
  <si>
    <t xml:space="preserve"> BJFW97BHW </t>
  </si>
  <si>
    <t>BJBJ-NGN-CE32-CISCO7609</t>
  </si>
  <si>
    <t>大白楼3楼东PDF3/PDF4</t>
  </si>
  <si>
    <t xml:space="preserve"> BJBJ-NGN-CE31-CISCO7609 </t>
  </si>
  <si>
    <t xml:space="preserve"> BJBJ-BA-IPNET-RT08-7750SR-12 </t>
  </si>
  <si>
    <t xml:space="preserve"> BJFW98BHW </t>
  </si>
  <si>
    <t>BJBJ-NGN-CE39-CISCO7609</t>
  </si>
  <si>
    <t>大白楼4楼东PDF5/PDF6</t>
  </si>
  <si>
    <t>大白楼4楼东8号空调、4楼东5号空调</t>
  </si>
  <si>
    <t xml:space="preserve"> BJBJ-NGN-CE40-CISCO7609 </t>
  </si>
  <si>
    <t>BJBJ-NGN-CE40-CISCO7609</t>
  </si>
  <si>
    <t>大白楼4楼东PDF3/PDF4</t>
  </si>
  <si>
    <t xml:space="preserve"> BJBJ-NGN-CE39-CISCO7609 </t>
  </si>
  <si>
    <t>BJBJ-PS-IMS-CE27-HWNE40E-X16</t>
  </si>
  <si>
    <t>大白楼3楼东空调4</t>
  </si>
  <si>
    <t>大白楼3楼东空调3、3楼东空调5</t>
  </si>
  <si>
    <t xml:space="preserve"> BJBJ-PS-IMS-CE28-HWNE40E-X16、 BJRT31BHW、 BJBJ-PS-IMS-CE21-HWNE40E、 BJBJ-PS-IMS-CE97-HWNE40E、 BJBJ-PS-IMS-CE23-HWNE40E </t>
  </si>
  <si>
    <t xml:space="preserve"> BJSW05BHW、 BJSW03BMt </t>
  </si>
  <si>
    <t>BJBJ-PS-IMS-CE28-HWNE40E-X16</t>
  </si>
  <si>
    <t>大白楼3楼东PDF1/PDF2</t>
  </si>
  <si>
    <t xml:space="preserve"> BJBJ-PS-IMS-CE27-HWNE40E-X16、 BJBJ-PS-IMS-CE98-HWNE40E、 BJBJ-PS-IMS-CE22-HWNE40E、 BJBJ-PS-IMS-CE24-HWNE40E、 BJRT32BHW </t>
  </si>
  <si>
    <t xml:space="preserve"> BJSW04BMt、 BJSW06BHW </t>
  </si>
  <si>
    <t>BJBJ-EPC-CE01-CISCO7609</t>
  </si>
  <si>
    <t>BJBJ-EPC-CE02-CISCO7609</t>
  </si>
  <si>
    <t>BJFW21BHW-DBL-BillingFW</t>
  </si>
  <si>
    <t xml:space="preserve"> BJSW05BHW、 BJFW22BHW-DBL-BillingFW、 BJSW21BHW </t>
  </si>
  <si>
    <t>BJFW22BHW-DBL-BillingFW</t>
  </si>
  <si>
    <t xml:space="preserve"> BJSW05BHW、 BJFW21BHW-DBL-BillingFW、 BJSW22BHW </t>
  </si>
  <si>
    <t>BJRT31BHW-DBL3-CMNETCE</t>
  </si>
  <si>
    <t>大白楼3楼东PDF15主/PDF15备</t>
  </si>
  <si>
    <t>大白楼3楼东空调3</t>
  </si>
  <si>
    <t xml:space="preserve"> BJBJ-PS-IMS-CE27-HWNE40E-X16、 BJRT32BHW、 BJRT43BHW、 BJRT45BHW </t>
  </si>
  <si>
    <t xml:space="preserve"> BJSW05BHW </t>
  </si>
  <si>
    <t>BJRT32BHW-DBL3-CMNETCE</t>
  </si>
  <si>
    <t>大白楼3楼东PDF14主/PDF14备</t>
  </si>
  <si>
    <t xml:space="preserve"> BJBJ-PS-IMS-CE28-HWNE40E-X16、 BJRT31BHW、 BJRT44BHW、 BJRT46BHW </t>
  </si>
  <si>
    <t>BJSW05BHW-DBL3-OMSW-S5352-1</t>
  </si>
  <si>
    <t xml:space="preserve"> BJBJ-PS-IMS-CE27-HWNE40E-X16、 BJRT31BHW、 BJRT32BHW </t>
  </si>
  <si>
    <t xml:space="preserve"> BJFW21BHW、 BJFW22BHW、 BJFW31BHW、 BJFW32BHW、 BJSW06BHW </t>
  </si>
  <si>
    <t>BJSW06BHW-DBL3-OMSW-S5352-2</t>
  </si>
  <si>
    <t xml:space="preserve"> BJBJ-PS-IMS-CE28-HWNE40E-X16、 BJRT33BHW、 BJRT34BHW、 BJRT31BHW-DBL3-CMNETCE-HWNE40E-X16、 BJRT32BHW-DBL3-CMNETCE-HWNE40E-X16 </t>
  </si>
  <si>
    <t xml:space="preserve"> BJFW31BHW、 BJSW05BHW </t>
  </si>
  <si>
    <t>BJSW21BHW-DBL3-BillingSW</t>
  </si>
  <si>
    <t xml:space="preserve"> BJBJ-PS-IMS-CE25-HWNE40E-X16 </t>
  </si>
  <si>
    <t xml:space="preserve"> BJSW22BHW-DBL3-BillingSW、 BJFW21BHW、 BJSW33BHW、 BJSW29BHW、 BJSW05BHW </t>
  </si>
  <si>
    <t>BJSW22BHW-DBL3-BillingSW</t>
  </si>
  <si>
    <t xml:space="preserve"> BJSW21BHW-DBL3-BillingSW、 BJFW22BHW、 BJSW27BHW、 BJSW34BHW、 BJSW24BHW、 BJSW06BHW </t>
  </si>
  <si>
    <t>BJPSBC5BHW</t>
  </si>
  <si>
    <t xml:space="preserve"> BJBJ-PS-IMS-CE27-HWNE40E-X16、 BJBJ-PS-IMS-CE28-HWNE40E-X16 </t>
  </si>
  <si>
    <t>BJDBL_LTE_CE02_CISCO3560</t>
  </si>
  <si>
    <t>BJDBL_LTE_CE01_CISCO3560</t>
  </si>
  <si>
    <t>dabl3548-2</t>
  </si>
  <si>
    <t xml:space="preserve"> dabl3548-1 </t>
  </si>
  <si>
    <t>dabl3548-1</t>
  </si>
  <si>
    <t xml:space="preserve"> dabl3548-2 </t>
  </si>
  <si>
    <t>BJMME40BHW</t>
  </si>
  <si>
    <t xml:space="preserve"> BJBJ-NGN-CE31-CISCO7609、 BJBJ-NGN-CE32-CISCO7609、 BJBJ-PS-IMS-CE27-HWNE40E-X16、 BJBJ-PS-IMS-CE28-HWNE40E-X16、 BJRT31BHW、 BJRT32BHW </t>
  </si>
  <si>
    <t xml:space="preserve"> BJSW05BHW-DBL3-OMSW-S5352-1、 BJSW06BHW-DBL3-OMSW-S5352-2、 BJSW21BHW-DBL3-BillingSW、 BJSW22BHW-DBL3-BillingSW </t>
  </si>
  <si>
    <t>BJDBL-LTE-SOAPGW-FE01</t>
  </si>
  <si>
    <t>BJDBL-LTE-SOAPGW-FE02</t>
  </si>
  <si>
    <t>BJDBL-LTE-SOAPGW-BE01</t>
  </si>
  <si>
    <t>BJDBL-LTE-SOAPGW-BE02</t>
  </si>
  <si>
    <t>R4711</t>
  </si>
  <si>
    <t>R4911</t>
  </si>
  <si>
    <t>R5511</t>
  </si>
  <si>
    <t>R4512</t>
  </si>
  <si>
    <t>R4712</t>
  </si>
  <si>
    <t>R4912</t>
  </si>
  <si>
    <t>R5512</t>
  </si>
  <si>
    <t>RBK12</t>
  </si>
  <si>
    <t>R4513</t>
  </si>
  <si>
    <t>R0512</t>
  </si>
  <si>
    <t>R1512</t>
  </si>
  <si>
    <t>R0313</t>
  </si>
  <si>
    <t>R0513</t>
  </si>
  <si>
    <t>BJAGCF2BHW</t>
  </si>
  <si>
    <t xml:space="preserve"> BJBJ-PS-IMS-CE03-HWNE40E-X16、 BJST-IMS-BOSS-SW17-S5352、 BJST-IMS-BOSS-SW18-S5352、 BJST-IMS-OM-SW19-S5352 </t>
  </si>
  <si>
    <t>BJTG02BHW</t>
  </si>
  <si>
    <t>BJTG04BHW</t>
  </si>
  <si>
    <t>BJMRFP8BHW</t>
  </si>
  <si>
    <t>基地1F2号机房直流G系统</t>
  </si>
  <si>
    <t xml:space="preserve"> BJBJ-PS-IMS-CE03-HWNE40E-X16、 BJBJ-PS-IMS-CE04-HWNE40E-X16、 BJST-IMS-OM-SW19-S5352 </t>
  </si>
  <si>
    <t>BJL1</t>
  </si>
  <si>
    <t xml:space="preserve"> BJBJ-NGN-CE48-CISCO7609、 BJBJ-NGN-CE47-CISCO7609 </t>
  </si>
  <si>
    <t>BJFW93BHW</t>
  </si>
  <si>
    <t xml:space="preserve"> BJST-PC-CMNET-RT01、 BJBJ-PS-IMS-CE53-AL7750SR12、 BJBJ-PS-IMS-CE53-AL7750SR12、 BJBJ-PS-IMS-CE54-AL7750SR12 </t>
  </si>
  <si>
    <t xml:space="preserve"> BJFW94BHW </t>
  </si>
  <si>
    <t>BJFW94BHW</t>
  </si>
  <si>
    <t xml:space="preserve"> BJST-PC-CMNET-RT02、 BJBJ-PS-IMS-CE53-AL7750SR12、 BJBJ-PS-IMS-CE53-AL7750SR12、 BJBJ-PS-IMS-CE54-AL7750SR12 </t>
  </si>
  <si>
    <t xml:space="preserve"> BJFW93BHW </t>
  </si>
  <si>
    <t>BJST-LTE-SOAPGW-BE03</t>
  </si>
  <si>
    <t>BJST-LTE-SOAPGW-BE04</t>
  </si>
  <si>
    <t>BJST-LTE-SOAPGW-FE01</t>
  </si>
  <si>
    <t>BJST-LTE-SOAPGW-FE02</t>
  </si>
  <si>
    <t>BJSAEGW101BNK</t>
  </si>
  <si>
    <t>BJBJ-PS-IMS-CE03-HWNE40E-X16</t>
  </si>
  <si>
    <t xml:space="preserve"> BJBJ-PS-IMS-CE04-HWNE40E-X16、 BJST-IMS-OM-SW19-S5352、 BJST-IMS-AS-FW27-E1000E </t>
  </si>
  <si>
    <t>BJBJ-PS-IMS-CE04-HWNE40E-X16</t>
  </si>
  <si>
    <t>基地6B1F直流2#机房F1屏</t>
  </si>
  <si>
    <t xml:space="preserve"> BJBJ-PS-IMS-CE03-HWNE40E-X16、 BJST-IMS-OM-SW19-S5352、 BJST-IMS-AS-FW28-E100E </t>
  </si>
  <si>
    <t>SPR61</t>
  </si>
  <si>
    <t xml:space="preserve"> BJBJ-PS-IMS-CE51-CISCO7609、 BJBJ-PS-IMS-CE52-CISCO7609 </t>
  </si>
  <si>
    <t>BJFW61BHW-ST6B-BillingFw</t>
  </si>
  <si>
    <t xml:space="preserve"> BJBJ-PS-IMS-CE53-AL7750SR12 </t>
  </si>
  <si>
    <t xml:space="preserve"> BJFW62BHW-ST6B-BillingFw、 BJSW5110BNK </t>
  </si>
  <si>
    <t>BJFW62BHW-ST6B-BillingFw</t>
  </si>
  <si>
    <t xml:space="preserve"> BJFW61BHW-ST6B-BillingFw、 BJSW5210BNK </t>
  </si>
  <si>
    <t>BJIMMGW02BHW</t>
  </si>
  <si>
    <t>BJSAEGW102BNK</t>
  </si>
  <si>
    <t>BJSAEGW103BNK</t>
  </si>
  <si>
    <t>BJLCG60_CMD1BNK</t>
  </si>
  <si>
    <t>BJLCG60_CMD2BNK</t>
  </si>
  <si>
    <t>BJBJ-BA-IPNET-RT18-7750SR12</t>
  </si>
  <si>
    <t>AR</t>
  </si>
  <si>
    <t xml:space="preserve"> BJBJ-BB-IPNET-RT02-NE5000ECluster、 BJBJ-PS-IMS-CE104-HWNE40E-X8、 BJBJ-PS-IMS-CE120-ZXM6000-8S、 BJBJ-NGN-CE90-AL7750SR12、 BJBJ-NGN-CE42-AL7750SR12、 BJBJ-PS-IMS-CE110-HWNE40E-X8、 BJBJ-PS-IMS-CE104-HWNE40E-X8、 BJJD-PSC-IPNET-CE02-NE40E、 BJBJ-PS-IMS-CE112-HWNE40E-X8、 BJBJ-HuawuNMS-CE18-HWNE8000-M8 </t>
  </si>
  <si>
    <t xml:space="preserve">    BJBJ-BA-IPNET-RT17-7750SR12、 BJBJ-BA-IPNET-RT07-7750SR12、 BJBJ-BA-IPNET-RT08-7750SR12 </t>
  </si>
  <si>
    <t>BJBJ-NGN-CE89-AL7750SR12</t>
  </si>
  <si>
    <t xml:space="preserve"> BJBJ-NGN-CE90-AL7750SR12 </t>
  </si>
  <si>
    <t>BJBJ-NGN-CE90-AL7750SR12</t>
  </si>
  <si>
    <t xml:space="preserve"> BJBJ-NGN-CE89-AL7750SR12 </t>
  </si>
  <si>
    <t>BJUPF005BHW</t>
  </si>
  <si>
    <t>朝阳区基地7B通信枢纽楼站点地下一楼6#机房</t>
  </si>
  <si>
    <t>独立空调</t>
  </si>
  <si>
    <t xml:space="preserve"> BJCE109BHW、 BJCE110BHW</t>
  </si>
  <si>
    <t xml:space="preserve"> BJRT109BHW、 BJRT110BHW、 BJFW113BHW、 BJFW114BHW</t>
  </si>
  <si>
    <t>BJBJ-HuawuNMS-CE17-HWNE8000-M8</t>
  </si>
  <si>
    <t xml:space="preserve"> BJBJ-HuawuNMS-CE18-HWNE8000-M8、 BJUPF005BHW-CE8861-1、 BJUPF006BHW-CE8861-1、 BJUPF007BHW-CE8861-1、 BJUPF008BHW-CE8861-1、 BJUPFm102BHW-CE8861-1、 BJUPFm132BHW-CE8861-2、 BJUPFm132BHW-NE8000-1、 BJUPFm132BHW-CE8861-1、 BJBJ-PS-IMS-CE110-HWNE40E-X8、 BJBJ-PS-IMS-CE111-HWNE40E-X8、 BJBJ-PS-IMS-CE112-HWNE40E-X8、 BJRT109BHW-ST7B-CMNETCE-HWNE40E-X16、 BJRT110BHW-ST7B-CMNETCE-HWNE40E-X16、 BJRT111BHW-ST7B-CMNETCE-HWNE40E-X16、 BJRT112BHW-ST7B-CMNETCE-HWNE40E-X16 </t>
  </si>
  <si>
    <t xml:space="preserve"> BJFW113BHW、 BJFW114BHW、 BJFW115BHW、 BJFW116BHW </t>
  </si>
  <si>
    <t>BJBJ-HuawuNMS-CE18-HWNE8000-M8</t>
  </si>
  <si>
    <t xml:space="preserve"> BJBJ-HuawuNMS-CE17-HWNE8000-M8、 BJUPF005BHW-CE8861-2、 BJUPF006BHW-CE8861-2、 BJUPF007BHW-CE8861-2、 BJUPF008BHW-CE8861-2、 BJUPFm102BHW-CE8861-2、 BJUPFm101BHW-CE8861-2、 BJUPFm132BHW-NE8000-2、 BJUPFm161BHW-1000E-G-FW02、 BJBJ-PS-IMS-CE109-HWNE40E-X8、 BJBJ-PS-IMS-CE110-HWNE40E-X8、 BJBJ-PS-IMS-CE111-HWNE40E-X8、 BJBJ-PS-IMS-CE112-HWNE40E-X8、 BJRT109BHW-ST7B-CMNETCE-HWNE40E-X16、 BJRT110BHW-ST7B-CMNETCE-HWNE40E-X16、 BJRT111BHW-ST7B-CMNETCE-HWNE40E-X16、 BJRT112BHW-ST7B-CMNETCE-HWNE40E-X16 </t>
  </si>
  <si>
    <t>BJRT109BHW-ST7B-CMNETCE-HWNE40E-X16</t>
  </si>
  <si>
    <t xml:space="preserve"> BJBJ-HuawuNMS-CE17-HWNE8000-M8、 BJBJ-HuawuNMS-CE18-HWNE8000-M8、 BJRT110BHW-ST7B-CMNETCE-HWNE40E-X16、 BJUPF005BHW-CE8861-1、 BJUPF006BHW-CE8861-1、 BJUPF007BHW-CE8861-1、 BJUPF008BHW-CE8861-1 </t>
  </si>
  <si>
    <t xml:space="preserve"> BJFW113BHW </t>
  </si>
  <si>
    <t>BJRT110BHW-ST7B-CMNETCE-HWNE40E-X16</t>
  </si>
  <si>
    <t xml:space="preserve"> BJBJ-HuawuNMS-CE17-HWNE8000-M8、 BJBJ-HuawuNMS-CE18-HWNE8000-M8、 BJRT109BHW-ST7B-CMNETCE-HWNE40E-X16、 BJUPF005BHW-CE8861-2、 BJUPF006BHW-CE8861-2、 BJUPF007BHW-CE8861-2、 BJUPF008BHW-CE8861-2 </t>
  </si>
  <si>
    <t xml:space="preserve"> BJFW114BHW </t>
  </si>
  <si>
    <t>BJBJ-PS-IMS-CE109-HWNE40E-X8</t>
  </si>
  <si>
    <t xml:space="preserve"> BJBJ-HuawuNMS-CE18-HWNE8000-M8、 BJBJ-PS-IMS-CE110-HWNE40E-X8 </t>
  </si>
  <si>
    <t xml:space="preserve"> BJBJ-BA-IPNET-RT17-7750SR12、 BJBJ-BA-IPNET-RT03-7750SR12 </t>
  </si>
  <si>
    <t>BJBJ-PS-IMS-CE110-HWNE40E-X8</t>
  </si>
  <si>
    <t xml:space="preserve"> BJBJ-HuawuNMS-CE17-HWNE8000-M8、 BJBJ-HuawuNMS-CE18-HWNE8000-M8、 BJBJ-HuawuNMS-CE18-HWNE8000-M8、 BJBJ-PS-IMS-CE109-HWNE40E-X8 </t>
  </si>
  <si>
    <t>BJFW113BHW</t>
  </si>
  <si>
    <t xml:space="preserve"> BJBJ-HuawuNMS-CE17-HWNE8000-M8、 BJBJ-HuawuNMS-CE18-HWNE8000-M8、 BJST-PC-CMNET-RT01-100GE、 BJRT109BHW-ST7B-CMNETCE-HWNE40E-X16 </t>
  </si>
  <si>
    <t>BJFW114BHW</t>
  </si>
  <si>
    <t xml:space="preserve"> BJBJ-HuawuNMS-CE17-HWNE8000-M8、 BJBJ-HuawuNMS-CE18-HWNE8000-M8、 BJST-PC-CMNET-RT02-100GE、 BJRT110BHW-ST7B-CMNETCE-HWNE40E-X16 </t>
  </si>
  <si>
    <t>BJUPF005BHW-CE8861-1</t>
  </si>
  <si>
    <t xml:space="preserve"> BJBJ-HuawuNMS-CE17-HWNE8000-M8、 BJRT109BHW-ST7B-CMNETCE-HWNE40E-X16、 BJBJ-PS-IMS-CE109-HWNE40E-X8、 BJUPF005BHW-CE8861-2 </t>
  </si>
  <si>
    <t>BJUPF005BHW-CE8861-2</t>
  </si>
  <si>
    <t xml:space="preserve"> BJBJ-HuawuNMS-CE18-HWNE8000-M8、 BJRT110BHW-ST7B-CMNETCE-HWNE40E-X16、 BJUPF005BHW-CE8861-1、 BJBJ-PS-IMS-CE110-HWNE40E-X8 </t>
  </si>
  <si>
    <t>BJUPF006BHW</t>
  </si>
  <si>
    <t>BJUPF006BHW-CE8861-1</t>
  </si>
  <si>
    <t xml:space="preserve"> BJBJ-HuawuNMS-CE17-HWNE8000-M8、 BJRT109BHW-ST7B-CMNETCE-HWNE40E-X16、 BJUPF006BHW-CE8861-2、 BJBJ-PS-IMS-CE109-HWNE40E-X8 </t>
  </si>
  <si>
    <t>BJUPF006BHW-CE8861-2</t>
  </si>
  <si>
    <t xml:space="preserve"> BJBJ-HuawuNMS-CE18-HWNE8000-M8、 BJRT110BHW-ST7B-CMNETCE-HWNE40E-X16、 BJBJ-PS-IMS-CE110-HWNE40E-X8、 BJUPF006BHW-CE8861-1 </t>
  </si>
  <si>
    <t>BJUPFm102BHW</t>
  </si>
  <si>
    <t xml:space="preserve"> BJCE111BHW、 BJCE112BHW</t>
  </si>
  <si>
    <t xml:space="preserve"> BJRT111BHW、 BJRT112BHW、 BJFW115BHW、 BJFW116BHW</t>
  </si>
  <si>
    <t>BJRT111BHW-ST7B-CMNETCE-HWNE40E-X16</t>
  </si>
  <si>
    <t xml:space="preserve"> BJBJ-HuawuNMS-CE17-HWNE8000-M8、 BJBJ-HuawuNMS-CE18-HWNE8000-M8、 BJRT112BHW-ST7B-CMNETCE-HWNE40E-X16、 BJUPFm132BHW-CE8861-1、 BJUPFm132BHW-CE8861-2、 BJUPFm102BHW-CE8861-1 </t>
  </si>
  <si>
    <t xml:space="preserve"> BJFW115BHW </t>
  </si>
  <si>
    <t>BJRT112BHW-ST7B-CMNETCE-HWNE40E-X16</t>
  </si>
  <si>
    <t xml:space="preserve"> BJBJ-HuawuNMS-CE17-HWNE8000-M8、 BJBJ-HuawuNMS-CE18-HWNE8000-M8、 BJRT111BHW-ST7B-CMNETCE-HWNE40E-X16、 BJUPFm132BHW-CE8861-2、 BJUPFm132BHW-CE8861-1、 BJUPFm102BHW-CE8861-2 </t>
  </si>
  <si>
    <t xml:space="preserve"> BJFW116BHW、 BJFW112BHW </t>
  </si>
  <si>
    <t>BJBJ-PS-IMS-CE111-HWNE40E-X8</t>
  </si>
  <si>
    <t xml:space="preserve"> BJBJ-HuawuNMS-CE17-HWNE8000-M8、 BJBJ-HuawuNMS-CE18-HWNE8000-M8、 BJBJ-PS-IMS-CE112-HWNE40E-X8 </t>
  </si>
  <si>
    <t>BJBJ-PS-IMS-CE112-HWNE40E-X8</t>
  </si>
  <si>
    <t xml:space="preserve"> BJBJ-HuawuNMS-CE17-HWNE8000-M8、 BJBJ-HuawuNMS-CE18-HWNE8000-M8、 BJBJ-PS-IMS-CE111-HWNE40E-X8 </t>
  </si>
  <si>
    <t>BJFW115BHW</t>
  </si>
  <si>
    <t xml:space="preserve"> BJBJ-HuawuNMS-CE17-HWNE8000-M8、 BJBJ-HuawuNMS-CE18-HWNE8000-M8、 BJST-PC-CMNET-RT01-100GE、 BJRT111BHW-ST7B-CMNETCE-HWNE40E-X16 </t>
  </si>
  <si>
    <t xml:space="preserve"> BJFW116BHW </t>
  </si>
  <si>
    <t>BJFW116BHW</t>
  </si>
  <si>
    <t xml:space="preserve"> BJBJ-HuawuNMS-CE17-HWNE8000-M8、 BJBJ-HuawuNMS-CE18-HWNE8000-M8、 BJST-PC-CMNET-RT02-100GE、 BJRT112BHW-ST7B-CMNETCE-HWNE40E-X16 </t>
  </si>
  <si>
    <t>BJUPFm102BHW-CE8861-1</t>
  </si>
  <si>
    <t xml:space="preserve"> BJBJ-HuawuNMS-CE17-HWNE8000-M8、 BJRT111BHW-ST7B-CMNETCE-HWNE40E-X16、 BJUPFm102BHW、 BJUPFm102BHW-CE8861-2 </t>
  </si>
  <si>
    <t>BJUPFm102BHW-CE8861-2</t>
  </si>
  <si>
    <t xml:space="preserve"> BJBJ-HuawuNMS-CE18-HWNE8000-M8、 BJRT112BHW-ST7B-CMNETCE-HWNE40E-X16、 BJUPFm102BHW-CE8861-1、 BJUPFm102BHW </t>
  </si>
  <si>
    <t>BJGS81</t>
  </si>
  <si>
    <t>基地6B1F4#E1柜</t>
  </si>
  <si>
    <t xml:space="preserve"> BJBJ-NGN-CE89-AL7750SR12、 BJBJ-NGN-CE90-AL7750SR12 </t>
  </si>
  <si>
    <t>BJGM800</t>
  </si>
  <si>
    <t>BJGM810</t>
  </si>
  <si>
    <t>BJGM820</t>
  </si>
  <si>
    <t>基地6B1F4#E</t>
  </si>
  <si>
    <t>BJGM830</t>
  </si>
  <si>
    <t>BJST-MSS-OM-SW01-FH-S5800</t>
  </si>
  <si>
    <t>BJST-MSS-OM-SW02-FH-S5800</t>
  </si>
  <si>
    <t>BJGS82</t>
  </si>
  <si>
    <t>BJGS83</t>
  </si>
  <si>
    <t>BJGS80</t>
  </si>
  <si>
    <t>BJCG64BNK</t>
  </si>
  <si>
    <t>亦庄</t>
  </si>
  <si>
    <t>大兴区亦庄通信枢纽楼站点三楼北机房交换</t>
  </si>
  <si>
    <t>亦庄北机房L11 PDU2A L11 PDU2B (N14/1 ACA2/2-7)</t>
  </si>
  <si>
    <t xml:space="preserve"> BJSW81BNK、 BJSW83BNK、  BJSW84BNK </t>
  </si>
  <si>
    <t>BJCG65BNK</t>
  </si>
  <si>
    <t>亦庄北机房L11 PDU2A L11 PDU2B (N14/2 ACB2/2-7）</t>
  </si>
  <si>
    <t xml:space="preserve"> BJSW84BNK </t>
  </si>
  <si>
    <t>BJDNS52BNK</t>
  </si>
  <si>
    <t>DNS</t>
  </si>
  <si>
    <t>亦庄北机房L11 PDU2A L11 PDU2B (L12 FW65/FW71/DNS /FW81 ACA2/1-7 ACB2/1-7）</t>
  </si>
  <si>
    <t xml:space="preserve"> BJBJ-PS-IMS-CE81-AL7750SR12、 BJBJ-PS-IMS-CE82-AL7750SR12 </t>
  </si>
  <si>
    <t xml:space="preserve"> BJSW82BNK </t>
  </si>
  <si>
    <t>HSS01FE012</t>
  </si>
  <si>
    <t>亦庄北机房C21 DC3A C20 DC3B</t>
  </si>
  <si>
    <t xml:space="preserve"> BJBJ-NGN-CE03-CISCO7609、 BJBJ-NGN-CE04-CISCO7609 </t>
  </si>
  <si>
    <t>HSS01BE012</t>
  </si>
  <si>
    <t>"亦庄北机房C21 DC3A C20 DC3B 北机房L27 DC10A L27 DC10B EXT"</t>
  </si>
  <si>
    <t>BJSGW1_F12</t>
  </si>
  <si>
    <t>亦庄北机房C21 DC3A C20 DC3B  （A13）</t>
  </si>
  <si>
    <t>BJBJ-NGN-CE03-CISCO7609</t>
  </si>
  <si>
    <t xml:space="preserve"> BJBJ-NGN-CE04-CISCO7609 </t>
  </si>
  <si>
    <t>BJBJ-NGN-CE04-CISCO7609</t>
  </si>
  <si>
    <t>亦庄北机房C23 DC2A C22 DC2B</t>
  </si>
  <si>
    <t xml:space="preserve"> BJBJ-NGN-CE03-CISCO7609 </t>
  </si>
  <si>
    <t>BJBJ-PS-IMS-CE79-AL7750SR12</t>
  </si>
  <si>
    <t xml:space="preserve"> BJBJ-PS-IMS-CE11-AL7750SR12、 BJBJ-PS-IMS-CE57-AL7750SR12、 BJBJ-PS-IMS-CE80-AL7750SR12、 BJBJ-PS-IMS-CE81-AL7750SR12 </t>
  </si>
  <si>
    <t xml:space="preserve"> BJFW51BHW-YZ3-BillingFW、 BJFW73BHW </t>
  </si>
  <si>
    <t>BJBJ-PS-IMS-CE80-AL7750SR12</t>
  </si>
  <si>
    <t>亦庄北机房C25 DC1A C24 DC1B</t>
  </si>
  <si>
    <t xml:space="preserve"> BJBJ-PS-IMS-CE12-AL7750SR12、 BJBJ-PS-IMS-CE58-AL7750SR12、 BJBJ-PS-IMS-CE79-AL7750SR12、 BJBJ-PS-IMS-CE82-AL7750SR12 </t>
  </si>
  <si>
    <t xml:space="preserve"> BJFW52BHW-YZ3-BillingFW、 BJFW74BHW </t>
  </si>
  <si>
    <t>BJFW65BNK</t>
  </si>
  <si>
    <t>亦庄北机房L11 PDU2A L11 PDU2B(L12 FW65/FW71/DNS/FW81 ACB2-1-7 ACA2-1-7)</t>
  </si>
  <si>
    <t xml:space="preserve"> 设备空载 </t>
  </si>
  <si>
    <t>BJFW71BNK</t>
  </si>
  <si>
    <t>BJFW72BNK</t>
  </si>
  <si>
    <t>亦庄北机房L11 PDU2A L11 PDU2B(L13 FW72/FW82 ACA2-1-8 ACB2-1-8)</t>
  </si>
  <si>
    <t>BJFW81BNK</t>
  </si>
  <si>
    <t>BJFW82BNK</t>
  </si>
  <si>
    <t>BJSW81BNK</t>
  </si>
  <si>
    <t xml:space="preserve"> BJBJ-PS-IMS-CE81-AL7750SR12 </t>
  </si>
  <si>
    <t xml:space="preserve"> BJSW82BNK、 BJFW71BNK、 BJFW73BNK、 BJFW81BNK、 BJFW82BNK、 BJSW83BNK、 BJSW84BNK、 BJSW85BNK、 BJFW83BNK、 BJFW51BHW-YZ3-BillingFW </t>
  </si>
  <si>
    <t>BJSW82BNK</t>
  </si>
  <si>
    <t xml:space="preserve"> BJBJ-PS-IMS-CE82-AL7750SR12 </t>
  </si>
  <si>
    <t xml:space="preserve"> BJSW81BNK、 BJFW74BNK、 BJFW65BNK、 BJFW72BNK、 BJSW86BNK、 BJSW80BNK、 BJFW84BNK、 BJFW52BHW-YZ3-BillingFW </t>
  </si>
  <si>
    <t>BJSW83BNK</t>
  </si>
  <si>
    <t>亦庄北机房L11 PDU2A L11 PDU2B(L12 FW65/FW71/DNS /FW81 ACB2-1-7 ACA2-1-7)</t>
  </si>
  <si>
    <t xml:space="preserve"> BJSW81BNK、 BJSW84BNK、 BJFW65BNK、 BJFW51BHW-YZ3-BillingFW </t>
  </si>
  <si>
    <t>BJSW84BNK</t>
  </si>
  <si>
    <t xml:space="preserve"> BJSW81BNK、 BJSW83BNK、  BJFW65BNK、 BJFW52BHW-YZ3-BillingFW </t>
  </si>
  <si>
    <t>BJPSBC6BHW</t>
  </si>
  <si>
    <t>亦庄北机房C21 DC3A C20 DC3B 北机房L27 DC10A DC10B</t>
  </si>
  <si>
    <t>BJLCG59BNK01</t>
  </si>
  <si>
    <t>亦庄北机房L11 PDU2A L11 PDU2B(L25 ACA2-3-5  ACB2-3-5)</t>
  </si>
  <si>
    <t xml:space="preserve"> BJBJ-PS-IMS-CE79-AL7750SR12、 BJBJ-PS-IMS-CE80-AL7750SR12 </t>
  </si>
  <si>
    <t>BJLCG59BNK02</t>
  </si>
  <si>
    <t xml:space="preserve"> 亦庄北机房L11 PDU2A L11 PDU2B(L25 ACA2-3-5  ACB2-3-5)</t>
  </si>
  <si>
    <t>BJYZ_LTE_CE02_CISCO3560</t>
  </si>
  <si>
    <t>亦庄北机房L11 PDU2A L11 PDU2B(Q18 ACA2-2-5 ACB2-2-5)</t>
  </si>
  <si>
    <t>BJYZ_LTE_CE01_CISCO3560</t>
  </si>
  <si>
    <t>yiz3548-2</t>
  </si>
  <si>
    <t xml:space="preserve"> yiz3548-1 </t>
  </si>
  <si>
    <t>yiz3548-1</t>
  </si>
  <si>
    <t xml:space="preserve"> yiz3548-2 </t>
  </si>
  <si>
    <t>BJCG75BNK</t>
  </si>
  <si>
    <t>亦庄南机房E24/AC主 南机房E24/AC备 （ B24 北A1-24-1 南E24/AC主/1-5  北A1-24-2 南E24/AC备/1-5）</t>
  </si>
  <si>
    <t>BJFW73BHW</t>
  </si>
  <si>
    <t>亦庄北机房F27 DC4A DC4B(PDF7-1 PDF7-2)</t>
  </si>
  <si>
    <t xml:space="preserve"> BJBJ-PS-IMS-CE79-AL7750SR12、 BJYZ-PC-CMNET-RT03 </t>
  </si>
  <si>
    <t xml:space="preserve"> BJSW81BNK、 BJFW74BHW </t>
  </si>
  <si>
    <t>BJFW74BHW</t>
  </si>
  <si>
    <t xml:space="preserve"> BJBJ-PS-IMS-CE80-AL7750SR12、 BJYZ-PC-CMNET-RT04 </t>
  </si>
  <si>
    <t xml:space="preserve">  BJSW82BNK、 BJFW73BHW </t>
  </si>
  <si>
    <t>BJSAEGW108BNK</t>
  </si>
  <si>
    <t xml:space="preserve"> BJBJ-PS-IMS-CE79-AL7750SR12、 BJBJ-PS-IMS-CE80-AL7750SR12、 BJBJ-PS-IMS-CE81-AL7750SR12、 BJBJ-PS-IMS-CE82-AL7750SR12 </t>
  </si>
  <si>
    <t>BJFW51BHW-YZ3-BillingFW</t>
  </si>
  <si>
    <t xml:space="preserve"> BJBJ-PS-IMS-CE79-AL7750SR12 </t>
  </si>
  <si>
    <t xml:space="preserve"> BJSW81BNK、 BJSW83BNK </t>
  </si>
  <si>
    <t>BJFW52BHW-YZ3-BillingFW</t>
  </si>
  <si>
    <t xml:space="preserve"> BJBJ-PS-IMS-CE80-AL7750SR12 </t>
  </si>
  <si>
    <t xml:space="preserve"> BJSW82BNK、 BJSW84BNK </t>
  </si>
  <si>
    <t>BJSAEGW109BNK</t>
  </si>
  <si>
    <t xml:space="preserve"> BJBJ-PS-IMS-CE79-AL7750SR、 BJBJ-PS-IMS-CE80-AL7750SR12、 BJBJ-PS-IMS-CE81-AL7750SR12、 BJBJ-PS-IMS-CE82-AL7750SR12 </t>
  </si>
  <si>
    <t>BJSAEGW107BNK</t>
  </si>
  <si>
    <t>BJBJ-PS-IMS-CE81-AL7750SR12</t>
  </si>
  <si>
    <t xml:space="preserve"> BJBJ-PS-IMS-CE82-AL7750SR12、 BJBJ-PS-IMS-CE79-AL7750SR12、 BJBJ-PS-IMS-CE51-CISCO7609、 BJBJ-PS-IMS-CE61-CISCO7609 </t>
  </si>
  <si>
    <t xml:space="preserve"> BJBJ-BA-IPNET-RT07-NOKIA7750SR-12 </t>
  </si>
  <si>
    <t>BJBJ-PS-IMS-CE82-AL7750SR12</t>
  </si>
  <si>
    <t>亦庄北机房L27 DC10A DC10B</t>
  </si>
  <si>
    <t xml:space="preserve"> BJBJ-PS-IMS-CE81-AL7750SR12、 BJBJ-PS-IMS-CE52-CISCO7609、 BJBJ-PS-IMS-CE62-CISCO7609、 BJBJ-PS-IMS-CE80-AL7750SR12 </t>
  </si>
  <si>
    <t xml:space="preserve"> BJBJ-BA-IPNET-RT08-NOKIA7750SR-12 </t>
  </si>
  <si>
    <t>BJGS84</t>
  </si>
  <si>
    <t xml:space="preserve"> BJBJ-NGN-CE91-AL7750SR12、 BJBJ-NGN-CE92-AL7750SR12 </t>
  </si>
  <si>
    <t>BJGM840</t>
  </si>
  <si>
    <t>BJGM850</t>
  </si>
  <si>
    <t>BJGM860</t>
  </si>
  <si>
    <t>亦庄北机房I27 DC9A DC9B</t>
  </si>
  <si>
    <t>BJGM870</t>
  </si>
  <si>
    <t>BJBJ-NGN-CE91-AL7750SR12</t>
  </si>
  <si>
    <t xml:space="preserve"> BJBJ-NGN-CE92-AL7750SR12 </t>
  </si>
  <si>
    <t>BJBJ-NGN-CE92-AL7750SR12</t>
  </si>
  <si>
    <t xml:space="preserve"> BJBJ-NGN-CE91-AL7750SR12 </t>
  </si>
  <si>
    <t>BJGS85</t>
  </si>
  <si>
    <t>BJGS86</t>
  </si>
  <si>
    <t>BJGS87</t>
  </si>
  <si>
    <t>BJDS19</t>
  </si>
  <si>
    <t>大兴区亦庄通信枢纽楼站点三楼南机房交换</t>
  </si>
  <si>
    <t>亦庄南机房 E13-PDU3 E14-PDU-4</t>
  </si>
  <si>
    <t xml:space="preserve"> BJBJ-NGN-CE01-CISCO7609、 BJBJ-NGN-CE02-CISCO7609 </t>
  </si>
  <si>
    <t>BJDM190</t>
  </si>
  <si>
    <t>BJDM191</t>
  </si>
  <si>
    <t>cds45</t>
  </si>
  <si>
    <t>BJMME74BNK</t>
  </si>
  <si>
    <t>亦庄南机房 E15-PDU5 E16-PDU-6</t>
  </si>
  <si>
    <t xml:space="preserve"> BJBJ-PS-IMS-CE79-AL7750SR12、 BJBJ-PS-IMS-CE80-AL7750SR12、 BJBJ-PS-IMS-CE81-AL7750SR12、 BJBJ-PS-IMS-CE82-AL7750SR12、 BJBJ-NGN-CE01-CISCO7609、 BJBJ-NGN-CE02-CISCO7609 </t>
  </si>
  <si>
    <t>BJMME75BNK</t>
  </si>
  <si>
    <t>亦庄南机房 E11-PDU1 E12-PDU-2</t>
  </si>
  <si>
    <t>BJSGW1_S74</t>
  </si>
  <si>
    <t xml:space="preserve"> BJSW81BNK、 BJSW82BNK </t>
  </si>
  <si>
    <t>BJSGW1_S75</t>
  </si>
  <si>
    <t>HSS05FE052</t>
  </si>
  <si>
    <t>HSS05BE052</t>
  </si>
  <si>
    <t>亦庄南机房 E15-PDU5 E16-PDU-6 E17-PDF7-1 E17-PDF7-2</t>
  </si>
  <si>
    <t>HSS06FE063</t>
  </si>
  <si>
    <t>BJBJ-NGN-CE01-CISCO7609</t>
  </si>
  <si>
    <t xml:space="preserve"> BJBJ-NGN-CE02-CISCO7609 </t>
  </si>
  <si>
    <t>BJBJ-NGN-CE02-CISCO7609</t>
  </si>
  <si>
    <t xml:space="preserve"> BJBJ-NGN-CE01-CISCO7609 </t>
  </si>
  <si>
    <t>BJMME86BNK</t>
  </si>
  <si>
    <t>BJSGW1_S86</t>
  </si>
  <si>
    <t>BJYZ-MSS-OM-SW01-FH-S5800</t>
  </si>
  <si>
    <t>亦庄南机房E24 ACA  E24 ACB(E22 AC1-1-9  AC2-1-9 )</t>
  </si>
  <si>
    <t>BJYZ-MSS-OM-SW02-FH-S5800</t>
  </si>
  <si>
    <t>BJPCRF32BHW</t>
  </si>
  <si>
    <t>大白楼3楼东PDF9/PDF10</t>
  </si>
  <si>
    <t>大白楼3楼东空调5、3楼东空调6</t>
  </si>
  <si>
    <t xml:space="preserve"> BJBJ-PS-IMS-CE27-HWNE40E-X16、 BJBJ-PS-IMS-CE28-HWNE40E-X16、 BJRT31BHW、 BJRT32BHW </t>
  </si>
  <si>
    <t xml:space="preserve"> BJSW21BHW-DBL3-BillingSW、 BJSW22BHW-DBL3-BillingSW </t>
  </si>
  <si>
    <t>BJDS22</t>
  </si>
  <si>
    <t>BJDM220</t>
  </si>
  <si>
    <t>大白楼3楼东空调5、3楼东空调7</t>
  </si>
  <si>
    <t>BJDM221</t>
  </si>
  <si>
    <t>BJCDS52</t>
  </si>
  <si>
    <t>大白楼3楼东空调4、3楼东空调5</t>
  </si>
  <si>
    <t xml:space="preserve"> BJBJ-NGN-CE31-CISCO7609、 BJBJ-NGN-CE32-CISCO7609、 BJBJ-NGN-CE87-AL7750SR12、 BJBJ-NGN-CE88-AL7750SR12 </t>
  </si>
  <si>
    <t>R5831</t>
  </si>
  <si>
    <t xml:space="preserve"> BJBJ-NGN-CE31-CISCO7609、 BJBJ-NGN-CE32-CISCO7609、 BJBJ-PS-IMS-CE27-HWNE40E-X16、 BJBJ-PS-IMS-CE28-HWNE40E-X16 </t>
  </si>
  <si>
    <t>BJMME30BHW</t>
  </si>
  <si>
    <t>BJMME31BHW</t>
  </si>
  <si>
    <t>BJMME32BHW</t>
  </si>
  <si>
    <t>BJSAEGW30BHW</t>
  </si>
  <si>
    <t>BJSAEGW31BHW</t>
  </si>
  <si>
    <t>大白楼3楼东PDF7/PDF8</t>
  </si>
  <si>
    <t>BJSAEGW32BHW</t>
  </si>
  <si>
    <t>BJCG27BHW</t>
  </si>
  <si>
    <t>BJCG31BHW</t>
  </si>
  <si>
    <t>大白楼3楼东空调2、3楼东空调4</t>
  </si>
  <si>
    <t>BJCG32BHW</t>
  </si>
  <si>
    <t>HSS01FE013</t>
  </si>
  <si>
    <t>HSS02FE021</t>
  </si>
  <si>
    <t>HSS02BE021</t>
  </si>
  <si>
    <t>HSS06FE061</t>
  </si>
  <si>
    <t>大白楼4楼东PDF1/PDF2</t>
  </si>
  <si>
    <t>大白楼4楼东3号空调</t>
  </si>
  <si>
    <t>大白楼4楼东2号空调、4楼东4号空调</t>
  </si>
  <si>
    <t xml:space="preserve"> BJBJ-NGN-CE39-CISCO7609、 BJBJ-NGN-CE40-CISCO7609 </t>
  </si>
  <si>
    <t>HSS06BE061</t>
  </si>
  <si>
    <t>BJBJ-PS-IMS-CE17-HWNE40E-X16</t>
  </si>
  <si>
    <t>大白楼4楼东PDF9主/PDF9备</t>
  </si>
  <si>
    <t>大白楼4楼东4号空调、4楼东8号空调</t>
  </si>
  <si>
    <t xml:space="preserve"> BJBJ-PS-IMS-CE18-HWNE40E-X16、 BJBJ-PS-IMS-CE12-HWNE40E-X16、 BJDBL-IMS-BOSS-FW41-E1000E-N6 </t>
  </si>
  <si>
    <t>BJBJ-PS-IMS-CE18-HWNE40E-X16</t>
  </si>
  <si>
    <t>大白楼4楼东PDF10主/PDF10备</t>
  </si>
  <si>
    <t xml:space="preserve"> BJBJ-PS-IMS-CE17-HWNE40E-X16、 BJBJ-PS-IMS-CE11-HWNE40E-X16、 BJDBL-IMS-BOSS-FW42-E1000E-N6 </t>
  </si>
  <si>
    <t>BJDBL-IMS-BOSS-FW43-E1000E-N6</t>
  </si>
  <si>
    <t xml:space="preserve"> BJDBL-IMS-BOSS-FW44-E1000E-N6、 BJDBL-IMS-OM-SW01-RG-S2910、 BJDBL-IMS-BOSS-SW01-RG-S2910 </t>
  </si>
  <si>
    <t>BJDBL-IMS-BOSS-FW44-E1000E-N6</t>
  </si>
  <si>
    <t xml:space="preserve"> BJDBL-IMS-BOSS-FW43-E1000E-N6、 BJDBL-IMS-OM-SW02-RG-S2910、 BJDBL-IMS-BOSS-SW02-RG-S2910 </t>
  </si>
  <si>
    <t>BJDBL-IMS-OM-SW01-RG-S2910</t>
  </si>
  <si>
    <t xml:space="preserve"> BJDBL-IMS-BOSS-FW43-E1000E-N6 </t>
  </si>
  <si>
    <t>BJDBL-IMS-OM-SW02-RG-S2910</t>
  </si>
  <si>
    <t xml:space="preserve"> BJDBL-IMS-BOSS-FW44-E1000E-N6 </t>
  </si>
  <si>
    <t>BJDBL-IMS-BOSS-SW01-RG-S2910</t>
  </si>
  <si>
    <t>BJDBL-IMS-BOSS-SW02-RG-S2910</t>
  </si>
  <si>
    <t>BJISBG5BHW</t>
  </si>
  <si>
    <t xml:space="preserve"> BJBJ-NGN-CE39-CISCO7609、 BJBJ-NGN-CE40-CISCO7609、 BJBJ-PS-IMS-CE17-HWNE40E-X16、 BJBJ-PS-IMS-CE18-HWNE40E-X16 </t>
  </si>
  <si>
    <t>BJVOLTETAS5BHW</t>
  </si>
  <si>
    <t>BJSCCAS5BHW</t>
  </si>
  <si>
    <t>BJMRFC5BHW</t>
  </si>
  <si>
    <t>BJMRFP5BHW</t>
  </si>
  <si>
    <t xml:space="preserve"> BJBJ-PS-IMS-CE17-HWNE40E-X16、 BJBJ-PS-IMS-CE18-HWNE40E-X16 </t>
  </si>
  <si>
    <t>BJCG5BHW</t>
  </si>
  <si>
    <t>BJSPG5BHW</t>
  </si>
  <si>
    <t>BJMRFP11BHW</t>
  </si>
  <si>
    <t>BJMGCF5BHW</t>
  </si>
  <si>
    <t>BJL2</t>
  </si>
  <si>
    <t>大白楼4楼东PDF7主/PDF8备</t>
  </si>
  <si>
    <t xml:space="preserve"> BJBJ-NGN-CE87-AL7750SR12、 BJBJ-NGN-CE88-AL7750SR12 </t>
  </si>
  <si>
    <t>BJRT31BHW-DBL3-CMNETCE-HWNE40E-X16</t>
  </si>
  <si>
    <t>BJRT32BHW-DBL3-CMNETCE-HWNE40E-X16</t>
  </si>
  <si>
    <t>BJPCRF37BHW</t>
  </si>
  <si>
    <t>大白楼3楼东PDF11主/PDF11备</t>
  </si>
  <si>
    <t>BJGS73</t>
  </si>
  <si>
    <t>大白楼3楼东PDF12主/PDF12备</t>
  </si>
  <si>
    <t>BJGM730</t>
  </si>
  <si>
    <t>BJGM740</t>
  </si>
  <si>
    <t>BJGM750</t>
  </si>
  <si>
    <t>大白楼3楼东PDF13主/PDF13备</t>
  </si>
  <si>
    <t>BJGM760</t>
  </si>
  <si>
    <t>BJBJ-NGN-CE87-AL7750SR12</t>
  </si>
  <si>
    <t xml:space="preserve"> BJBJ-NGN-CE88-AL7750SR12 </t>
  </si>
  <si>
    <t>BJBJ-NGN-CE88-AL7750SR12</t>
  </si>
  <si>
    <t xml:space="preserve"> BJBJ-NGN-CE87-AL7750SR12 </t>
  </si>
  <si>
    <t>BJGS75</t>
  </si>
  <si>
    <t>BJSPR32BHW</t>
  </si>
  <si>
    <t>BJIMGW9BHW</t>
  </si>
  <si>
    <t>BJIMGW11BHW</t>
  </si>
  <si>
    <t>BJDBL-MSS-OM-SW01-FH-S5800</t>
  </si>
  <si>
    <t>BJDBL-MSS-OM-SW02-FH-S5800</t>
  </si>
  <si>
    <t>BJUPF003BHW</t>
  </si>
  <si>
    <t xml:space="preserve"> BJCE105BHW、BJCE106BHW</t>
  </si>
  <si>
    <t xml:space="preserve"> BJBJ-BA-IPNET-RT03-7750SR12、 BJBJ-BA-IPNET-RT04-7750SR12</t>
  </si>
  <si>
    <t>BJUPF007BHW</t>
  </si>
  <si>
    <t>BJUPF008BHW</t>
  </si>
  <si>
    <t>BJUPF015BHW</t>
  </si>
  <si>
    <t>昌平五层DC17A/B</t>
  </si>
  <si>
    <t>BJUPF016BHW</t>
  </si>
  <si>
    <t>昌平五层DC18A/B</t>
  </si>
  <si>
    <t>华北可信资源池03</t>
  </si>
  <si>
    <t>AMF</t>
  </si>
  <si>
    <t>华北可信资源池03AZ1</t>
  </si>
  <si>
    <t>APP-HBBADbjSMF001BHW-03AHW011</t>
  </si>
  <si>
    <t>SMF</t>
  </si>
  <si>
    <t>APP-HBBADbjSMF005BHW-03AHW011</t>
  </si>
  <si>
    <t>APP-HBBADbjCHF001BHW-03AHW011</t>
  </si>
  <si>
    <t>CHF</t>
  </si>
  <si>
    <t>APP-HBBADbjPCF001PCF011BHW-03AHW011</t>
  </si>
  <si>
    <t>PCF</t>
  </si>
  <si>
    <t>APP-HBBADbjPCF002PCF021BHW-03AHW011</t>
  </si>
  <si>
    <t>APP-HBBADbjUDM001UDM011BHW-03AHW011</t>
  </si>
  <si>
    <t>UDM</t>
  </si>
  <si>
    <t>APP-HBBADbjUDM003UDM031BHW-03AHW011</t>
  </si>
  <si>
    <t>APP-HBBADbjUDM005UDM051BHW-03AHW011</t>
  </si>
  <si>
    <t>APP-HBBADbjUDM007UDM071BHW-03AHW011</t>
  </si>
  <si>
    <t>BJUPF004BHW</t>
  </si>
</sst>
</file>

<file path=xl/styles.xml><?xml version="1.0" encoding="utf-8"?>
<styleSheet xmlns="http://schemas.openxmlformats.org/spreadsheetml/2006/main">
  <numFmts count="10">
    <numFmt numFmtId="176" formatCode="_(* #,##0_);_(* \(#,##0\);_(* &quot;-&quot;_);_(@_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_(\¥* #,##0.00_);_(\¥* \(#,##0.00\);_(\¥* &quot;-&quot;??_);_(@_)"/>
    <numFmt numFmtId="178" formatCode="0.00;[Red]0.00"/>
    <numFmt numFmtId="179" formatCode="_(\¥* #,##0_);_(\¥* \(#,##0\);_(\¥* &quot;-&quot;_);_(@_)"/>
    <numFmt numFmtId="180" formatCode="_(* #,##0.00_);_(* \(#,##0.00\);_(* &quot;-&quot;??_);_(@_)"/>
    <numFmt numFmtId="181" formatCode="[$-F400]h:mm:ss\ AM/PM"/>
  </numFmts>
  <fonts count="30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宋体"/>
      <charset val="134"/>
    </font>
    <font>
      <sz val="11"/>
      <color rgb="FF006100"/>
      <name val="宋体"/>
      <charset val="134"/>
      <scheme val="minor"/>
    </font>
    <font>
      <sz val="12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4" tint="-0.24996000528335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6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6" borderId="1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179" fontId="22" fillId="0" borderId="0" applyFont="0" applyFill="0" applyBorder="0" applyAlignment="0" applyProtection="0"/>
    <xf numFmtId="0" fontId="8" fillId="29" borderId="0" applyNumberFormat="0" applyBorder="0" applyAlignment="0" applyProtection="0">
      <alignment vertical="center"/>
    </xf>
    <xf numFmtId="0" fontId="21" fillId="21" borderId="0" applyNumberFormat="0" applyBorder="0" applyProtection="0"/>
    <xf numFmtId="0" fontId="24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1" fillId="21" borderId="0" applyNumberFormat="0" applyBorder="0" applyProtection="0"/>
    <xf numFmtId="0" fontId="12" fillId="34" borderId="0" applyNumberFormat="0" applyBorder="0" applyAlignment="0" applyProtection="0">
      <alignment vertical="center"/>
    </xf>
    <xf numFmtId="0" fontId="21" fillId="21" borderId="0" applyNumberFormat="0" applyBorder="0" applyProtection="0"/>
    <xf numFmtId="0" fontId="12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/>
    <xf numFmtId="0" fontId="12" fillId="35" borderId="0" applyNumberFormat="0" applyBorder="0" applyAlignment="0" applyProtection="0">
      <alignment vertical="center"/>
    </xf>
    <xf numFmtId="0" fontId="0" fillId="0" borderId="0">
      <alignment vertical="center"/>
    </xf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0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28" fillId="38" borderId="0" applyNumberFormat="0" applyBorder="0" applyProtection="0"/>
    <xf numFmtId="0" fontId="29" fillId="0" borderId="0"/>
    <xf numFmtId="0" fontId="21" fillId="21" borderId="0" applyNumberFormat="0" applyBorder="0" applyProtection="0"/>
    <xf numFmtId="0" fontId="0" fillId="0" borderId="0">
      <alignment vertical="center"/>
    </xf>
    <xf numFmtId="0" fontId="28" fillId="38" borderId="0" applyNumberFormat="0" applyBorder="0" applyProtection="0"/>
    <xf numFmtId="0" fontId="21" fillId="21" borderId="0" applyNumberFormat="0" applyBorder="0" applyProtection="0"/>
    <xf numFmtId="0" fontId="21" fillId="21" borderId="0" applyNumberFormat="0" applyBorder="0" applyProtection="0"/>
    <xf numFmtId="0" fontId="21" fillId="21" borderId="0" applyNumberFormat="0" applyBorder="0" applyProtection="0"/>
    <xf numFmtId="0" fontId="28" fillId="38" borderId="0" applyNumberFormat="0" applyBorder="0" applyProtection="0"/>
    <xf numFmtId="0" fontId="28" fillId="38" borderId="0" applyNumberFormat="0" applyBorder="0" applyProtection="0"/>
    <xf numFmtId="0" fontId="28" fillId="38" borderId="0" applyNumberFormat="0" applyBorder="0" applyProtection="0"/>
    <xf numFmtId="0" fontId="21" fillId="21" borderId="0" applyNumberFormat="0" applyBorder="0" applyProtection="0"/>
    <xf numFmtId="0" fontId="21" fillId="21" borderId="0" applyNumberFormat="0" applyBorder="0" applyProtection="0"/>
    <xf numFmtId="0" fontId="27" fillId="0" borderId="0">
      <alignment vertical="center"/>
    </xf>
    <xf numFmtId="0" fontId="0" fillId="0" borderId="0">
      <alignment vertical="center"/>
    </xf>
    <xf numFmtId="0" fontId="0" fillId="0" borderId="0"/>
    <xf numFmtId="0" fontId="28" fillId="38" borderId="0" applyNumberFormat="0" applyBorder="0" applyProtection="0"/>
    <xf numFmtId="0" fontId="28" fillId="38" borderId="0" applyNumberFormat="0" applyBorder="0" applyProtection="0"/>
    <xf numFmtId="0" fontId="28" fillId="38" borderId="0" applyNumberFormat="0" applyBorder="0" applyProtection="0"/>
    <xf numFmtId="0" fontId="21" fillId="21" borderId="0" applyNumberFormat="0" applyBorder="0" applyProtection="0"/>
    <xf numFmtId="0" fontId="21" fillId="21" borderId="0" applyNumberFormat="0" applyBorder="0" applyProtection="0"/>
    <xf numFmtId="0" fontId="21" fillId="21" borderId="0" applyNumberFormat="0" applyBorder="0" applyProtection="0"/>
    <xf numFmtId="0" fontId="28" fillId="38" borderId="0" applyNumberFormat="0" applyBorder="0" applyProtection="0"/>
    <xf numFmtId="0" fontId="28" fillId="38" borderId="0" applyNumberFormat="0" applyBorder="0" applyProtection="0"/>
    <xf numFmtId="0" fontId="28" fillId="38" borderId="0" applyNumberFormat="0" applyBorder="0" applyProtection="0"/>
    <xf numFmtId="0" fontId="28" fillId="38" borderId="0" applyNumberFormat="0" applyBorder="0" applyProtection="0"/>
  </cellStyleXfs>
  <cellXfs count="25">
    <xf numFmtId="0" fontId="0" fillId="0" borderId="0" xfId="59" applyAlignment="1">
      <alignment vertical="center"/>
    </xf>
    <xf numFmtId="0" fontId="1" fillId="2" borderId="1" xfId="55" applyFont="1" applyFill="1" applyBorder="1" applyAlignment="1">
      <alignment horizontal="center" vertical="center" wrapText="1"/>
    </xf>
    <xf numFmtId="0" fontId="1" fillId="2" borderId="1" xfId="39" applyFont="1" applyFill="1" applyBorder="1" applyAlignment="1">
      <alignment horizontal="center" vertical="center" wrapText="1"/>
    </xf>
    <xf numFmtId="0" fontId="0" fillId="0" borderId="1" xfId="59" applyBorder="1" applyAlignment="1">
      <alignment horizontal="center" vertical="center" wrapText="1"/>
    </xf>
    <xf numFmtId="0" fontId="1" fillId="2" borderId="2" xfId="55" applyFont="1" applyFill="1" applyBorder="1" applyAlignment="1">
      <alignment horizontal="center" vertical="center" wrapText="1"/>
    </xf>
    <xf numFmtId="0" fontId="0" fillId="0" borderId="0" xfId="59" applyAlignment="1">
      <alignment horizontal="center" vertical="center" wrapText="1"/>
    </xf>
    <xf numFmtId="0" fontId="2" fillId="2" borderId="1" xfId="73" applyFont="1" applyFill="1" applyBorder="1" applyAlignment="1">
      <alignment horizontal="center" vertical="center" wrapText="1"/>
    </xf>
    <xf numFmtId="0" fontId="2" fillId="2" borderId="0" xfId="73" applyFont="1" applyFill="1" applyBorder="1" applyAlignment="1">
      <alignment horizontal="center" vertical="center" wrapText="1"/>
    </xf>
    <xf numFmtId="0" fontId="0" fillId="3" borderId="1" xfId="59" applyFill="1" applyBorder="1" applyAlignment="1">
      <alignment horizontal="center" vertical="center" wrapText="1"/>
    </xf>
    <xf numFmtId="0" fontId="0" fillId="3" borderId="0" xfId="59" applyFill="1" applyBorder="1" applyAlignment="1">
      <alignment horizontal="center" vertical="center" wrapText="1"/>
    </xf>
    <xf numFmtId="0" fontId="0" fillId="4" borderId="1" xfId="59" applyFill="1" applyBorder="1" applyAlignment="1">
      <alignment horizontal="center" vertical="center" wrapText="1"/>
    </xf>
    <xf numFmtId="0" fontId="0" fillId="3" borderId="1" xfId="59" applyFont="1" applyFill="1" applyBorder="1" applyAlignment="1">
      <alignment horizontal="center" vertical="center" wrapText="1"/>
    </xf>
    <xf numFmtId="0" fontId="2" fillId="5" borderId="1" xfId="73" applyFont="1" applyFill="1" applyBorder="1" applyAlignment="1">
      <alignment horizontal="center" vertical="center" wrapText="1"/>
    </xf>
    <xf numFmtId="0" fontId="3" fillId="2" borderId="1" xfId="73" applyFont="1" applyFill="1" applyBorder="1" applyAlignment="1">
      <alignment horizontal="center" vertical="center" wrapText="1"/>
    </xf>
    <xf numFmtId="0" fontId="2" fillId="5" borderId="1" xfId="59" applyFont="1" applyFill="1" applyBorder="1" applyAlignment="1">
      <alignment vertical="center" wrapText="1"/>
    </xf>
    <xf numFmtId="178" fontId="0" fillId="3" borderId="1" xfId="59" applyNumberFormat="1" applyFont="1" applyFill="1" applyBorder="1" applyAlignment="1">
      <alignment horizontal="center" vertical="center" wrapText="1"/>
    </xf>
    <xf numFmtId="0" fontId="0" fillId="3" borderId="1" xfId="59" applyFill="1" applyBorder="1" applyAlignment="1">
      <alignment vertical="center" wrapText="1"/>
    </xf>
    <xf numFmtId="0" fontId="0" fillId="0" borderId="0" xfId="59" applyAlignment="1">
      <alignment vertical="center" wrapText="1"/>
    </xf>
    <xf numFmtId="0" fontId="0" fillId="3" borderId="2" xfId="59" applyFill="1" applyBorder="1" applyAlignment="1">
      <alignment horizontal="center" vertical="center" wrapText="1"/>
    </xf>
    <xf numFmtId="0" fontId="2" fillId="5" borderId="1" xfId="59" applyFont="1" applyFill="1" applyBorder="1" applyAlignment="1">
      <alignment horizontal="center" vertical="center" wrapText="1"/>
    </xf>
    <xf numFmtId="178" fontId="0" fillId="3" borderId="1" xfId="59" applyNumberFormat="1" applyFill="1" applyBorder="1" applyAlignment="1">
      <alignment horizontal="center" vertical="center" wrapText="1"/>
    </xf>
    <xf numFmtId="0" fontId="0" fillId="3" borderId="3" xfId="59" applyFill="1" applyBorder="1" applyAlignment="1">
      <alignment horizontal="center" vertical="center" wrapText="1"/>
    </xf>
    <xf numFmtId="0" fontId="4" fillId="2" borderId="1" xfId="59" applyFont="1" applyFill="1" applyBorder="1" applyAlignment="1">
      <alignment horizontal="center" vertical="center"/>
    </xf>
    <xf numFmtId="181" fontId="0" fillId="0" borderId="1" xfId="59" applyNumberFormat="1" applyBorder="1" applyAlignment="1">
      <alignment horizontal="center" vertical="center" wrapText="1"/>
    </xf>
    <xf numFmtId="0" fontId="4" fillId="2" borderId="1" xfId="59" applyFont="1" applyFill="1" applyBorder="1" applyAlignment="1">
      <alignment horizontal="center" vertical="center" wrapText="1"/>
    </xf>
  </cellXfs>
  <cellStyles count="9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强调文字颜色 2" xfId="29" builtinId="33"/>
    <cellStyle name="Currency [0]" xfId="30"/>
    <cellStyle name="20% - 强调文字颜色 6" xfId="31" builtinId="50"/>
    <cellStyle name="差_Sheet4_2" xfId="32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差_Sheet2" xfId="44"/>
    <cellStyle name="强调文字颜色 3" xfId="45" builtinId="37"/>
    <cellStyle name="差_Sheet3_Sheet4" xfId="46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2 3" xfId="55"/>
    <cellStyle name="40% - 强调文字颜色 6" xfId="56" builtinId="51"/>
    <cellStyle name="常规 2 10" xfId="57"/>
    <cellStyle name="60% - 强调文字颜色 6" xfId="58" builtinId="52"/>
    <cellStyle name="Normal" xfId="59"/>
    <cellStyle name="Percent" xfId="60"/>
    <cellStyle name="Comma [0]" xfId="61"/>
    <cellStyle name="Comma" xfId="62"/>
    <cellStyle name="常规 2 4" xfId="63"/>
    <cellStyle name="常规 11" xfId="64"/>
    <cellStyle name="常规 2" xfId="65"/>
    <cellStyle name="常规 2 5 2" xfId="66"/>
    <cellStyle name="常规 3" xfId="67"/>
    <cellStyle name="常规 4" xfId="68"/>
    <cellStyle name="常规 5" xfId="69"/>
    <cellStyle name="好_Sheet2" xfId="70"/>
    <cellStyle name="样式 1" xfId="71"/>
    <cellStyle name="差_Sheet3" xfId="72"/>
    <cellStyle name="常规_Sheet3" xfId="73"/>
    <cellStyle name="好_Sheet3" xfId="74"/>
    <cellStyle name="差_Sheet4" xfId="75"/>
    <cellStyle name="差_Sheet2_Sheet4" xfId="76"/>
    <cellStyle name="差_Sheet3_Sheet4_1" xfId="77"/>
    <cellStyle name="好_Sheet4" xfId="78"/>
    <cellStyle name="好_Sheet2_Sheet4" xfId="79"/>
    <cellStyle name="好_Sheet3_Sheet4" xfId="80"/>
    <cellStyle name="差_Sheet4_1" xfId="81"/>
    <cellStyle name="差_Sheet2_Sheet4_1" xfId="82"/>
    <cellStyle name="常规 2_Sheet4" xfId="83"/>
    <cellStyle name="常规 2 2_Sheet4" xfId="84"/>
    <cellStyle name="常规 2 5_Sheet4" xfId="85"/>
    <cellStyle name="好_Sheet4_1" xfId="86"/>
    <cellStyle name="好_Sheet2_Sheet4_1" xfId="87"/>
    <cellStyle name="好_Sheet3_Sheet4_1" xfId="88"/>
    <cellStyle name="差_Sheet2_Sheet4_1_Sheet4" xfId="89"/>
    <cellStyle name="差_Sheet3_Sheet4_1_Sheet4" xfId="90"/>
    <cellStyle name="差_Sheet4_1_Sheet4" xfId="91"/>
    <cellStyle name="好_Sheet2_Sheet4_1_Sheet4" xfId="92"/>
    <cellStyle name="好_Sheet3_Sheet4_1_Sheet4" xfId="93"/>
    <cellStyle name="好_Sheet4_2" xfId="94"/>
    <cellStyle name="好_Sheet4_1_Sheet4" xfId="9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171450</xdr:colOff>
      <xdr:row>0</xdr:row>
      <xdr:rowOff>457200</xdr:rowOff>
    </xdr:from>
    <xdr:to>
      <xdr:col>23</xdr:col>
      <xdr:colOff>208517</xdr:colOff>
      <xdr:row>1</xdr:row>
      <xdr:rowOff>780914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91450" y="457200"/>
          <a:ext cx="8266430" cy="108521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11"/>
  <sheetViews>
    <sheetView workbookViewId="0">
      <selection activeCell="E10" sqref="E10"/>
    </sheetView>
  </sheetViews>
  <sheetFormatPr defaultColWidth="9" defaultRowHeight="13.5"/>
  <cols>
    <col min="1" max="1" width="15.75" customWidth="1"/>
    <col min="2" max="2" width="12.75" customWidth="1"/>
    <col min="3" max="3" width="13.125" customWidth="1"/>
    <col min="4" max="4" width="11" customWidth="1"/>
    <col min="5" max="5" width="19.125" customWidth="1"/>
  </cols>
  <sheetData>
    <row r="1" ht="18.75" spans="1:14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4" t="s">
        <v>11</v>
      </c>
      <c r="M1" s="24" t="s">
        <v>12</v>
      </c>
      <c r="N1" s="24" t="s">
        <v>13</v>
      </c>
    </row>
    <row r="2" s="5" customFormat="1" ht="54" spans="1:14">
      <c r="A2" s="23">
        <v>44520.4965277778</v>
      </c>
      <c r="B2" s="3" t="s">
        <v>14</v>
      </c>
      <c r="C2" s="3" t="s">
        <v>15</v>
      </c>
      <c r="D2" s="3">
        <v>102</v>
      </c>
      <c r="E2" s="3" t="s">
        <v>16</v>
      </c>
      <c r="F2" s="3">
        <v>1</v>
      </c>
      <c r="G2" s="3" t="str">
        <f>VLOOKUP($B2,Sheet2!$A:$J,4,0)</f>
        <v>AMF</v>
      </c>
      <c r="H2" s="3" t="str">
        <f>VLOOKUP($B2,Sheet2!$A:$J,5,0)</f>
        <v>华北可信资源池03AZ1</v>
      </c>
      <c r="I2" s="3" t="str">
        <f>VLOOKUP($B2,Sheet2!$A:$J,6,0)</f>
        <v> 找不到设备 </v>
      </c>
      <c r="J2" s="3" t="str">
        <f>VLOOKUP($B2,Sheet2!$A:$J,7,0)</f>
        <v> 找不到设备 </v>
      </c>
      <c r="K2" s="3" t="str">
        <f>VLOOKUP($B2,Sheet2!$A:$J,8,0)</f>
        <v> 找不到设备 </v>
      </c>
      <c r="L2" s="3" t="str">
        <f>VLOOKUP($B2,Sheet2!$A:$J,9,0)</f>
        <v> 找不到设备 </v>
      </c>
      <c r="M2" s="3" t="str">
        <f>VLOOKUP($B2,Sheet2!$A:$J,10,0)</f>
        <v> 找不到设备 </v>
      </c>
      <c r="N2" s="3" t="str">
        <f>VLOOKUP($B2,Sheet2!A:K,11,0)</f>
        <v> 找不到设备 </v>
      </c>
    </row>
    <row r="3" s="5" customFormat="1" ht="40.5" spans="1:14">
      <c r="A3" s="23">
        <v>44520.4965277778</v>
      </c>
      <c r="B3" s="3" t="s">
        <v>17</v>
      </c>
      <c r="C3" s="3" t="s">
        <v>15</v>
      </c>
      <c r="D3" s="3">
        <v>96</v>
      </c>
      <c r="E3" s="3" t="s">
        <v>16</v>
      </c>
      <c r="F3" s="3">
        <v>2</v>
      </c>
      <c r="G3" s="3" t="e">
        <f>VLOOKUP($B3,Sheet2!$A:$J,4,0)</f>
        <v>#N/A</v>
      </c>
      <c r="H3" s="3" t="e">
        <f>VLOOKUP($B3,Sheet2!$A:$J,5,0)</f>
        <v>#N/A</v>
      </c>
      <c r="I3" s="3" t="e">
        <f>VLOOKUP($B3,Sheet2!$A:$J,6,0)</f>
        <v>#N/A</v>
      </c>
      <c r="J3" s="3" t="e">
        <f>VLOOKUP($B3,Sheet2!$A:$J,7,0)</f>
        <v>#N/A</v>
      </c>
      <c r="K3" s="3" t="e">
        <f>VLOOKUP($B3,Sheet2!$A:$J,8,0)</f>
        <v>#N/A</v>
      </c>
      <c r="L3" s="3" t="e">
        <f>VLOOKUP($B3,Sheet2!$A:$J,9,0)</f>
        <v>#N/A</v>
      </c>
      <c r="M3" s="3" t="e">
        <f>VLOOKUP($B3,Sheet2!$A:$J,10,0)</f>
        <v>#N/A</v>
      </c>
      <c r="N3" s="3" t="e">
        <f>VLOOKUP($B3,Sheet2!A:K,11,0)</f>
        <v>#N/A</v>
      </c>
    </row>
    <row r="4" s="5" customFormat="1" ht="54" spans="1:14">
      <c r="A4" s="23">
        <v>44520.4965277778</v>
      </c>
      <c r="B4" s="3" t="s">
        <v>18</v>
      </c>
      <c r="C4" s="3" t="s">
        <v>15</v>
      </c>
      <c r="D4" s="3">
        <v>85</v>
      </c>
      <c r="E4" s="3" t="s">
        <v>16</v>
      </c>
      <c r="F4" s="3">
        <v>3</v>
      </c>
      <c r="G4" s="3" t="e">
        <f>VLOOKUP($B4,Sheet2!$A:$J,4,0)</f>
        <v>#N/A</v>
      </c>
      <c r="H4" s="3" t="e">
        <f>VLOOKUP($B4,Sheet2!$A:$J,5,0)</f>
        <v>#N/A</v>
      </c>
      <c r="I4" s="3" t="e">
        <f>VLOOKUP($B4,Sheet2!$A:$J,6,0)</f>
        <v>#N/A</v>
      </c>
      <c r="J4" s="3" t="e">
        <f>VLOOKUP($B4,Sheet2!$A:$J,7,0)</f>
        <v>#N/A</v>
      </c>
      <c r="K4" s="3" t="e">
        <f>VLOOKUP($B4,Sheet2!$A:$J,8,0)</f>
        <v>#N/A</v>
      </c>
      <c r="L4" s="3" t="e">
        <f>VLOOKUP($B4,Sheet2!$A:$J,9,0)</f>
        <v>#N/A</v>
      </c>
      <c r="M4" s="3" t="e">
        <f>VLOOKUP($B4,Sheet2!$A:$J,10,0)</f>
        <v>#N/A</v>
      </c>
      <c r="N4" s="3" t="e">
        <f>VLOOKUP($B4,Sheet2!A:K,11,0)</f>
        <v>#N/A</v>
      </c>
    </row>
    <row r="5" s="5" customFormat="1" ht="40.5" spans="1:14">
      <c r="A5" s="23">
        <v>44520.4965277778</v>
      </c>
      <c r="B5" s="3" t="s">
        <v>19</v>
      </c>
      <c r="C5" s="3" t="s">
        <v>15</v>
      </c>
      <c r="D5" s="3">
        <v>35</v>
      </c>
      <c r="E5" s="3" t="s">
        <v>16</v>
      </c>
      <c r="F5" s="3">
        <v>4</v>
      </c>
      <c r="G5" s="3" t="e">
        <f>VLOOKUP($B5,Sheet2!$A:$J,4,0)</f>
        <v>#N/A</v>
      </c>
      <c r="H5" s="3" t="e">
        <f>VLOOKUP($B5,Sheet2!$A:$J,5,0)</f>
        <v>#N/A</v>
      </c>
      <c r="I5" s="3" t="e">
        <f>VLOOKUP($B5,Sheet2!$A:$J,6,0)</f>
        <v>#N/A</v>
      </c>
      <c r="J5" s="3" t="e">
        <f>VLOOKUP($B5,Sheet2!$A:$J,7,0)</f>
        <v>#N/A</v>
      </c>
      <c r="K5" s="3" t="e">
        <f>VLOOKUP($B5,Sheet2!$A:$J,8,0)</f>
        <v>#N/A</v>
      </c>
      <c r="L5" s="3" t="e">
        <f>VLOOKUP($B5,Sheet2!$A:$J,9,0)</f>
        <v>#N/A</v>
      </c>
      <c r="M5" s="3" t="e">
        <f>VLOOKUP($B5,Sheet2!$A:$J,10,0)</f>
        <v>#N/A</v>
      </c>
      <c r="N5" s="3" t="e">
        <f>VLOOKUP($B5,Sheet2!A:K,11,0)</f>
        <v>#N/A</v>
      </c>
    </row>
    <row r="6" s="5" customFormat="1" ht="135" spans="1:14">
      <c r="A6" s="23">
        <v>44520.4965277778</v>
      </c>
      <c r="B6" s="3" t="s">
        <v>20</v>
      </c>
      <c r="C6" s="3" t="s">
        <v>21</v>
      </c>
      <c r="D6" s="3">
        <v>29</v>
      </c>
      <c r="E6" s="3" t="s">
        <v>22</v>
      </c>
      <c r="F6" s="3">
        <v>5</v>
      </c>
      <c r="G6" s="3" t="str">
        <f>VLOOKUP($B6,Sheet2!$A:$J,4,0)</f>
        <v>MSS</v>
      </c>
      <c r="H6" s="3" t="str">
        <f>VLOOKUP($B6,Sheet2!$A:$J,5,0)</f>
        <v>大兴区大白楼通信枢纽楼站点三楼机房交换</v>
      </c>
      <c r="I6" s="3" t="str">
        <f>VLOOKUP($B6,Sheet2!$A:$J,6,0)</f>
        <v>大白楼3楼东PDF12主/PDF12备</v>
      </c>
      <c r="J6" s="3" t="str">
        <f>VLOOKUP($B6,Sheet2!$A:$J,7,0)</f>
        <v>找不到设备</v>
      </c>
      <c r="K6" s="3" t="str">
        <f>VLOOKUP($B6,Sheet2!$A:$J,8,0)</f>
        <v>大白楼3楼东空调5、3楼东空调6</v>
      </c>
      <c r="L6" s="3" t="str">
        <f>VLOOKUP($B6,Sheet2!$A:$J,9,0)</f>
        <v> BJBJ-NGN-CE87-AL7750SR12、 BJBJ-NGN-CE88-AL7750SR12 </v>
      </c>
      <c r="M6" s="3" t="str">
        <f>VLOOKUP($B6,Sheet2!$A:$J,10,0)</f>
        <v> BJBJ-BA-IPNET-RT07-7750SR12、 BJBJ-BA-IPNET-RT08-7750SR12 </v>
      </c>
      <c r="N6" s="3" t="str">
        <f>VLOOKUP($B6,Sheet2!A:K,11,0)</f>
        <v> 找不到设备 </v>
      </c>
    </row>
    <row r="7" s="5" customFormat="1" ht="135" spans="1:14">
      <c r="A7" s="23">
        <v>44520.4965277778</v>
      </c>
      <c r="B7" s="3" t="s">
        <v>23</v>
      </c>
      <c r="C7" s="3" t="s">
        <v>21</v>
      </c>
      <c r="D7" s="3">
        <v>25</v>
      </c>
      <c r="E7" s="3" t="s">
        <v>22</v>
      </c>
      <c r="F7" s="3">
        <v>6</v>
      </c>
      <c r="G7" s="3" t="str">
        <f>VLOOKUP($B7,Sheet2!$A:$J,4,0)</f>
        <v>MSS</v>
      </c>
      <c r="H7" s="3" t="str">
        <f>VLOOKUP($B7,Sheet2!$A:$J,5,0)</f>
        <v>西城区马连道通信枢纽楼站点七楼机房交换</v>
      </c>
      <c r="I7" s="3" t="str">
        <f>VLOOKUP($B7,Sheet2!$A:$J,6,0)</f>
        <v>马连道七层DC10H1Z、DC10H1B</v>
      </c>
      <c r="J7" s="3" t="str">
        <f>VLOOKUP($B7,Sheet2!$A:$J,7,0)</f>
        <v>马连道七层7号空调</v>
      </c>
      <c r="K7" s="3" t="str">
        <f>VLOOKUP($B7,Sheet2!$A:$J,8,0)</f>
        <v>马连道七层6号、8号空调</v>
      </c>
      <c r="L7" s="3" t="str">
        <f>VLOOKUP($B7,Sheet2!$A:$J,9,0)</f>
        <v> BJBJ-NGN-CE85-AL7750SR12、 BJBJ-NGN-CE86-AL7750SR12 </v>
      </c>
      <c r="M7" s="3" t="str">
        <f>VLOOKUP($B7,Sheet2!$A:$J,10,0)</f>
        <v> BJBJ-BA-IPNET-RT03-7750SR12、 BJBJ-BA-IPNET-RT04-7750SR12 </v>
      </c>
      <c r="N7" s="3" t="str">
        <f>VLOOKUP($B7,Sheet2!A:K,11,0)</f>
        <v> 找不到设备 </v>
      </c>
    </row>
    <row r="8" s="5" customFormat="1" ht="135" spans="1:14">
      <c r="A8" s="23">
        <v>44520.4965277778</v>
      </c>
      <c r="B8" s="3" t="s">
        <v>24</v>
      </c>
      <c r="C8" s="3" t="s">
        <v>21</v>
      </c>
      <c r="D8" s="3">
        <v>25</v>
      </c>
      <c r="E8" s="3" t="s">
        <v>22</v>
      </c>
      <c r="F8" s="3">
        <v>7</v>
      </c>
      <c r="G8" s="3" t="str">
        <f>VLOOKUP($B8,Sheet2!$A:$J,4,0)</f>
        <v>MSS</v>
      </c>
      <c r="H8" s="3" t="str">
        <f>VLOOKUP($B8,Sheet2!$A:$J,5,0)</f>
        <v>西城区马连道通信枢纽楼站点七楼机房交换</v>
      </c>
      <c r="I8" s="3" t="str">
        <f>VLOOKUP($B8,Sheet2!$A:$J,6,0)</f>
        <v>马连道七层DC10F3Z、DC10F3B</v>
      </c>
      <c r="J8" s="3" t="str">
        <f>VLOOKUP($B8,Sheet2!$A:$J,7,0)</f>
        <v>马连道七层5号空调</v>
      </c>
      <c r="K8" s="3" t="str">
        <f>VLOOKUP($B8,Sheet2!$A:$J,8,0)</f>
        <v>马连道七层4号、6号空调</v>
      </c>
      <c r="L8" s="3" t="str">
        <f>VLOOKUP($B8,Sheet2!$A:$J,9,0)</f>
        <v> BJBJ-NGN-CE85-AL7750SR12、 BJBJ-NGN-CE86-AL7750SR12 </v>
      </c>
      <c r="M8" s="3" t="str">
        <f>VLOOKUP($B8,Sheet2!$A:$J,10,0)</f>
        <v> BJBJ-BA-IPNET-RT03-7750SR12、 BJBJ-BA-IPNET-RT04-7750SR12 </v>
      </c>
      <c r="N8" s="3" t="str">
        <f>VLOOKUP($B8,Sheet2!A:K,11,0)</f>
        <v> 找不到设备 </v>
      </c>
    </row>
    <row r="9" s="5" customFormat="1" ht="135" spans="1:14">
      <c r="A9" s="23">
        <v>44520.4965277778</v>
      </c>
      <c r="B9" s="3" t="s">
        <v>25</v>
      </c>
      <c r="C9" s="3" t="s">
        <v>21</v>
      </c>
      <c r="D9" s="3">
        <v>25</v>
      </c>
      <c r="E9" s="3" t="s">
        <v>22</v>
      </c>
      <c r="F9" s="3">
        <v>8</v>
      </c>
      <c r="G9" s="3" t="str">
        <f>VLOOKUP($B9,Sheet2!$A:$J,4,0)</f>
        <v>MSS</v>
      </c>
      <c r="H9" s="3" t="str">
        <f>VLOOKUP($B9,Sheet2!$A:$J,5,0)</f>
        <v>西城区马连道通信枢纽楼站点十二楼机房交换</v>
      </c>
      <c r="I9" s="3" t="str">
        <f>VLOOKUP($B9,Sheet2!$A:$J,6,0)</f>
        <v>马连道七层DC10F1Z、DC10F2Z</v>
      </c>
      <c r="J9" s="3" t="str">
        <f>VLOOKUP($B9,Sheet2!$A:$J,7,0)</f>
        <v>马连道七层4号空调</v>
      </c>
      <c r="K9" s="3" t="str">
        <f>VLOOKUP($B9,Sheet2!$A:$J,8,0)</f>
        <v>马连道七层3号、5号空调</v>
      </c>
      <c r="L9" s="3" t="str">
        <f>VLOOKUP($B9,Sheet2!$A:$J,9,0)</f>
        <v> BJBJ-NGN-CE07-AL7750SR12、 BJBJ-NGN-CE08-AL7750SR12 </v>
      </c>
      <c r="M9" s="3" t="str">
        <f>VLOOKUP($B9,Sheet2!$A:$J,10,0)</f>
        <v> BJBJ-BA-IPNET-RT03-7750SR12、 BJBJ-BA-IPNET-RT04-7750SR12 </v>
      </c>
      <c r="N9" s="3" t="str">
        <f>VLOOKUP($B9,Sheet2!A:K,11,0)</f>
        <v> 找不到设备 </v>
      </c>
    </row>
    <row r="10" s="5" customFormat="1" ht="135" spans="1:14">
      <c r="A10" s="23">
        <v>44520.4965277778</v>
      </c>
      <c r="B10" s="3" t="s">
        <v>26</v>
      </c>
      <c r="C10" s="3" t="s">
        <v>21</v>
      </c>
      <c r="D10" s="3">
        <v>24</v>
      </c>
      <c r="E10" s="3" t="s">
        <v>22</v>
      </c>
      <c r="F10" s="3">
        <v>9</v>
      </c>
      <c r="G10" s="3" t="str">
        <f>VLOOKUP($B10,Sheet2!$A:$J,4,0)</f>
        <v>MSS</v>
      </c>
      <c r="H10" s="3" t="str">
        <f>VLOOKUP($B10,Sheet2!$A:$J,5,0)</f>
        <v>大兴区大白楼通信枢纽楼站点三楼机房交换</v>
      </c>
      <c r="I10" s="3" t="str">
        <f>VLOOKUP($B10,Sheet2!$A:$J,6,0)</f>
        <v>大白楼3楼东PDF13主/PDF13备</v>
      </c>
      <c r="J10" s="3" t="str">
        <f>VLOOKUP($B10,Sheet2!$A:$J,7,0)</f>
        <v>找不到设备</v>
      </c>
      <c r="K10" s="3" t="str">
        <f>VLOOKUP($B10,Sheet2!$A:$J,8,0)</f>
        <v>大白楼3楼东空调5、3楼东空调6</v>
      </c>
      <c r="L10" s="3" t="str">
        <f>VLOOKUP($B10,Sheet2!$A:$J,9,0)</f>
        <v> BJBJ-NGN-CE87-AL7750SR12、 BJBJ-NGN-CE88-AL7750SR12 </v>
      </c>
      <c r="M10" s="3" t="str">
        <f>VLOOKUP($B10,Sheet2!$A:$J,10,0)</f>
        <v> BJBJ-BA-IPNET-RT07-7750SR12、 BJBJ-BA-IPNET-RT08-7750SR12 </v>
      </c>
      <c r="N10" s="3" t="str">
        <f>VLOOKUP($B10,Sheet2!A:K,11,0)</f>
        <v> 找不到设备 </v>
      </c>
    </row>
    <row r="11" s="5" customFormat="1" ht="135" spans="1:14">
      <c r="A11" s="23">
        <v>44520.4965277778</v>
      </c>
      <c r="B11" s="3" t="s">
        <v>27</v>
      </c>
      <c r="C11" s="3" t="s">
        <v>21</v>
      </c>
      <c r="D11" s="3">
        <v>24</v>
      </c>
      <c r="E11" s="3" t="s">
        <v>22</v>
      </c>
      <c r="F11" s="3">
        <v>10</v>
      </c>
      <c r="G11" s="3" t="str">
        <f>VLOOKUP($B11,Sheet2!$A:$J,4,0)</f>
        <v>MSS</v>
      </c>
      <c r="H11" s="3" t="str">
        <f>VLOOKUP($B11,Sheet2!$A:$J,5,0)</f>
        <v>西城区马连道通信枢纽楼站点七楼机房交换</v>
      </c>
      <c r="I11" s="3" t="str">
        <f>VLOOKUP($B11,Sheet2!$A:$J,6,0)</f>
        <v>马连道七层DC10F3Z、DC10F3B</v>
      </c>
      <c r="J11" s="3" t="str">
        <f>VLOOKUP($B11,Sheet2!$A:$J,7,0)</f>
        <v>马连道七层5号空调</v>
      </c>
      <c r="K11" s="3" t="str">
        <f>VLOOKUP($B11,Sheet2!$A:$J,8,0)</f>
        <v>马连道七层4号、6号空调</v>
      </c>
      <c r="L11" s="3" t="str">
        <f>VLOOKUP($B11,Sheet2!$A:$J,9,0)</f>
        <v> BJBJ-NGN-CE85-AL7750SR12、 BJBJ-NGN-CE86-AL7750SR12 </v>
      </c>
      <c r="M11" s="3" t="str">
        <f>VLOOKUP($B11,Sheet2!$A:$J,10,0)</f>
        <v> BJBJ-BA-IPNET-RT03-7750SR12、 BJBJ-BA-IPNET-RT04-7750SR12 </v>
      </c>
      <c r="N11" s="3" t="str">
        <f>VLOOKUP($B11,Sheet2!A:K,11,0)</f>
        <v> 找不到设备 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Z301"/>
  <sheetViews>
    <sheetView workbookViewId="0">
      <selection activeCell="B2" sqref="B2"/>
    </sheetView>
  </sheetViews>
  <sheetFormatPr defaultColWidth="9" defaultRowHeight="13.5"/>
  <cols>
    <col min="1" max="1" width="45" customWidth="1"/>
    <col min="2" max="8" width="15.625" customWidth="1"/>
    <col min="9" max="9" width="15.5" customWidth="1"/>
    <col min="10" max="14" width="15.625" customWidth="1"/>
    <col min="15" max="15" width="15.5" customWidth="1"/>
    <col min="16" max="19" width="15.625" customWidth="1"/>
    <col min="20" max="20" width="0.625" customWidth="1"/>
    <col min="21" max="21" width="37.875" customWidth="1"/>
    <col min="22" max="22" width="27.625" customWidth="1"/>
    <col min="23" max="23" width="45.125" customWidth="1"/>
    <col min="24" max="24" width="11.625" customWidth="1"/>
    <col min="25" max="25" width="0.125" customWidth="1"/>
    <col min="26" max="26" width="9" hidden="1" customWidth="1"/>
  </cols>
  <sheetData>
    <row r="1" ht="24.95" customHeight="1" spans="1:24">
      <c r="A1" s="12" t="s">
        <v>12</v>
      </c>
      <c r="B1" s="13" t="s">
        <v>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2" t="s">
        <v>29</v>
      </c>
      <c r="X1" s="14" t="s">
        <v>30</v>
      </c>
    </row>
    <row r="2" ht="20.1" customHeight="1" spans="1:26">
      <c r="A2" s="8" t="str">
        <f>IFERROR(Sheet1!M2:M11,"")</f>
        <v> 找不到设备 </v>
      </c>
      <c r="B2" s="8" t="str">
        <f t="shared" ref="B2:B16" si="0">TRIM(MID(SUBSTITUTE($A2,"、",REPT(" ",1000)),COLUMN(A2)*1000-999,1000))</f>
        <v>找不到设备</v>
      </c>
      <c r="C2" s="8" t="str">
        <f t="shared" ref="C2:C16" si="1">TRIM(MID(SUBSTITUTE($A2,"、",REPT(" ",1000)),COLUMN(B2)*1000-999,1000))</f>
        <v/>
      </c>
      <c r="D2" s="8" t="str">
        <f t="shared" ref="D2:D16" si="2">TRIM(MID(SUBSTITUTE($A2,"、",REPT(" ",1000)),COLUMN(C2)*1000-999,1000))</f>
        <v/>
      </c>
      <c r="E2" s="8" t="str">
        <f t="shared" ref="E2:E16" si="3">TRIM(MID(SUBSTITUTE($A2,"、",REPT(" ",1000)),COLUMN(D2)*1000-999,1000))</f>
        <v/>
      </c>
      <c r="F2" s="8" t="str">
        <f t="shared" ref="F2:F16" si="4">TRIM(MID(SUBSTITUTE($A2,"、",REPT(" ",1000)),COLUMN(E2)*1000-999,1000))</f>
        <v/>
      </c>
      <c r="G2" s="8" t="str">
        <f t="shared" ref="G2:G16" si="5">TRIM(MID(SUBSTITUTE($A2,"、",REPT(" ",1000)),COLUMN(F2)*1000-999,1000))</f>
        <v/>
      </c>
      <c r="H2" s="8" t="str">
        <f t="shared" ref="H2:H16" si="6">TRIM(MID(SUBSTITUTE($A2,"、",REPT(" ",1000)),COLUMN(G2)*1000-999,1000))</f>
        <v/>
      </c>
      <c r="I2" s="8" t="str">
        <f t="shared" ref="I2:I16" si="7">TRIM(MID(SUBSTITUTE($A2,"、",REPT(" ",1000)),COLUMN(H2)*1000-999,1000))</f>
        <v/>
      </c>
      <c r="J2" s="8" t="str">
        <f t="shared" ref="J2:J16" si="8">TRIM(MID(SUBSTITUTE($A2,"、",REPT(" ",1000)),COLUMN(I2)*1000-999,1000))</f>
        <v/>
      </c>
      <c r="K2" s="8" t="str">
        <f t="shared" ref="K2:K16" si="9">TRIM(MID(SUBSTITUTE($A2,"、",REPT(" ",1000)),COLUMN(J2)*1000-999,1000))</f>
        <v/>
      </c>
      <c r="L2" s="8" t="str">
        <f t="shared" ref="L2:L16" si="10">TRIM(MID(SUBSTITUTE($A2,"、",REPT(" ",1000)),COLUMN(K2)*1000-999,1000))</f>
        <v/>
      </c>
      <c r="M2" s="8" t="str">
        <f t="shared" ref="M2:M16" si="11">TRIM(MID(SUBSTITUTE($A2,"、",REPT(" ",1000)),COLUMN(L2)*1000-999,1000))</f>
        <v/>
      </c>
      <c r="N2" s="8" t="str">
        <f t="shared" ref="N2:N16" si="12">TRIM(MID(SUBSTITUTE($A2,"、",REPT(" ",1000)),COLUMN(M2)*1000-999,1000))</f>
        <v/>
      </c>
      <c r="O2" s="8" t="str">
        <f t="shared" ref="O2:O16" si="13">TRIM(MID(SUBSTITUTE($A2,"、",REPT(" ",1000)),COLUMN(N2)*1000-999,1000))</f>
        <v/>
      </c>
      <c r="P2" s="8" t="str">
        <f t="shared" ref="P2:P16" si="14">TRIM(MID(SUBSTITUTE($A2,"、",REPT(" ",1000)),COLUMN(O2)*1000-999,1000))</f>
        <v/>
      </c>
      <c r="Q2" s="8" t="str">
        <f t="shared" ref="Q2:Q16" si="15">TRIM(MID(SUBSTITUTE($A2,"、",REPT(" ",1000)),COLUMN(P2)*1000-999,1000))</f>
        <v/>
      </c>
      <c r="R2" s="8" t="str">
        <f t="shared" ref="R2:R16" si="16">TRIM(MID(SUBSTITUTE($A2,"、",REPT(" ",1000)),COLUMN(Q2)*1000-999,1000))</f>
        <v/>
      </c>
      <c r="S2" s="8" t="str">
        <f t="shared" ref="S2:S16" si="17">TRIM(MID(SUBSTITUTE($A2,"、",REPT(" ",1000)),COLUMN(R2)*1000-999,1000))</f>
        <v/>
      </c>
      <c r="T2" s="8" t="str">
        <f t="shared" ref="T2:T16" si="18">TRIM(MID(SUBSTITUTE($A2,"、",REPT(" ",1000)),COLUMN(S2)*1000-999,1000))</f>
        <v/>
      </c>
      <c r="U2" s="8" t="str">
        <f t="shared" ref="U2:U16" si="19">TRIM(MID(SUBSTITUTE($A2,"、",REPT(" ",1000)),COLUMN(T2)*1000-999,1000))</f>
        <v/>
      </c>
      <c r="V2" s="8" t="str">
        <f t="shared" ref="V2:V11" si="20">B2</f>
        <v>找不到设备</v>
      </c>
      <c r="W2" s="8" t="str">
        <f t="array" ref="W2">INDEX(V:V,MIN(IF(COUNTIF(W$1:W$1,$V$2:$V$301)=0,ROW($2:$301),1001)))&amp;""</f>
        <v>找不到设备</v>
      </c>
      <c r="X2" s="20">
        <f>IF(LEN(W2)=0,"",COUNTIF($V$2:$V$301,W2)/$Z$17)</f>
        <v>0.142857142857143</v>
      </c>
      <c r="Y2">
        <f t="shared" ref="Y2:Y16" si="21">LEN(A2)</f>
        <v>7</v>
      </c>
      <c r="Z2">
        <f t="shared" ref="Z2:Z16" si="22">IF(Y2&gt;0,1,0)</f>
        <v>1</v>
      </c>
    </row>
    <row r="3" ht="20.1" customHeight="1" spans="1:26">
      <c r="A3" s="8" t="str">
        <f>IFERROR(Sheet1!M3,"")</f>
        <v/>
      </c>
      <c r="B3" s="8" t="str">
        <f t="shared" si="0"/>
        <v/>
      </c>
      <c r="C3" s="8" t="str">
        <f t="shared" si="1"/>
        <v/>
      </c>
      <c r="D3" s="8" t="str">
        <f t="shared" si="2"/>
        <v/>
      </c>
      <c r="E3" s="8" t="str">
        <f t="shared" si="3"/>
        <v/>
      </c>
      <c r="F3" s="8" t="str">
        <f t="shared" si="4"/>
        <v/>
      </c>
      <c r="G3" s="8" t="str">
        <f t="shared" si="5"/>
        <v/>
      </c>
      <c r="H3" s="8" t="str">
        <f t="shared" si="6"/>
        <v/>
      </c>
      <c r="I3" s="8" t="str">
        <f t="shared" si="7"/>
        <v/>
      </c>
      <c r="J3" s="8" t="str">
        <f t="shared" si="8"/>
        <v/>
      </c>
      <c r="K3" s="8" t="str">
        <f t="shared" si="9"/>
        <v/>
      </c>
      <c r="L3" s="8" t="str">
        <f t="shared" si="10"/>
        <v/>
      </c>
      <c r="M3" s="8" t="str">
        <f t="shared" si="11"/>
        <v/>
      </c>
      <c r="N3" s="8" t="str">
        <f t="shared" si="12"/>
        <v/>
      </c>
      <c r="O3" s="8" t="str">
        <f t="shared" si="13"/>
        <v/>
      </c>
      <c r="P3" s="8" t="str">
        <f t="shared" si="14"/>
        <v/>
      </c>
      <c r="Q3" s="8" t="str">
        <f t="shared" si="15"/>
        <v/>
      </c>
      <c r="R3" s="8" t="str">
        <f t="shared" si="16"/>
        <v/>
      </c>
      <c r="S3" s="8" t="str">
        <f t="shared" si="17"/>
        <v/>
      </c>
      <c r="T3" s="8" t="str">
        <f t="shared" si="18"/>
        <v/>
      </c>
      <c r="U3" s="8" t="str">
        <f t="shared" si="19"/>
        <v/>
      </c>
      <c r="V3" s="8" t="str">
        <f t="shared" si="20"/>
        <v/>
      </c>
      <c r="W3" s="8" t="str">
        <f t="array" ref="W3">INDEX(V:V,MIN(IF(COUNTIF(W$1:W$2,$V$2:$V$301)=0,ROW($2:$301),1001)))&amp;""</f>
        <v/>
      </c>
      <c r="X3" s="20" t="str">
        <f>IF(LEN(W3)=0,"",COUNTIF($V$2:$V$301,W3)/$Z$17)</f>
        <v/>
      </c>
      <c r="Y3">
        <f t="shared" si="21"/>
        <v>0</v>
      </c>
      <c r="Z3">
        <f t="shared" si="22"/>
        <v>0</v>
      </c>
    </row>
    <row r="4" ht="20.1" customHeight="1" spans="1:26">
      <c r="A4" s="8" t="str">
        <f>IFERROR(Sheet1!M4,"")</f>
        <v/>
      </c>
      <c r="B4" s="8" t="str">
        <f t="shared" si="0"/>
        <v/>
      </c>
      <c r="C4" s="8" t="str">
        <f t="shared" si="1"/>
        <v/>
      </c>
      <c r="D4" s="8" t="str">
        <f t="shared" si="2"/>
        <v/>
      </c>
      <c r="E4" s="8" t="str">
        <f t="shared" si="3"/>
        <v/>
      </c>
      <c r="F4" s="8" t="str">
        <f t="shared" si="4"/>
        <v/>
      </c>
      <c r="G4" s="8" t="str">
        <f t="shared" si="5"/>
        <v/>
      </c>
      <c r="H4" s="8" t="str">
        <f t="shared" si="6"/>
        <v/>
      </c>
      <c r="I4" s="8" t="str">
        <f t="shared" si="7"/>
        <v/>
      </c>
      <c r="J4" s="8" t="str">
        <f t="shared" si="8"/>
        <v/>
      </c>
      <c r="K4" s="8" t="str">
        <f t="shared" si="9"/>
        <v/>
      </c>
      <c r="L4" s="8" t="str">
        <f t="shared" si="10"/>
        <v/>
      </c>
      <c r="M4" s="8" t="str">
        <f t="shared" si="11"/>
        <v/>
      </c>
      <c r="N4" s="8" t="str">
        <f t="shared" si="12"/>
        <v/>
      </c>
      <c r="O4" s="8" t="str">
        <f t="shared" si="13"/>
        <v/>
      </c>
      <c r="P4" s="8" t="str">
        <f t="shared" si="14"/>
        <v/>
      </c>
      <c r="Q4" s="8" t="str">
        <f t="shared" si="15"/>
        <v/>
      </c>
      <c r="R4" s="8" t="str">
        <f t="shared" si="16"/>
        <v/>
      </c>
      <c r="S4" s="8" t="str">
        <f t="shared" si="17"/>
        <v/>
      </c>
      <c r="T4" s="8" t="str">
        <f t="shared" si="18"/>
        <v/>
      </c>
      <c r="U4" s="8" t="str">
        <f t="shared" si="19"/>
        <v/>
      </c>
      <c r="V4" s="8" t="str">
        <f t="shared" si="20"/>
        <v/>
      </c>
      <c r="W4" s="8" t="str">
        <f t="array" ref="W4">INDEX(V:V,MIN(IF(COUNTIF(W$1:W$3,$V$2:$V$301)=0,ROW($2:$301),1001)))&amp;""</f>
        <v>BJBJ-BA-IPNET-RT07-7750SR12</v>
      </c>
      <c r="X4" s="20">
        <f>IF(LEN(W4)=0,"",COUNTIF($V$2:$V$301,W4)/$Z$17)</f>
        <v>0.285714285714286</v>
      </c>
      <c r="Y4">
        <f t="shared" si="21"/>
        <v>0</v>
      </c>
      <c r="Z4">
        <f t="shared" si="22"/>
        <v>0</v>
      </c>
    </row>
    <row r="5" ht="20.1" customHeight="1" spans="1:26">
      <c r="A5" s="8" t="str">
        <f>IFERROR(Sheet1!M5,"")</f>
        <v/>
      </c>
      <c r="B5" s="8" t="str">
        <f t="shared" si="0"/>
        <v/>
      </c>
      <c r="C5" s="8" t="str">
        <f t="shared" si="1"/>
        <v/>
      </c>
      <c r="D5" s="8" t="str">
        <f t="shared" si="2"/>
        <v/>
      </c>
      <c r="E5" s="8" t="str">
        <f t="shared" si="3"/>
        <v/>
      </c>
      <c r="F5" s="8" t="str">
        <f t="shared" si="4"/>
        <v/>
      </c>
      <c r="G5" s="8" t="str">
        <f t="shared" si="5"/>
        <v/>
      </c>
      <c r="H5" s="8" t="str">
        <f t="shared" si="6"/>
        <v/>
      </c>
      <c r="I5" s="8" t="str">
        <f t="shared" si="7"/>
        <v/>
      </c>
      <c r="J5" s="8" t="str">
        <f t="shared" si="8"/>
        <v/>
      </c>
      <c r="K5" s="8" t="str">
        <f t="shared" si="9"/>
        <v/>
      </c>
      <c r="L5" s="8" t="str">
        <f t="shared" si="10"/>
        <v/>
      </c>
      <c r="M5" s="8" t="str">
        <f t="shared" si="11"/>
        <v/>
      </c>
      <c r="N5" s="8" t="str">
        <f t="shared" si="12"/>
        <v/>
      </c>
      <c r="O5" s="8" t="str">
        <f t="shared" si="13"/>
        <v/>
      </c>
      <c r="P5" s="8" t="str">
        <f t="shared" si="14"/>
        <v/>
      </c>
      <c r="Q5" s="8" t="str">
        <f t="shared" si="15"/>
        <v/>
      </c>
      <c r="R5" s="8" t="str">
        <f t="shared" si="16"/>
        <v/>
      </c>
      <c r="S5" s="8" t="str">
        <f t="shared" si="17"/>
        <v/>
      </c>
      <c r="T5" s="8" t="str">
        <f t="shared" si="18"/>
        <v/>
      </c>
      <c r="U5" s="8" t="str">
        <f t="shared" si="19"/>
        <v/>
      </c>
      <c r="V5" s="8" t="str">
        <f t="shared" si="20"/>
        <v/>
      </c>
      <c r="W5" s="8" t="str">
        <f t="array" ref="W5">INDEX(V:V,MIN(IF(COUNTIF(W$1:W$4,$V$2:$V$301)=0,ROW($2:$301),1001)))&amp;""</f>
        <v>BJBJ-BA-IPNET-RT03-7750SR12</v>
      </c>
      <c r="X5" s="20">
        <f>IF(LEN(W5)=0,"",COUNTIF($V$2:$V$301,W5)/$Z$17)</f>
        <v>0.571428571428571</v>
      </c>
      <c r="Y5">
        <f t="shared" si="21"/>
        <v>0</v>
      </c>
      <c r="Z5">
        <f t="shared" si="22"/>
        <v>0</v>
      </c>
    </row>
    <row r="6" ht="20.1" customHeight="1" spans="1:26">
      <c r="A6" s="8" t="str">
        <f>IFERROR(Sheet1!M6,"")</f>
        <v> BJBJ-BA-IPNET-RT07-7750SR12、 BJBJ-BA-IPNET-RT08-7750SR12 </v>
      </c>
      <c r="B6" s="8" t="str">
        <f t="shared" si="0"/>
        <v>BJBJ-BA-IPNET-RT07-7750SR12</v>
      </c>
      <c r="C6" s="8" t="str">
        <f t="shared" si="1"/>
        <v>BJBJ-BA-IPNET-RT08-7750SR12</v>
      </c>
      <c r="D6" s="8" t="str">
        <f t="shared" si="2"/>
        <v/>
      </c>
      <c r="E6" s="8" t="str">
        <f t="shared" si="3"/>
        <v/>
      </c>
      <c r="F6" s="8" t="str">
        <f t="shared" si="4"/>
        <v/>
      </c>
      <c r="G6" s="8" t="str">
        <f t="shared" si="5"/>
        <v/>
      </c>
      <c r="H6" s="8" t="str">
        <f t="shared" si="6"/>
        <v/>
      </c>
      <c r="I6" s="8" t="str">
        <f t="shared" si="7"/>
        <v/>
      </c>
      <c r="J6" s="8" t="str">
        <f t="shared" si="8"/>
        <v/>
      </c>
      <c r="K6" s="8" t="str">
        <f t="shared" si="9"/>
        <v/>
      </c>
      <c r="L6" s="8" t="str">
        <f t="shared" si="10"/>
        <v/>
      </c>
      <c r="M6" s="8" t="str">
        <f t="shared" si="11"/>
        <v/>
      </c>
      <c r="N6" s="8" t="str">
        <f t="shared" si="12"/>
        <v/>
      </c>
      <c r="O6" s="8" t="str">
        <f t="shared" si="13"/>
        <v/>
      </c>
      <c r="P6" s="8" t="str">
        <f t="shared" si="14"/>
        <v/>
      </c>
      <c r="Q6" s="8" t="str">
        <f t="shared" si="15"/>
        <v/>
      </c>
      <c r="R6" s="8" t="str">
        <f t="shared" si="16"/>
        <v/>
      </c>
      <c r="S6" s="8" t="str">
        <f t="shared" si="17"/>
        <v/>
      </c>
      <c r="T6" s="8" t="str">
        <f t="shared" si="18"/>
        <v/>
      </c>
      <c r="U6" s="8" t="str">
        <f t="shared" si="19"/>
        <v/>
      </c>
      <c r="V6" s="8" t="str">
        <f t="shared" si="20"/>
        <v>BJBJ-BA-IPNET-RT07-7750SR12</v>
      </c>
      <c r="W6" s="8" t="str">
        <f t="array" ref="W6">INDEX(V:V,MIN(IF(COUNTIF(W$1:W$5,$V$2:$V$301)=0,ROW($2:$301),1001)))&amp;""</f>
        <v>BJBJ-BA-IPNET-RT08-7750SR12</v>
      </c>
      <c r="X6" s="20">
        <f>IF(LEN(W6)=0,"",COUNTIF($V$2:$V$301,W6)/$Z$17)</f>
        <v>0.285714285714286</v>
      </c>
      <c r="Y6">
        <f t="shared" si="21"/>
        <v>58</v>
      </c>
      <c r="Z6">
        <f t="shared" si="22"/>
        <v>1</v>
      </c>
    </row>
    <row r="7" ht="20.1" customHeight="1" spans="1:26">
      <c r="A7" s="8" t="str">
        <f>IFERROR(Sheet1!M7,"")</f>
        <v> BJBJ-BA-IPNET-RT03-7750SR12、 BJBJ-BA-IPNET-RT04-7750SR12 </v>
      </c>
      <c r="B7" s="8" t="str">
        <f t="shared" si="0"/>
        <v>BJBJ-BA-IPNET-RT03-7750SR12</v>
      </c>
      <c r="C7" s="8" t="str">
        <f t="shared" si="1"/>
        <v>BJBJ-BA-IPNET-RT04-7750SR12</v>
      </c>
      <c r="D7" s="8" t="str">
        <f t="shared" si="2"/>
        <v/>
      </c>
      <c r="E7" s="8" t="str">
        <f t="shared" si="3"/>
        <v/>
      </c>
      <c r="F7" s="8" t="str">
        <f t="shared" si="4"/>
        <v/>
      </c>
      <c r="G7" s="8" t="str">
        <f t="shared" si="5"/>
        <v/>
      </c>
      <c r="H7" s="8" t="str">
        <f t="shared" si="6"/>
        <v/>
      </c>
      <c r="I7" s="8" t="str">
        <f t="shared" si="7"/>
        <v/>
      </c>
      <c r="J7" s="8" t="str">
        <f t="shared" si="8"/>
        <v/>
      </c>
      <c r="K7" s="8" t="str">
        <f t="shared" si="9"/>
        <v/>
      </c>
      <c r="L7" s="8" t="str">
        <f t="shared" si="10"/>
        <v/>
      </c>
      <c r="M7" s="8" t="str">
        <f t="shared" si="11"/>
        <v/>
      </c>
      <c r="N7" s="8" t="str">
        <f t="shared" si="12"/>
        <v/>
      </c>
      <c r="O7" s="8" t="str">
        <f t="shared" si="13"/>
        <v/>
      </c>
      <c r="P7" s="8" t="str">
        <f t="shared" si="14"/>
        <v/>
      </c>
      <c r="Q7" s="8" t="str">
        <f t="shared" si="15"/>
        <v/>
      </c>
      <c r="R7" s="8" t="str">
        <f t="shared" si="16"/>
        <v/>
      </c>
      <c r="S7" s="8" t="str">
        <f t="shared" si="17"/>
        <v/>
      </c>
      <c r="T7" s="8" t="str">
        <f t="shared" si="18"/>
        <v/>
      </c>
      <c r="U7" s="8" t="str">
        <f t="shared" si="19"/>
        <v/>
      </c>
      <c r="V7" s="8" t="str">
        <f t="shared" si="20"/>
        <v>BJBJ-BA-IPNET-RT03-7750SR12</v>
      </c>
      <c r="W7" s="8" t="str">
        <f t="array" ref="W7">INDEX(V:V,MIN(IF(COUNTIF(W$1:W$6,$V$2:$V$301)=0,ROW($2:$301),1001)))&amp;""</f>
        <v>BJBJ-BA-IPNET-RT04-7750SR12</v>
      </c>
      <c r="X7" s="20">
        <f>IF(LEN(W7)=0,"",COUNTIF($V$2:$V$301,W7)/$Z$17)</f>
        <v>0.571428571428571</v>
      </c>
      <c r="Y7">
        <f t="shared" si="21"/>
        <v>58</v>
      </c>
      <c r="Z7">
        <f t="shared" si="22"/>
        <v>1</v>
      </c>
    </row>
    <row r="8" ht="20.1" customHeight="1" spans="1:26">
      <c r="A8" s="8" t="str">
        <f>IFERROR(Sheet1!M8,"")</f>
        <v> BJBJ-BA-IPNET-RT03-7750SR12、 BJBJ-BA-IPNET-RT04-7750SR12 </v>
      </c>
      <c r="B8" s="8" t="str">
        <f t="shared" si="0"/>
        <v>BJBJ-BA-IPNET-RT03-7750SR12</v>
      </c>
      <c r="C8" s="8" t="str">
        <f t="shared" si="1"/>
        <v>BJBJ-BA-IPNET-RT04-7750SR12</v>
      </c>
      <c r="D8" s="8" t="str">
        <f t="shared" si="2"/>
        <v/>
      </c>
      <c r="E8" s="8" t="str">
        <f t="shared" si="3"/>
        <v/>
      </c>
      <c r="F8" s="8" t="str">
        <f t="shared" si="4"/>
        <v/>
      </c>
      <c r="G8" s="8" t="str">
        <f t="shared" si="5"/>
        <v/>
      </c>
      <c r="H8" s="8" t="str">
        <f t="shared" si="6"/>
        <v/>
      </c>
      <c r="I8" s="8" t="str">
        <f t="shared" si="7"/>
        <v/>
      </c>
      <c r="J8" s="8" t="str">
        <f t="shared" si="8"/>
        <v/>
      </c>
      <c r="K8" s="8" t="str">
        <f t="shared" si="9"/>
        <v/>
      </c>
      <c r="L8" s="8" t="str">
        <f t="shared" si="10"/>
        <v/>
      </c>
      <c r="M8" s="8" t="str">
        <f t="shared" si="11"/>
        <v/>
      </c>
      <c r="N8" s="8" t="str">
        <f t="shared" si="12"/>
        <v/>
      </c>
      <c r="O8" s="8" t="str">
        <f t="shared" si="13"/>
        <v/>
      </c>
      <c r="P8" s="8" t="str">
        <f t="shared" si="14"/>
        <v/>
      </c>
      <c r="Q8" s="8" t="str">
        <f t="shared" si="15"/>
        <v/>
      </c>
      <c r="R8" s="8" t="str">
        <f t="shared" si="16"/>
        <v/>
      </c>
      <c r="S8" s="8" t="str">
        <f t="shared" si="17"/>
        <v/>
      </c>
      <c r="T8" s="8" t="str">
        <f t="shared" si="18"/>
        <v/>
      </c>
      <c r="U8" s="8" t="str">
        <f t="shared" si="19"/>
        <v/>
      </c>
      <c r="V8" s="8" t="str">
        <f t="shared" si="20"/>
        <v>BJBJ-BA-IPNET-RT03-7750SR12</v>
      </c>
      <c r="W8" s="8" t="str">
        <f t="array" ref="W8">INDEX(V:V,MIN(IF(COUNTIF(W$1:W$7,$V$2:$V$301)=0,ROW($2:$301),1001)))&amp;""</f>
        <v/>
      </c>
      <c r="X8" s="20" t="str">
        <f>IF(LEN(W8)=0,"",COUNTIF($V$2:$V$301,W8)/$Z$17)</f>
        <v/>
      </c>
      <c r="Y8">
        <f t="shared" si="21"/>
        <v>58</v>
      </c>
      <c r="Z8">
        <f t="shared" si="22"/>
        <v>1</v>
      </c>
    </row>
    <row r="9" ht="20.1" customHeight="1" spans="1:26">
      <c r="A9" s="8" t="str">
        <f>IFERROR(Sheet1!M9,"")</f>
        <v> BJBJ-BA-IPNET-RT03-7750SR12、 BJBJ-BA-IPNET-RT04-7750SR12 </v>
      </c>
      <c r="B9" s="8" t="str">
        <f t="shared" si="0"/>
        <v>BJBJ-BA-IPNET-RT03-7750SR12</v>
      </c>
      <c r="C9" s="8" t="str">
        <f t="shared" si="1"/>
        <v>BJBJ-BA-IPNET-RT04-7750SR12</v>
      </c>
      <c r="D9" s="8" t="str">
        <f t="shared" si="2"/>
        <v/>
      </c>
      <c r="E9" s="8" t="str">
        <f t="shared" si="3"/>
        <v/>
      </c>
      <c r="F9" s="8" t="str">
        <f t="shared" si="4"/>
        <v/>
      </c>
      <c r="G9" s="8" t="str">
        <f t="shared" si="5"/>
        <v/>
      </c>
      <c r="H9" s="8" t="str">
        <f t="shared" si="6"/>
        <v/>
      </c>
      <c r="I9" s="8" t="str">
        <f t="shared" si="7"/>
        <v/>
      </c>
      <c r="J9" s="8" t="str">
        <f t="shared" si="8"/>
        <v/>
      </c>
      <c r="K9" s="8" t="str">
        <f t="shared" si="9"/>
        <v/>
      </c>
      <c r="L9" s="8" t="str">
        <f t="shared" si="10"/>
        <v/>
      </c>
      <c r="M9" s="8" t="str">
        <f t="shared" si="11"/>
        <v/>
      </c>
      <c r="N9" s="8" t="str">
        <f t="shared" si="12"/>
        <v/>
      </c>
      <c r="O9" s="8" t="str">
        <f t="shared" si="13"/>
        <v/>
      </c>
      <c r="P9" s="8" t="str">
        <f t="shared" si="14"/>
        <v/>
      </c>
      <c r="Q9" s="8" t="str">
        <f t="shared" si="15"/>
        <v/>
      </c>
      <c r="R9" s="8" t="str">
        <f t="shared" si="16"/>
        <v/>
      </c>
      <c r="S9" s="8" t="str">
        <f t="shared" si="17"/>
        <v/>
      </c>
      <c r="T9" s="8" t="str">
        <f t="shared" si="18"/>
        <v/>
      </c>
      <c r="U9" s="8" t="str">
        <f t="shared" si="19"/>
        <v/>
      </c>
      <c r="V9" s="8" t="str">
        <f t="shared" si="20"/>
        <v>BJBJ-BA-IPNET-RT03-7750SR12</v>
      </c>
      <c r="W9" s="8" t="str">
        <f t="array" ref="W9">INDEX(V:V,MIN(IF(COUNTIF(W$1:W$8,$V$2:$V$301)=0,ROW($2:$301),1001)))&amp;""</f>
        <v/>
      </c>
      <c r="X9" s="20" t="str">
        <f>IF(LEN(W9)=0,"",COUNTIF($V$2:$V$301,W9)/$Z$17)</f>
        <v/>
      </c>
      <c r="Y9">
        <f t="shared" si="21"/>
        <v>58</v>
      </c>
      <c r="Z9">
        <f t="shared" si="22"/>
        <v>1</v>
      </c>
    </row>
    <row r="10" ht="20.1" customHeight="1" spans="1:26">
      <c r="A10" s="8" t="str">
        <f>IFERROR(Sheet1!M10,"")</f>
        <v> BJBJ-BA-IPNET-RT07-7750SR12、 BJBJ-BA-IPNET-RT08-7750SR12 </v>
      </c>
      <c r="B10" s="8" t="str">
        <f t="shared" si="0"/>
        <v>BJBJ-BA-IPNET-RT07-7750SR12</v>
      </c>
      <c r="C10" s="8" t="str">
        <f t="shared" si="1"/>
        <v>BJBJ-BA-IPNET-RT08-7750SR12</v>
      </c>
      <c r="D10" s="8" t="str">
        <f t="shared" si="2"/>
        <v/>
      </c>
      <c r="E10" s="8" t="str">
        <f t="shared" si="3"/>
        <v/>
      </c>
      <c r="F10" s="8" t="str">
        <f t="shared" si="4"/>
        <v/>
      </c>
      <c r="G10" s="8" t="str">
        <f t="shared" si="5"/>
        <v/>
      </c>
      <c r="H10" s="8" t="str">
        <f t="shared" si="6"/>
        <v/>
      </c>
      <c r="I10" s="8" t="str">
        <f t="shared" si="7"/>
        <v/>
      </c>
      <c r="J10" s="8" t="str">
        <f t="shared" si="8"/>
        <v/>
      </c>
      <c r="K10" s="8" t="str">
        <f t="shared" si="9"/>
        <v/>
      </c>
      <c r="L10" s="8" t="str">
        <f t="shared" si="10"/>
        <v/>
      </c>
      <c r="M10" s="8" t="str">
        <f t="shared" si="11"/>
        <v/>
      </c>
      <c r="N10" s="8" t="str">
        <f t="shared" si="12"/>
        <v/>
      </c>
      <c r="O10" s="8" t="str">
        <f t="shared" si="13"/>
        <v/>
      </c>
      <c r="P10" s="8" t="str">
        <f t="shared" si="14"/>
        <v/>
      </c>
      <c r="Q10" s="8" t="str">
        <f t="shared" si="15"/>
        <v/>
      </c>
      <c r="R10" s="8" t="str">
        <f t="shared" si="16"/>
        <v/>
      </c>
      <c r="S10" s="8" t="str">
        <f t="shared" si="17"/>
        <v/>
      </c>
      <c r="T10" s="8" t="str">
        <f t="shared" si="18"/>
        <v/>
      </c>
      <c r="U10" s="8" t="str">
        <f t="shared" si="19"/>
        <v/>
      </c>
      <c r="V10" s="8" t="str">
        <f t="shared" si="20"/>
        <v>BJBJ-BA-IPNET-RT07-7750SR12</v>
      </c>
      <c r="W10" s="8" t="str">
        <f t="array" ref="W10">INDEX(V:V,MIN(IF(COUNTIF(W$1:W$9,$V$2:$V$301)=0,ROW($2:$301),1001)))&amp;""</f>
        <v/>
      </c>
      <c r="X10" s="20" t="str">
        <f>IF(LEN(W10)=0,"",COUNTIF($V$2:$V$301,W10)/$Z$17)</f>
        <v/>
      </c>
      <c r="Y10">
        <f t="shared" si="21"/>
        <v>58</v>
      </c>
      <c r="Z10">
        <f t="shared" si="22"/>
        <v>1</v>
      </c>
    </row>
    <row r="11" ht="20.1" customHeight="1" spans="1:26">
      <c r="A11" s="8" t="str">
        <f>IFERROR(Sheet1!M11,"")</f>
        <v> BJBJ-BA-IPNET-RT03-7750SR12、 BJBJ-BA-IPNET-RT04-7750SR12 </v>
      </c>
      <c r="B11" s="8" t="str">
        <f t="shared" si="0"/>
        <v>BJBJ-BA-IPNET-RT03-7750SR12</v>
      </c>
      <c r="C11" s="8" t="str">
        <f t="shared" si="1"/>
        <v>BJBJ-BA-IPNET-RT04-7750SR12</v>
      </c>
      <c r="D11" s="8" t="str">
        <f t="shared" si="2"/>
        <v/>
      </c>
      <c r="E11" s="8" t="str">
        <f t="shared" si="3"/>
        <v/>
      </c>
      <c r="F11" s="8" t="str">
        <f t="shared" si="4"/>
        <v/>
      </c>
      <c r="G11" s="8" t="str">
        <f t="shared" si="5"/>
        <v/>
      </c>
      <c r="H11" s="8" t="str">
        <f t="shared" si="6"/>
        <v/>
      </c>
      <c r="I11" s="8" t="str">
        <f t="shared" si="7"/>
        <v/>
      </c>
      <c r="J11" s="8" t="str">
        <f t="shared" si="8"/>
        <v/>
      </c>
      <c r="K11" s="8" t="str">
        <f t="shared" si="9"/>
        <v/>
      </c>
      <c r="L11" s="8" t="str">
        <f t="shared" si="10"/>
        <v/>
      </c>
      <c r="M11" s="8" t="str">
        <f t="shared" si="11"/>
        <v/>
      </c>
      <c r="N11" s="8" t="str">
        <f t="shared" si="12"/>
        <v/>
      </c>
      <c r="O11" s="8" t="str">
        <f t="shared" si="13"/>
        <v/>
      </c>
      <c r="P11" s="8" t="str">
        <f t="shared" si="14"/>
        <v/>
      </c>
      <c r="Q11" s="8" t="str">
        <f t="shared" si="15"/>
        <v/>
      </c>
      <c r="R11" s="8" t="str">
        <f t="shared" si="16"/>
        <v/>
      </c>
      <c r="S11" s="8" t="str">
        <f t="shared" si="17"/>
        <v/>
      </c>
      <c r="T11" s="8" t="str">
        <f t="shared" si="18"/>
        <v/>
      </c>
      <c r="U11" s="8" t="str">
        <f t="shared" si="19"/>
        <v/>
      </c>
      <c r="V11" s="8" t="str">
        <f t="shared" si="20"/>
        <v>BJBJ-BA-IPNET-RT03-7750SR12</v>
      </c>
      <c r="W11" s="8" t="str">
        <f t="array" ref="W11">INDEX(V:V,MIN(IF(COUNTIF(W$1:W$10,$V$2:$V$301)=0,ROW($2:$301),1001)))&amp;""</f>
        <v/>
      </c>
      <c r="X11" s="20" t="str">
        <f>IF(LEN(W11)=0,"",COUNTIF($V$2:$V$301,W11)/$Z$17)</f>
        <v/>
      </c>
      <c r="Y11">
        <f t="shared" si="21"/>
        <v>58</v>
      </c>
      <c r="Z11">
        <f t="shared" si="22"/>
        <v>1</v>
      </c>
    </row>
    <row r="12" ht="20.1" customHeight="1" spans="1:26">
      <c r="A12" s="8"/>
      <c r="B12" s="8" t="str">
        <f t="shared" si="0"/>
        <v/>
      </c>
      <c r="C12" s="8" t="str">
        <f t="shared" si="1"/>
        <v/>
      </c>
      <c r="D12" s="8" t="str">
        <f t="shared" si="2"/>
        <v/>
      </c>
      <c r="E12" s="8" t="str">
        <f t="shared" si="3"/>
        <v/>
      </c>
      <c r="F12" s="8" t="str">
        <f t="shared" si="4"/>
        <v/>
      </c>
      <c r="G12" s="8" t="str">
        <f t="shared" si="5"/>
        <v/>
      </c>
      <c r="H12" s="8" t="str">
        <f t="shared" si="6"/>
        <v/>
      </c>
      <c r="I12" s="8" t="str">
        <f t="shared" si="7"/>
        <v/>
      </c>
      <c r="J12" s="8" t="str">
        <f t="shared" si="8"/>
        <v/>
      </c>
      <c r="K12" s="8" t="str">
        <f t="shared" si="9"/>
        <v/>
      </c>
      <c r="L12" s="8" t="str">
        <f t="shared" si="10"/>
        <v/>
      </c>
      <c r="M12" s="8" t="str">
        <f t="shared" si="11"/>
        <v/>
      </c>
      <c r="N12" s="8" t="str">
        <f t="shared" si="12"/>
        <v/>
      </c>
      <c r="O12" s="8" t="str">
        <f t="shared" si="13"/>
        <v/>
      </c>
      <c r="P12" s="8" t="str">
        <f t="shared" si="14"/>
        <v/>
      </c>
      <c r="Q12" s="8" t="str">
        <f t="shared" si="15"/>
        <v/>
      </c>
      <c r="R12" s="8" t="str">
        <f t="shared" si="16"/>
        <v/>
      </c>
      <c r="S12" s="8" t="str">
        <f t="shared" si="17"/>
        <v/>
      </c>
      <c r="T12" s="8" t="str">
        <f t="shared" si="18"/>
        <v/>
      </c>
      <c r="U12" s="8" t="str">
        <f t="shared" si="19"/>
        <v/>
      </c>
      <c r="V12" s="8" t="str">
        <f t="shared" ref="V12:V21" si="23">C2</f>
        <v/>
      </c>
      <c r="W12" s="8" t="str">
        <f t="array" ref="W12">INDEX(V:V,MIN(IF(COUNTIF(W$1:W$11,$V$2:$V$301)=0,ROW($2:$301),1001)))&amp;""</f>
        <v/>
      </c>
      <c r="X12" s="20" t="str">
        <f>IF(LEN(W12)=0,"",COUNTIF($V$2:$V$301,W12)/$Z$17)</f>
        <v/>
      </c>
      <c r="Y12">
        <f t="shared" si="21"/>
        <v>0</v>
      </c>
      <c r="Z12">
        <f t="shared" si="22"/>
        <v>0</v>
      </c>
    </row>
    <row r="13" ht="20.1" customHeight="1" spans="1:26">
      <c r="A13" s="8"/>
      <c r="B13" s="8" t="str">
        <f t="shared" si="0"/>
        <v/>
      </c>
      <c r="C13" s="8" t="str">
        <f t="shared" si="1"/>
        <v/>
      </c>
      <c r="D13" s="8" t="str">
        <f t="shared" si="2"/>
        <v/>
      </c>
      <c r="E13" s="8" t="str">
        <f t="shared" si="3"/>
        <v/>
      </c>
      <c r="F13" s="8" t="str">
        <f t="shared" si="4"/>
        <v/>
      </c>
      <c r="G13" s="8" t="str">
        <f t="shared" si="5"/>
        <v/>
      </c>
      <c r="H13" s="8" t="str">
        <f t="shared" si="6"/>
        <v/>
      </c>
      <c r="I13" s="8" t="str">
        <f t="shared" si="7"/>
        <v/>
      </c>
      <c r="J13" s="8" t="str">
        <f t="shared" si="8"/>
        <v/>
      </c>
      <c r="K13" s="8" t="str">
        <f t="shared" si="9"/>
        <v/>
      </c>
      <c r="L13" s="8" t="str">
        <f t="shared" si="10"/>
        <v/>
      </c>
      <c r="M13" s="8" t="str">
        <f t="shared" si="11"/>
        <v/>
      </c>
      <c r="N13" s="8" t="str">
        <f t="shared" si="12"/>
        <v/>
      </c>
      <c r="O13" s="8" t="str">
        <f t="shared" si="13"/>
        <v/>
      </c>
      <c r="P13" s="8" t="str">
        <f t="shared" si="14"/>
        <v/>
      </c>
      <c r="Q13" s="8" t="str">
        <f t="shared" si="15"/>
        <v/>
      </c>
      <c r="R13" s="8" t="str">
        <f t="shared" si="16"/>
        <v/>
      </c>
      <c r="S13" s="8" t="str">
        <f t="shared" si="17"/>
        <v/>
      </c>
      <c r="T13" s="8" t="str">
        <f t="shared" si="18"/>
        <v/>
      </c>
      <c r="U13" s="8" t="str">
        <f t="shared" si="19"/>
        <v/>
      </c>
      <c r="V13" s="8" t="str">
        <f t="shared" si="23"/>
        <v/>
      </c>
      <c r="W13" s="8" t="str">
        <f t="array" ref="W13">INDEX(V:V,MIN(IF(COUNTIF(W$1:W$12,$V$2:$V$301)=0,ROW($2:$301),1001)))&amp;""</f>
        <v/>
      </c>
      <c r="X13" s="20" t="str">
        <f>IF(LEN(W13)=0,"",COUNTIF($V$2:$V$301,W13)/$Z$17)</f>
        <v/>
      </c>
      <c r="Y13">
        <f t="shared" si="21"/>
        <v>0</v>
      </c>
      <c r="Z13">
        <f t="shared" si="22"/>
        <v>0</v>
      </c>
    </row>
    <row r="14" ht="20.1" customHeight="1" spans="1:26">
      <c r="A14" s="8"/>
      <c r="B14" s="8" t="str">
        <f t="shared" si="0"/>
        <v/>
      </c>
      <c r="C14" s="8" t="str">
        <f t="shared" si="1"/>
        <v/>
      </c>
      <c r="D14" s="8" t="str">
        <f t="shared" si="2"/>
        <v/>
      </c>
      <c r="E14" s="8" t="str">
        <f t="shared" si="3"/>
        <v/>
      </c>
      <c r="F14" s="8" t="str">
        <f t="shared" si="4"/>
        <v/>
      </c>
      <c r="G14" s="8" t="str">
        <f t="shared" si="5"/>
        <v/>
      </c>
      <c r="H14" s="8" t="str">
        <f t="shared" si="6"/>
        <v/>
      </c>
      <c r="I14" s="8" t="str">
        <f t="shared" si="7"/>
        <v/>
      </c>
      <c r="J14" s="8" t="str">
        <f t="shared" si="8"/>
        <v/>
      </c>
      <c r="K14" s="8" t="str">
        <f t="shared" si="9"/>
        <v/>
      </c>
      <c r="L14" s="8" t="str">
        <f t="shared" si="10"/>
        <v/>
      </c>
      <c r="M14" s="8" t="str">
        <f t="shared" si="11"/>
        <v/>
      </c>
      <c r="N14" s="8" t="str">
        <f t="shared" si="12"/>
        <v/>
      </c>
      <c r="O14" s="8" t="str">
        <f t="shared" si="13"/>
        <v/>
      </c>
      <c r="P14" s="8" t="str">
        <f t="shared" si="14"/>
        <v/>
      </c>
      <c r="Q14" s="8" t="str">
        <f t="shared" si="15"/>
        <v/>
      </c>
      <c r="R14" s="8" t="str">
        <f t="shared" si="16"/>
        <v/>
      </c>
      <c r="S14" s="8" t="str">
        <f t="shared" si="17"/>
        <v/>
      </c>
      <c r="T14" s="8" t="str">
        <f t="shared" si="18"/>
        <v/>
      </c>
      <c r="U14" s="8" t="str">
        <f t="shared" si="19"/>
        <v/>
      </c>
      <c r="V14" s="8" t="str">
        <f t="shared" si="23"/>
        <v/>
      </c>
      <c r="W14" s="8" t="str">
        <f t="array" ref="W14">INDEX(V:V,MIN(IF(COUNTIF(W$1:W$13,$V$2:$V$301)=0,ROW($2:$301),1001)))&amp;""</f>
        <v/>
      </c>
      <c r="X14" s="20" t="str">
        <f>IF(LEN(W14)=0,"",COUNTIF($V$2:$V$301,W14)/$Z$17)</f>
        <v/>
      </c>
      <c r="Y14">
        <f t="shared" si="21"/>
        <v>0</v>
      </c>
      <c r="Z14">
        <f t="shared" si="22"/>
        <v>0</v>
      </c>
    </row>
    <row r="15" ht="20.1" customHeight="1" spans="1:26">
      <c r="A15" s="8"/>
      <c r="B15" s="8" t="str">
        <f t="shared" si="0"/>
        <v/>
      </c>
      <c r="C15" s="8" t="str">
        <f t="shared" si="1"/>
        <v/>
      </c>
      <c r="D15" s="8" t="str">
        <f t="shared" si="2"/>
        <v/>
      </c>
      <c r="E15" s="8" t="str">
        <f t="shared" si="3"/>
        <v/>
      </c>
      <c r="F15" s="8" t="str">
        <f t="shared" si="4"/>
        <v/>
      </c>
      <c r="G15" s="8" t="str">
        <f t="shared" si="5"/>
        <v/>
      </c>
      <c r="H15" s="8" t="str">
        <f t="shared" si="6"/>
        <v/>
      </c>
      <c r="I15" s="8" t="str">
        <f t="shared" si="7"/>
        <v/>
      </c>
      <c r="J15" s="8" t="str">
        <f t="shared" si="8"/>
        <v/>
      </c>
      <c r="K15" s="8" t="str">
        <f t="shared" si="9"/>
        <v/>
      </c>
      <c r="L15" s="8" t="str">
        <f t="shared" si="10"/>
        <v/>
      </c>
      <c r="M15" s="8" t="str">
        <f t="shared" si="11"/>
        <v/>
      </c>
      <c r="N15" s="8" t="str">
        <f t="shared" si="12"/>
        <v/>
      </c>
      <c r="O15" s="8" t="str">
        <f t="shared" si="13"/>
        <v/>
      </c>
      <c r="P15" s="8" t="str">
        <f t="shared" si="14"/>
        <v/>
      </c>
      <c r="Q15" s="8" t="str">
        <f t="shared" si="15"/>
        <v/>
      </c>
      <c r="R15" s="8" t="str">
        <f t="shared" si="16"/>
        <v/>
      </c>
      <c r="S15" s="8" t="str">
        <f t="shared" si="17"/>
        <v/>
      </c>
      <c r="T15" s="8" t="str">
        <f t="shared" si="18"/>
        <v/>
      </c>
      <c r="U15" s="8" t="str">
        <f t="shared" si="19"/>
        <v/>
      </c>
      <c r="V15" s="8" t="str">
        <f t="shared" si="23"/>
        <v/>
      </c>
      <c r="W15" s="8" t="str">
        <f t="array" ref="W15">INDEX(V:V,MIN(IF(COUNTIF(W$1:W$14,$V$2:$V$301)=0,ROW($2:$301),1001)))&amp;""</f>
        <v/>
      </c>
      <c r="X15" s="20" t="str">
        <f>IF(LEN(W15)=0,"",COUNTIF($V$2:$V$301,W15)/$Z$17)</f>
        <v/>
      </c>
      <c r="Y15">
        <f t="shared" si="21"/>
        <v>0</v>
      </c>
      <c r="Z15">
        <f t="shared" si="22"/>
        <v>0</v>
      </c>
    </row>
    <row r="16" ht="20.1" customHeight="1" spans="1:26">
      <c r="A16" s="8"/>
      <c r="B16" s="8" t="str">
        <f t="shared" si="0"/>
        <v/>
      </c>
      <c r="C16" s="8" t="str">
        <f t="shared" si="1"/>
        <v/>
      </c>
      <c r="D16" s="8" t="str">
        <f t="shared" si="2"/>
        <v/>
      </c>
      <c r="E16" s="8" t="str">
        <f t="shared" si="3"/>
        <v/>
      </c>
      <c r="F16" s="8" t="str">
        <f t="shared" si="4"/>
        <v/>
      </c>
      <c r="G16" s="8" t="str">
        <f t="shared" si="5"/>
        <v/>
      </c>
      <c r="H16" s="8" t="str">
        <f t="shared" si="6"/>
        <v/>
      </c>
      <c r="I16" s="8" t="str">
        <f t="shared" si="7"/>
        <v/>
      </c>
      <c r="J16" s="8" t="str">
        <f t="shared" si="8"/>
        <v/>
      </c>
      <c r="K16" s="8" t="str">
        <f t="shared" si="9"/>
        <v/>
      </c>
      <c r="L16" s="8" t="str">
        <f t="shared" si="10"/>
        <v/>
      </c>
      <c r="M16" s="8" t="str">
        <f t="shared" si="11"/>
        <v/>
      </c>
      <c r="N16" s="8" t="str">
        <f t="shared" si="12"/>
        <v/>
      </c>
      <c r="O16" s="8" t="str">
        <f t="shared" si="13"/>
        <v/>
      </c>
      <c r="P16" s="8" t="str">
        <f t="shared" si="14"/>
        <v/>
      </c>
      <c r="Q16" s="8" t="str">
        <f t="shared" si="15"/>
        <v/>
      </c>
      <c r="R16" s="8" t="str">
        <f t="shared" si="16"/>
        <v/>
      </c>
      <c r="S16" s="8" t="str">
        <f t="shared" si="17"/>
        <v/>
      </c>
      <c r="T16" s="8" t="str">
        <f t="shared" si="18"/>
        <v/>
      </c>
      <c r="U16" s="8" t="str">
        <f t="shared" si="19"/>
        <v/>
      </c>
      <c r="V16" s="8" t="str">
        <f t="shared" si="23"/>
        <v>BJBJ-BA-IPNET-RT08-7750SR12</v>
      </c>
      <c r="W16" s="8" t="str">
        <f t="array" ref="W16">INDEX(V:V,MIN(IF(COUNTIF(W$1:W$15,$V$2:$V$301)=0,ROW($2:$301),1001)))&amp;""</f>
        <v/>
      </c>
      <c r="X16" s="20" t="str">
        <f>IF(LEN(W16)=0,"",COUNTIF($V$2:$V$301,W16)/$Z$17)</f>
        <v/>
      </c>
      <c r="Y16">
        <f t="shared" si="21"/>
        <v>0</v>
      </c>
      <c r="Z16">
        <f t="shared" si="22"/>
        <v>0</v>
      </c>
    </row>
    <row r="17" ht="20.1" customHeight="1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 t="str">
        <f t="shared" si="23"/>
        <v>BJBJ-BA-IPNET-RT04-7750SR12</v>
      </c>
      <c r="W17" s="8" t="str">
        <f t="array" ref="W17">INDEX(V:V,MIN(IF(COUNTIF(W$1:W$16,$V$2:$V$301)=0,ROW($2:$301),1001)))&amp;""</f>
        <v/>
      </c>
      <c r="X17" s="20" t="str">
        <f>IF(LEN(W17)=0,"",COUNTIF($V$2:$V$301,W17)/$Z$17)</f>
        <v/>
      </c>
      <c r="Z17">
        <f>SUM((Z2:Z16))</f>
        <v>7</v>
      </c>
    </row>
    <row r="18" ht="20.1" customHeight="1" spans="1:2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 t="str">
        <f t="shared" si="23"/>
        <v>BJBJ-BA-IPNET-RT04-7750SR12</v>
      </c>
      <c r="W18" s="8" t="str">
        <f t="array" ref="W18">INDEX(V:V,MIN(IF(COUNTIF(W$1:W$17,$V$2:$V$301)=0,ROW($2:$301),1001)))&amp;""</f>
        <v/>
      </c>
      <c r="X18" s="20" t="str">
        <f>IF(LEN(W18)=0,"",COUNTIF($V$2:$V$301,W18)/$Z$17)</f>
        <v/>
      </c>
    </row>
    <row r="19" ht="20.1" customHeight="1" spans="1:2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 t="str">
        <f t="shared" si="23"/>
        <v>BJBJ-BA-IPNET-RT04-7750SR12</v>
      </c>
      <c r="W19" s="8" t="str">
        <f t="array" ref="W19">INDEX(V:V,MIN(IF(COUNTIF(W$1:W$18,$V$2:$V$301)=0,ROW($2:$301),1001)))&amp;""</f>
        <v/>
      </c>
      <c r="X19" s="20" t="str">
        <f>IF(LEN(W19)=0,"",COUNTIF($V$2:$V$301,W19)/$Z$17)</f>
        <v/>
      </c>
    </row>
    <row r="20" ht="20.1" customHeight="1" spans="1:2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 t="str">
        <f t="shared" si="23"/>
        <v>BJBJ-BA-IPNET-RT08-7750SR12</v>
      </c>
      <c r="W20" s="8" t="str">
        <f t="array" ref="W20">INDEX(V:V,MIN(IF(COUNTIF(W$1:W$19,$V$2:$V$301)=0,ROW($2:$301),1001)))&amp;""</f>
        <v/>
      </c>
      <c r="X20" s="20" t="str">
        <f>IF(LEN(W20)=0,"",COUNTIF($V$2:$V$301,W20)/$Z$17)</f>
        <v/>
      </c>
    </row>
    <row r="21" ht="20.1" customHeight="1" spans="1:2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 t="str">
        <f t="shared" si="23"/>
        <v>BJBJ-BA-IPNET-RT04-7750SR12</v>
      </c>
      <c r="W21" s="8" t="str">
        <f t="array" ref="W21">INDEX(V:V,MIN(IF(COUNTIF(W$1:W$20,$V$2:$V$301)=0,ROW($2:$301),1001)))&amp;""</f>
        <v/>
      </c>
      <c r="X21" s="20" t="str">
        <f>IF(LEN(W21)=0,"",COUNTIF($V$2:$V$301,W21)/$Z$17)</f>
        <v/>
      </c>
    </row>
    <row r="22" ht="20.1" customHeight="1" spans="1:2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 t="str">
        <f t="shared" ref="V22:V31" si="24">D2</f>
        <v/>
      </c>
      <c r="W22" s="8" t="str">
        <f t="array" ref="W22">INDEX(V:V,MIN(IF(COUNTIF(W$1:W$21,$V$2:$V$301)=0,ROW($2:$301),1001)))&amp;""</f>
        <v/>
      </c>
      <c r="X22" s="20" t="str">
        <f>IF(LEN(W22)=0,"",COUNTIF($V$2:$V$301,W22)/$Z$17)</f>
        <v/>
      </c>
    </row>
    <row r="23" ht="20.1" customHeight="1" spans="1:2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 t="str">
        <f t="shared" si="24"/>
        <v/>
      </c>
      <c r="W23" s="8" t="str">
        <f t="array" ref="W23">INDEX(V:V,MIN(IF(COUNTIF(W$1:W$22,$V$2:$V$301)=0,ROW($2:$301),1001)))&amp;""</f>
        <v/>
      </c>
      <c r="X23" s="20" t="str">
        <f>IF(LEN(W23)=0,"",COUNTIF($V$2:$V$301,W23)/$Z$17)</f>
        <v/>
      </c>
    </row>
    <row r="24" ht="20.1" customHeight="1" spans="1: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 t="str">
        <f t="shared" si="24"/>
        <v/>
      </c>
      <c r="W24" s="8" t="str">
        <f t="array" ref="W24">INDEX(V:V,MIN(IF(COUNTIF(W$1:W$23,$V$2:$V$301)=0,ROW($2:$301),1001)))&amp;""</f>
        <v/>
      </c>
      <c r="X24" s="20" t="str">
        <f>IF(LEN(W24)=0,"",COUNTIF($V$2:$V$301,W24)/$Z$17)</f>
        <v/>
      </c>
    </row>
    <row r="25" ht="20.1" customHeight="1" spans="1:2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 t="str">
        <f t="shared" si="24"/>
        <v/>
      </c>
      <c r="W25" s="8" t="str">
        <f t="array" ref="W25">INDEX(V:V,MIN(IF(COUNTIF(W$1:W$24,$V$2:$V$301)=0,ROW($2:$301),1001)))&amp;""</f>
        <v/>
      </c>
      <c r="X25" s="20" t="str">
        <f>IF(LEN(W25)=0,"",COUNTIF($V$2:$V$301,W25)/$Z$17)</f>
        <v/>
      </c>
    </row>
    <row r="26" ht="20.1" customHeight="1" spans="1:2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tr">
        <f t="shared" si="24"/>
        <v/>
      </c>
      <c r="W26" s="8" t="str">
        <f t="array" ref="W26">INDEX(V:V,MIN(IF(COUNTIF(W$1:W$25,$V$2:$V$301)=0,ROW($2:$301),1001)))&amp;""</f>
        <v/>
      </c>
      <c r="X26" s="20" t="str">
        <f>IF(LEN(W26)=0,"",COUNTIF($V$2:$V$301,W26)/$Z$17)</f>
        <v/>
      </c>
    </row>
    <row r="27" ht="20.1" customHeight="1" spans="1:2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str">
        <f t="shared" si="24"/>
        <v/>
      </c>
      <c r="W27" s="8" t="str">
        <f t="array" ref="W27">INDEX(V:V,MIN(IF(COUNTIF(W$1:W$26,$V$2:$V$301)=0,ROW($2:$301),1001)))&amp;""</f>
        <v/>
      </c>
      <c r="X27" s="20" t="str">
        <f>IF(LEN(W27)=0,"",COUNTIF($V$2:$V$301,W27)/$Z$17)</f>
        <v/>
      </c>
    </row>
    <row r="28" ht="20.1" customHeight="1" spans="1:2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tr">
        <f t="shared" si="24"/>
        <v/>
      </c>
      <c r="W28" s="8" t="str">
        <f t="array" ref="W28">INDEX(V:V,MIN(IF(COUNTIF(W$1:W$27,$V$2:$V$301)=0,ROW($2:$301),1001)))&amp;""</f>
        <v/>
      </c>
      <c r="X28" s="20" t="str">
        <f>IF(LEN(W28)=0,"",COUNTIF($V$2:$V$301,W28)/$Z$17)</f>
        <v/>
      </c>
    </row>
    <row r="29" ht="20.1" customHeight="1" spans="1:2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 t="str">
        <f t="shared" si="24"/>
        <v/>
      </c>
      <c r="W29" s="8" t="str">
        <f t="array" ref="W29">INDEX(V:V,MIN(IF(COUNTIF(W$1:W$28,$V$2:$V$301)=0,ROW($2:$301),1001)))&amp;""</f>
        <v/>
      </c>
      <c r="X29" s="20" t="str">
        <f>IF(LEN(W29)=0,"",COUNTIF($V$2:$V$301,W29)/$Z$17)</f>
        <v/>
      </c>
    </row>
    <row r="30" ht="20.1" customHeight="1" spans="1:2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 t="str">
        <f t="shared" si="24"/>
        <v/>
      </c>
      <c r="W30" s="8" t="str">
        <f t="array" ref="W30">INDEX(V:V,MIN(IF(COUNTIF(W$1:W$29,$V$2:$V$301)=0,ROW($2:$301),1001)))&amp;""</f>
        <v/>
      </c>
      <c r="X30" s="20" t="str">
        <f>IF(LEN(W30)=0,"",COUNTIF($V$2:$V$301,W30)/$Z$17)</f>
        <v/>
      </c>
    </row>
    <row r="31" ht="20.1" customHeight="1" spans="1:2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 t="str">
        <f t="shared" si="24"/>
        <v/>
      </c>
      <c r="W31" s="8" t="str">
        <f t="array" ref="W31">INDEX(V:V,MIN(IF(COUNTIF(W$1:W$30,$V$2:$V$301)=0,ROW($2:$301),1001)))&amp;""</f>
        <v/>
      </c>
      <c r="X31" s="20" t="str">
        <f>IF(LEN(W31)=0,"",COUNTIF($V$2:$V$301,W31)/$Z$17)</f>
        <v/>
      </c>
    </row>
    <row r="32" ht="20.1" customHeight="1" spans="1:2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 t="str">
        <f t="shared" ref="V32:V41" si="25">E2</f>
        <v/>
      </c>
      <c r="W32" s="8" t="str">
        <f t="array" ref="W32">INDEX(V:V,MIN(IF(COUNTIF(W$1:W$31,$V$2:$V$301)=0,ROW($2:$301),1001)))&amp;""</f>
        <v/>
      </c>
      <c r="X32" s="20" t="str">
        <f>IF(LEN(W32)=0,"",COUNTIF($V$2:$V$301,W32)/$Z$17)</f>
        <v/>
      </c>
    </row>
    <row r="33" ht="20.1" customHeight="1" spans="1:2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 t="str">
        <f t="shared" si="25"/>
        <v/>
      </c>
      <c r="W33" s="8" t="str">
        <f t="array" ref="W33">INDEX(V:V,MIN(IF(COUNTIF(W$1:W$32,$V$2:$V$301)=0,ROW($2:$301),1001)))&amp;""</f>
        <v/>
      </c>
      <c r="X33" s="20" t="str">
        <f>IF(LEN(W33)=0,"",COUNTIF($V$2:$V$301,W33)/$Z$17)</f>
        <v/>
      </c>
    </row>
    <row r="34" ht="20.1" customHeight="1" spans="1:2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 t="str">
        <f t="shared" si="25"/>
        <v/>
      </c>
      <c r="W34" s="8" t="str">
        <f t="array" ref="W34">INDEX(V:V,MIN(IF(COUNTIF(W$1:W$33,$V$2:$V$301)=0,ROW($2:$301),1001)))&amp;""</f>
        <v/>
      </c>
      <c r="X34" s="20" t="str">
        <f>IF(LEN(W34)=0,"",COUNTIF($V$2:$V$301,W34)/$Z$17)</f>
        <v/>
      </c>
    </row>
    <row r="35" ht="20.1" customHeight="1" spans="1:2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 t="str">
        <f t="shared" si="25"/>
        <v/>
      </c>
      <c r="W35" s="8" t="str">
        <f t="array" ref="W35">INDEX(V:V,MIN(IF(COUNTIF(W$1:W$34,$V$2:$V$301)=0,ROW($2:$301),1001)))&amp;""</f>
        <v/>
      </c>
      <c r="X35" s="20" t="str">
        <f>IF(LEN(W35)=0,"",COUNTIF($V$2:$V$301,W35)/$Z$17)</f>
        <v/>
      </c>
    </row>
    <row r="36" ht="20.1" customHeight="1" spans="1:2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 t="str">
        <f t="shared" si="25"/>
        <v/>
      </c>
      <c r="W36" s="8" t="str">
        <f t="array" ref="W36">INDEX(V:V,MIN(IF(COUNTIF(W$1:W$35,$V$2:$V$301)=0,ROW($2:$301),1001)))&amp;""</f>
        <v/>
      </c>
      <c r="X36" s="20" t="str">
        <f>IF(LEN(W36)=0,"",COUNTIF($V$2:$V$301,W36)/$Z$17)</f>
        <v/>
      </c>
    </row>
    <row r="37" ht="20.1" customHeight="1" spans="1:2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 t="str">
        <f t="shared" si="25"/>
        <v/>
      </c>
      <c r="W37" s="8" t="str">
        <f t="array" ref="W37">INDEX(V:V,MIN(IF(COUNTIF(W$1:W$36,$V$2:$V$301)=0,ROW($2:$301),1001)))&amp;""</f>
        <v/>
      </c>
      <c r="X37" s="20" t="str">
        <f>IF(LEN(W37)=0,"",COUNTIF($V$2:$V$301,W37)/$Z$17)</f>
        <v/>
      </c>
    </row>
    <row r="38" ht="20.1" customHeight="1" spans="1:2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 t="str">
        <f t="shared" si="25"/>
        <v/>
      </c>
      <c r="W38" s="8" t="str">
        <f t="array" ref="W38">INDEX(V:V,MIN(IF(COUNTIF(W$1:W$37,$V$2:$V$301)=0,ROW($2:$301),1001)))&amp;""</f>
        <v/>
      </c>
      <c r="X38" s="20" t="str">
        <f>IF(LEN(W38)=0,"",COUNTIF($V$2:$V$301,W38)/$Z$17)</f>
        <v/>
      </c>
    </row>
    <row r="39" ht="20.1" customHeight="1" spans="1:2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 t="str">
        <f t="shared" si="25"/>
        <v/>
      </c>
      <c r="W39" s="8" t="str">
        <f t="array" ref="W39">INDEX(V:V,MIN(IF(COUNTIF(W$1:W$38,$V$2:$V$301)=0,ROW($2:$301),1001)))&amp;""</f>
        <v/>
      </c>
      <c r="X39" s="20" t="str">
        <f>IF(LEN(W39)=0,"",COUNTIF($V$2:$V$301,W39)/$Z$17)</f>
        <v/>
      </c>
    </row>
    <row r="40" ht="20.1" customHeight="1" spans="1:2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 t="str">
        <f t="shared" si="25"/>
        <v/>
      </c>
      <c r="W40" s="8" t="str">
        <f t="array" ref="W40">INDEX(V:V,MIN(IF(COUNTIF(W$1:W$39,$V$2:$V$301)=0,ROW($2:$301),1001)))&amp;""</f>
        <v/>
      </c>
      <c r="X40" s="20" t="str">
        <f>IF(LEN(W40)=0,"",COUNTIF($V$2:$V$301,W40)/$Z$17)</f>
        <v/>
      </c>
    </row>
    <row r="41" ht="20.1" customHeight="1" spans="1:2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 t="str">
        <f t="shared" si="25"/>
        <v/>
      </c>
      <c r="W41" s="8" t="str">
        <f t="array" ref="W41">INDEX(V:V,MIN(IF(COUNTIF(W$1:W$40,$V$2:$V$301)=0,ROW($2:$301),1001)))&amp;""</f>
        <v/>
      </c>
      <c r="X41" s="20" t="str">
        <f>IF(LEN(W41)=0,"",COUNTIF($V$2:$V$301,W41)/$Z$17)</f>
        <v/>
      </c>
    </row>
    <row r="42" ht="20.1" customHeight="1" spans="1:2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 t="str">
        <f t="shared" ref="V42:V51" si="26">F2</f>
        <v/>
      </c>
      <c r="W42" s="8" t="str">
        <f t="array" ref="W42">INDEX(V:V,MIN(IF(COUNTIF(W$1:W$41,$V$2:$V$301)=0,ROW($2:$301),1001)))&amp;""</f>
        <v/>
      </c>
      <c r="X42" s="20" t="str">
        <f>IF(LEN(W42)=0,"",COUNTIF($V$2:$V$301,W42)/$Z$17)</f>
        <v/>
      </c>
    </row>
    <row r="43" ht="20.1" customHeight="1" spans="1:2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 t="str">
        <f t="shared" si="26"/>
        <v/>
      </c>
      <c r="W43" s="8" t="str">
        <f t="array" ref="W43">INDEX(V:V,MIN(IF(COUNTIF(W$1:W$42,$V$2:$V$301)=0,ROW($2:$301),1001)))&amp;""</f>
        <v/>
      </c>
      <c r="X43" s="20" t="str">
        <f>IF(LEN(W43)=0,"",COUNTIF($V$2:$V$301,W43)/$Z$17)</f>
        <v/>
      </c>
    </row>
    <row r="44" ht="20.1" customHeight="1" spans="1:2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 t="str">
        <f t="shared" si="26"/>
        <v/>
      </c>
      <c r="W44" s="8" t="str">
        <f t="array" ref="W44">INDEX(V:V,MIN(IF(COUNTIF(W$1:W$43,$V$2:$V$301)=0,ROW($2:$301),1001)))&amp;""</f>
        <v/>
      </c>
      <c r="X44" s="20" t="str">
        <f>IF(LEN(W44)=0,"",COUNTIF($V$2:$V$301,W44)/$Z$17)</f>
        <v/>
      </c>
    </row>
    <row r="45" ht="20.1" customHeight="1" spans="1:2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 t="str">
        <f t="shared" si="26"/>
        <v/>
      </c>
      <c r="W45" s="8" t="str">
        <f t="array" ref="W45">INDEX(V:V,MIN(IF(COUNTIF(W$1:W$44,$V$2:$V$301)=0,ROW($2:$301),1001)))&amp;""</f>
        <v/>
      </c>
      <c r="X45" s="20" t="str">
        <f>IF(LEN(W45)=0,"",COUNTIF($V$2:$V$301,W45)/$Z$17)</f>
        <v/>
      </c>
    </row>
    <row r="46" ht="20.1" customHeight="1" spans="1:2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 t="str">
        <f t="shared" si="26"/>
        <v/>
      </c>
      <c r="W46" s="8" t="str">
        <f t="array" ref="W46">INDEX(V:V,MIN(IF(COUNTIF(W$1:W$45,$V$2:$V$301)=0,ROW($2:$301),1001)))&amp;""</f>
        <v/>
      </c>
      <c r="X46" s="20" t="str">
        <f>IF(LEN(W46)=0,"",COUNTIF($V$2:$V$301,W46)/$Z$17)</f>
        <v/>
      </c>
    </row>
    <row r="47" ht="20.1" customHeight="1" spans="1:2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 t="str">
        <f t="shared" si="26"/>
        <v/>
      </c>
      <c r="W47" s="8" t="str">
        <f t="array" ref="W47">INDEX(V:V,MIN(IF(COUNTIF(W$1:W$46,$V$2:$V$301)=0,ROW($2:$301),1001)))&amp;""</f>
        <v/>
      </c>
      <c r="X47" s="20" t="str">
        <f>IF(LEN(W47)=0,"",COUNTIF($V$2:$V$301,W47)/$Z$17)</f>
        <v/>
      </c>
    </row>
    <row r="48" ht="20.1" customHeight="1" spans="1:2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tr">
        <f t="shared" si="26"/>
        <v/>
      </c>
      <c r="W48" s="8" t="str">
        <f t="array" ref="W48">INDEX(V:V,MIN(IF(COUNTIF(W$1:W$47,$V$2:$V$301)=0,ROW($2:$301),1001)))&amp;""</f>
        <v/>
      </c>
      <c r="X48" s="20" t="str">
        <f>IF(LEN(W48)=0,"",COUNTIF($V$2:$V$301,W48)/$Z$17)</f>
        <v/>
      </c>
    </row>
    <row r="49" ht="20.1" customHeight="1" spans="1:2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 t="str">
        <f t="shared" si="26"/>
        <v/>
      </c>
      <c r="W49" s="8" t="str">
        <f t="array" ref="W49">INDEX(V:V,MIN(IF(COUNTIF(W$1:W$48,$V$2:$V$301)=0,ROW($2:$301),1001)))&amp;""</f>
        <v/>
      </c>
      <c r="X49" s="20" t="str">
        <f>IF(LEN(W49)=0,"",COUNTIF($V$2:$V$301,W49)/$Z$17)</f>
        <v/>
      </c>
    </row>
    <row r="50" ht="20.1" customHeight="1" spans="1:2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 t="str">
        <f t="shared" si="26"/>
        <v/>
      </c>
      <c r="W50" s="8" t="str">
        <f t="array" ref="W50">INDEX(V:V,MIN(IF(COUNTIF(W$1:W$49,$V$2:$V$301)=0,ROW($2:$301),1001)))&amp;""</f>
        <v/>
      </c>
      <c r="X50" s="20" t="str">
        <f>IF(LEN(W50)=0,"",COUNTIF($V$2:$V$301,W50)/$Z$17)</f>
        <v/>
      </c>
    </row>
    <row r="51" ht="20.1" customHeight="1" spans="1:2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 t="str">
        <f t="shared" si="26"/>
        <v/>
      </c>
      <c r="W51" s="8" t="str">
        <f t="array" ref="W51">INDEX(V:V,MIN(IF(COUNTIF(W$1:W$50,$V$2:$V$301)=0,ROW($2:$301),1001)))&amp;""</f>
        <v/>
      </c>
      <c r="X51" s="20" t="str">
        <f>IF(LEN(W51)=0,"",COUNTIF($V$2:$V$301,W51)/$Z$17)</f>
        <v/>
      </c>
    </row>
    <row r="52" ht="20.1" customHeight="1" spans="1:2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 t="str">
        <f t="shared" ref="V52:V61" si="27">G2</f>
        <v/>
      </c>
      <c r="W52" s="8" t="str">
        <f t="array" ref="W52">INDEX(V:V,MIN(IF(COUNTIF(W$1:W$51,$V$2:$V$301)=0,ROW($2:$301),1001)))&amp;""</f>
        <v/>
      </c>
      <c r="X52" s="20" t="str">
        <f>IF(LEN(W52)=0,"",COUNTIF($V$2:$V$301,W52)/$Z$17)</f>
        <v/>
      </c>
    </row>
    <row r="53" ht="20.1" customHeight="1" spans="1:2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 t="str">
        <f t="shared" si="27"/>
        <v/>
      </c>
      <c r="W53" s="8" t="str">
        <f t="array" ref="W53">INDEX(V:V,MIN(IF(COUNTIF(W$1:W$52,$V$2:$V$301)=0,ROW($2:$301),1001)))&amp;""</f>
        <v/>
      </c>
      <c r="X53" s="20" t="str">
        <f>IF(LEN(W53)=0,"",COUNTIF($V$2:$V$301,W53)/$Z$17)</f>
        <v/>
      </c>
    </row>
    <row r="54" ht="20.1" customHeight="1" spans="1:2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 t="str">
        <f t="shared" si="27"/>
        <v/>
      </c>
      <c r="W54" s="8" t="str">
        <f t="array" ref="W54">INDEX(V:V,MIN(IF(COUNTIF(W$1:W$53,$V$2:$V$301)=0,ROW($2:$301),1001)))&amp;""</f>
        <v/>
      </c>
      <c r="X54" s="20" t="str">
        <f>IF(LEN(W54)=0,"",COUNTIF($V$2:$V$301,W54)/$Z$17)</f>
        <v/>
      </c>
    </row>
    <row r="55" ht="20.1" customHeight="1" spans="1:2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 t="str">
        <f t="shared" si="27"/>
        <v/>
      </c>
      <c r="W55" s="8" t="str">
        <f t="array" ref="W55">INDEX(V:V,MIN(IF(COUNTIF(W$1:W$54,$V$2:$V$301)=0,ROW($2:$301),1001)))&amp;""</f>
        <v/>
      </c>
      <c r="X55" s="20" t="str">
        <f>IF(LEN(W55)=0,"",COUNTIF($V$2:$V$301,W55)/$Z$17)</f>
        <v/>
      </c>
    </row>
    <row r="56" ht="20.1" customHeight="1" spans="1:2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tr">
        <f t="shared" si="27"/>
        <v/>
      </c>
      <c r="W56" s="8" t="str">
        <f t="array" ref="W56">INDEX(V:V,MIN(IF(COUNTIF(W$1:W$55,$V$2:$V$301)=0,ROW($2:$301),1001)))&amp;""</f>
        <v/>
      </c>
      <c r="X56" s="20" t="str">
        <f>IF(LEN(W56)=0,"",COUNTIF($V$2:$V$301,W56)/$Z$17)</f>
        <v/>
      </c>
    </row>
    <row r="57" ht="20.1" customHeight="1" spans="1:2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 t="str">
        <f t="shared" si="27"/>
        <v/>
      </c>
      <c r="W57" s="8" t="str">
        <f t="array" ref="W57">INDEX(V:V,MIN(IF(COUNTIF(W$1:W$56,$V$2:$V$301)=0,ROW($2:$301),1001)))&amp;""</f>
        <v/>
      </c>
      <c r="X57" s="20" t="str">
        <f>IF(LEN(W57)=0,"",COUNTIF($V$2:$V$301,W57)/$Z$17)</f>
        <v/>
      </c>
    </row>
    <row r="58" ht="20.1" customHeight="1" spans="1:2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 t="str">
        <f t="shared" si="27"/>
        <v/>
      </c>
      <c r="W58" s="8" t="str">
        <f t="array" ref="W58">INDEX(V:V,MIN(IF(COUNTIF(W$1:W$57,$V$2:$V$301)=0,ROW($2:$301),1001)))&amp;""</f>
        <v/>
      </c>
      <c r="X58" s="20" t="str">
        <f>IF(LEN(W58)=0,"",COUNTIF($V$2:$V$301,W58)/$Z$17)</f>
        <v/>
      </c>
    </row>
    <row r="59" ht="20.1" customHeight="1" spans="1:2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 t="str">
        <f t="shared" si="27"/>
        <v/>
      </c>
      <c r="W59" s="8" t="str">
        <f t="array" ref="W59">INDEX(V:V,MIN(IF(COUNTIF(W$1:W$58,$V$2:$V$301)=0,ROW($2:$301),1001)))&amp;""</f>
        <v/>
      </c>
      <c r="X59" s="20" t="str">
        <f>IF(LEN(W59)=0,"",COUNTIF($V$2:$V$301,W59)/$Z$17)</f>
        <v/>
      </c>
    </row>
    <row r="60" ht="20.1" customHeight="1" spans="1:2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 t="str">
        <f t="shared" si="27"/>
        <v/>
      </c>
      <c r="W60" s="8" t="str">
        <f t="array" ref="W60">INDEX(V:V,MIN(IF(COUNTIF(W$1:W$59,$V$2:$V$301)=0,ROW($2:$301),1001)))&amp;""</f>
        <v/>
      </c>
      <c r="X60" s="20" t="str">
        <f>IF(LEN(W60)=0,"",COUNTIF($V$2:$V$301,W60)/$Z$17)</f>
        <v/>
      </c>
    </row>
    <row r="61" ht="20.1" customHeight="1" spans="1:2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 t="str">
        <f t="shared" si="27"/>
        <v/>
      </c>
      <c r="W61" s="8" t="str">
        <f t="array" ref="W61">INDEX(V:V,MIN(IF(COUNTIF(W$1:W$60,$V$2:$V$301)=0,ROW($2:$301),1001)))&amp;""</f>
        <v/>
      </c>
      <c r="X61" s="20" t="str">
        <f>IF(LEN(W61)=0,"",COUNTIF($V$2:$V$301,W61)/$Z$17)</f>
        <v/>
      </c>
    </row>
    <row r="62" ht="20.1" customHeight="1" spans="1:2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 t="str">
        <f t="shared" ref="V62:V71" si="28">H2</f>
        <v/>
      </c>
      <c r="W62" s="8" t="str">
        <f t="array" ref="W62">INDEX(V:V,MIN(IF(COUNTIF(W$1:W$61,$V$2:$V$301)=0,ROW($2:$301),1001)))&amp;""</f>
        <v/>
      </c>
      <c r="X62" s="20" t="str">
        <f>IF(LEN(W62)=0,"",COUNTIF($V$2:$V$301,W62)/$Z$17)</f>
        <v/>
      </c>
    </row>
    <row r="63" ht="20.1" customHeight="1" spans="1:2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 t="str">
        <f t="shared" si="28"/>
        <v/>
      </c>
      <c r="W63" s="8" t="str">
        <f t="array" ref="W63">INDEX(V:V,MIN(IF(COUNTIF(W$1:W$62,$V$2:$V$301)=0,ROW($2:$301),1001)))&amp;""</f>
        <v/>
      </c>
      <c r="X63" s="20" t="str">
        <f>IF(LEN(W63)=0,"",COUNTIF($V$2:$V$301,W63)/$Z$17)</f>
        <v/>
      </c>
    </row>
    <row r="64" ht="20.1" customHeight="1" spans="1:2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 t="str">
        <f t="shared" si="28"/>
        <v/>
      </c>
      <c r="W64" s="8" t="str">
        <f t="array" ref="W64">INDEX(V:V,MIN(IF(COUNTIF(W$1:W$63,$V$2:$V$301)=0,ROW($2:$301),1001)))&amp;""</f>
        <v/>
      </c>
      <c r="X64" s="20" t="str">
        <f>IF(LEN(W64)=0,"",COUNTIF($V$2:$V$301,W64)/$Z$17)</f>
        <v/>
      </c>
    </row>
    <row r="65" ht="20.1" customHeight="1" spans="1:2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 t="str">
        <f t="shared" si="28"/>
        <v/>
      </c>
      <c r="W65" s="8" t="str">
        <f t="array" ref="W65">INDEX(V:V,MIN(IF(COUNTIF(W$1:W$64,$V$2:$V$301)=0,ROW($2:$301),1001)))&amp;""</f>
        <v/>
      </c>
      <c r="X65" s="20" t="str">
        <f>IF(LEN(W65)=0,"",COUNTIF($V$2:$V$301,W65)/$Z$17)</f>
        <v/>
      </c>
    </row>
    <row r="66" ht="20.1" customHeight="1" spans="1:2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 t="str">
        <f t="shared" si="28"/>
        <v/>
      </c>
      <c r="W66" s="8" t="str">
        <f t="array" ref="W66">INDEX(V:V,MIN(IF(COUNTIF(W$1:W$65,$V$2:$V$301)=0,ROW($2:$301),1001)))&amp;""</f>
        <v/>
      </c>
      <c r="X66" s="20" t="str">
        <f>IF(LEN(W66)=0,"",COUNTIF($V$2:$V$301,W66)/$Z$17)</f>
        <v/>
      </c>
    </row>
    <row r="67" ht="20.1" customHeight="1" spans="1:2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 t="str">
        <f t="shared" si="28"/>
        <v/>
      </c>
      <c r="W67" s="8" t="str">
        <f t="array" ref="W67">INDEX(V:V,MIN(IF(COUNTIF(W$1:W$66,$V$2:$V$301)=0,ROW($2:$301),1001)))&amp;""</f>
        <v/>
      </c>
      <c r="X67" s="20" t="str">
        <f>IF(LEN(W67)=0,"",COUNTIF($V$2:$V$301,W67)/$Z$17)</f>
        <v/>
      </c>
    </row>
    <row r="68" ht="20.1" customHeight="1" spans="1:2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 t="str">
        <f t="shared" si="28"/>
        <v/>
      </c>
      <c r="W68" s="8" t="str">
        <f t="array" ref="W68">INDEX(V:V,MIN(IF(COUNTIF(W$1:W$67,$V$2:$V$301)=0,ROW($2:$301),1001)))&amp;""</f>
        <v/>
      </c>
      <c r="X68" s="20" t="str">
        <f>IF(LEN(W68)=0,"",COUNTIF($V$2:$V$301,W68)/$Z$17)</f>
        <v/>
      </c>
    </row>
    <row r="69" ht="20.1" customHeight="1" spans="1:2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 t="str">
        <f t="shared" si="28"/>
        <v/>
      </c>
      <c r="W69" s="8" t="str">
        <f t="array" ref="W69">INDEX(V:V,MIN(IF(COUNTIF(W$1:W$68,$V$2:$V$301)=0,ROW($2:$301),1001)))&amp;""</f>
        <v/>
      </c>
      <c r="X69" s="20" t="str">
        <f>IF(LEN(W69)=0,"",COUNTIF($V$2:$V$301,W69)/$Z$17)</f>
        <v/>
      </c>
    </row>
    <row r="70" ht="20.1" customHeight="1" spans="1:2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 t="str">
        <f t="shared" si="28"/>
        <v/>
      </c>
      <c r="W70" s="8" t="str">
        <f t="array" ref="W70">INDEX(V:V,MIN(IF(COUNTIF(W$1:W$69,$V$2:$V$301)=0,ROW($2:$301),1001)))&amp;""</f>
        <v/>
      </c>
      <c r="X70" s="20" t="str">
        <f>IF(LEN(W70)=0,"",COUNTIF($V$2:$V$301,W70)/$Z$17)</f>
        <v/>
      </c>
    </row>
    <row r="71" ht="20.1" customHeight="1" spans="1:2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 t="str">
        <f t="shared" si="28"/>
        <v/>
      </c>
      <c r="W71" s="8" t="str">
        <f t="array" ref="W71">INDEX(V:V,MIN(IF(COUNTIF(W$1:W$70,$V$2:$V$301)=0,ROW($2:$301),1001)))&amp;""</f>
        <v/>
      </c>
      <c r="X71" s="20" t="str">
        <f>IF(LEN(W71)=0,"",COUNTIF($V$2:$V$301,W71)/$Z$17)</f>
        <v/>
      </c>
    </row>
    <row r="72" ht="20.1" customHeight="1" spans="1:2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 t="str">
        <f t="shared" ref="V72:V81" si="29">I2</f>
        <v/>
      </c>
      <c r="W72" s="8" t="str">
        <f t="array" ref="W72">INDEX(V:V,MIN(IF(COUNTIF(W$1:W$71,$V$2:$V$301)=0,ROW($2:$301),1001)))&amp;""</f>
        <v/>
      </c>
      <c r="X72" s="20" t="str">
        <f>IF(LEN(W72)=0,"",COUNTIF($V$2:$V$301,W72)/$Z$17)</f>
        <v/>
      </c>
    </row>
    <row r="73" ht="20.1" customHeight="1" spans="1:2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 t="str">
        <f t="shared" si="29"/>
        <v/>
      </c>
      <c r="W73" s="8" t="str">
        <f t="array" ref="W73">INDEX(V:V,MIN(IF(COUNTIF(W$1:W$72,$V$2:$V$301)=0,ROW($2:$301),1001)))&amp;""</f>
        <v/>
      </c>
      <c r="X73" s="20" t="str">
        <f>IF(LEN(W73)=0,"",COUNTIF($V$2:$V$301,W73)/$Z$17)</f>
        <v/>
      </c>
    </row>
    <row r="74" ht="20.1" customHeight="1" spans="1:2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 t="str">
        <f t="shared" si="29"/>
        <v/>
      </c>
      <c r="W74" s="8" t="str">
        <f t="array" ref="W74">INDEX(V:V,MIN(IF(COUNTIF(W$1:W$73,$V$2:$V$301)=0,ROW($2:$301),1001)))&amp;""</f>
        <v/>
      </c>
      <c r="X74" s="20" t="str">
        <f>IF(LEN(W74)=0,"",COUNTIF($V$2:$V$301,W74)/$Z$17)</f>
        <v/>
      </c>
    </row>
    <row r="75" ht="20.1" customHeight="1" spans="1:2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 t="str">
        <f t="shared" si="29"/>
        <v/>
      </c>
      <c r="W75" s="8" t="str">
        <f t="array" ref="W75">INDEX(V:V,MIN(IF(COUNTIF(W$1:W$74,$V$2:$V$301)=0,ROW($2:$301),1001)))&amp;""</f>
        <v/>
      </c>
      <c r="X75" s="20" t="str">
        <f>IF(LEN(W75)=0,"",COUNTIF($V$2:$V$301,W75)/$Z$17)</f>
        <v/>
      </c>
    </row>
    <row r="76" ht="20.1" customHeight="1" spans="1:2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 t="str">
        <f t="shared" si="29"/>
        <v/>
      </c>
      <c r="W76" s="8" t="str">
        <f t="array" ref="W76">INDEX(V:V,MIN(IF(COUNTIF(W$1:W$75,$V$2:$V$301)=0,ROW($2:$301),1001)))&amp;""</f>
        <v/>
      </c>
      <c r="X76" s="20" t="str">
        <f>IF(LEN(W76)=0,"",COUNTIF($V$2:$V$301,W76)/$Z$17)</f>
        <v/>
      </c>
    </row>
    <row r="77" ht="20.1" customHeight="1" spans="1:2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 t="str">
        <f t="shared" si="29"/>
        <v/>
      </c>
      <c r="W77" s="8" t="str">
        <f t="array" ref="W77">INDEX(V:V,MIN(IF(COUNTIF(W$1:W$76,$V$2:$V$301)=0,ROW($2:$301),1001)))&amp;""</f>
        <v/>
      </c>
      <c r="X77" s="20" t="str">
        <f>IF(LEN(W77)=0,"",COUNTIF($V$2:$V$301,W77)/$Z$17)</f>
        <v/>
      </c>
    </row>
    <row r="78" ht="20.1" customHeight="1" spans="1:2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 t="str">
        <f t="shared" si="29"/>
        <v/>
      </c>
      <c r="W78" s="8" t="str">
        <f t="array" ref="W78">INDEX(V:V,MIN(IF(COUNTIF(W$1:W$77,$V$2:$V$301)=0,ROW($2:$301),1001)))&amp;""</f>
        <v/>
      </c>
      <c r="X78" s="20" t="str">
        <f>IF(LEN(W78)=0,"",COUNTIF($V$2:$V$301,W78)/$Z$17)</f>
        <v/>
      </c>
    </row>
    <row r="79" ht="20.1" customHeight="1" spans="1:2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 t="str">
        <f t="shared" si="29"/>
        <v/>
      </c>
      <c r="W79" s="8" t="str">
        <f t="array" ref="W79">INDEX(V:V,MIN(IF(COUNTIF(W$1:W$78,$V$2:$V$301)=0,ROW($2:$301),1001)))&amp;""</f>
        <v/>
      </c>
      <c r="X79" s="20" t="str">
        <f>IF(LEN(W79)=0,"",COUNTIF($V$2:$V$301,W79)/$Z$17)</f>
        <v/>
      </c>
    </row>
    <row r="80" ht="20.1" customHeight="1" spans="1:2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 t="str">
        <f t="shared" si="29"/>
        <v/>
      </c>
      <c r="W80" s="8" t="str">
        <f t="array" ref="W80">INDEX(V:V,MIN(IF(COUNTIF(W$1:W$79,$V$2:$V$301)=0,ROW($2:$301),1001)))&amp;""</f>
        <v/>
      </c>
      <c r="X80" s="20" t="str">
        <f>IF(LEN(W80)=0,"",COUNTIF($V$2:$V$301,W80)/$Z$17)</f>
        <v/>
      </c>
    </row>
    <row r="81" ht="20.1" customHeight="1" spans="1:2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 t="str">
        <f t="shared" si="29"/>
        <v/>
      </c>
      <c r="W81" s="8" t="str">
        <f t="array" ref="W81">INDEX(V:V,MIN(IF(COUNTIF(W$1:W$80,$V$2:$V$301)=0,ROW($2:$301),1001)))&amp;""</f>
        <v/>
      </c>
      <c r="X81" s="20" t="str">
        <f>IF(LEN(W81)=0,"",COUNTIF($V$2:$V$301,W81)/$Z$17)</f>
        <v/>
      </c>
    </row>
    <row r="82" ht="20.1" customHeight="1" spans="1:2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 t="str">
        <f t="shared" ref="V82:V91" si="30">J2</f>
        <v/>
      </c>
      <c r="W82" s="8" t="str">
        <f t="array" ref="W82">INDEX(V:V,MIN(IF(COUNTIF(W$1:W$81,$V$2:$V$301)=0,ROW($2:$301),1001)))&amp;""</f>
        <v/>
      </c>
      <c r="X82" s="20" t="str">
        <f>IF(LEN(W82)=0,"",COUNTIF($V$2:$V$301,W82)/$Z$17)</f>
        <v/>
      </c>
    </row>
    <row r="83" ht="20.1" customHeight="1" spans="1:2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 t="str">
        <f t="shared" si="30"/>
        <v/>
      </c>
      <c r="W83" s="8" t="str">
        <f t="array" ref="W83">INDEX(V:V,MIN(IF(COUNTIF(W$1:W$82,$V$2:$V$301)=0,ROW($2:$301),1001)))&amp;""</f>
        <v/>
      </c>
      <c r="X83" s="20" t="str">
        <f>IF(LEN(W83)=0,"",COUNTIF($V$2:$V$301,W83)/$Z$17)</f>
        <v/>
      </c>
    </row>
    <row r="84" ht="20.1" customHeight="1" spans="1:2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 t="str">
        <f t="shared" si="30"/>
        <v/>
      </c>
      <c r="W84" s="8" t="str">
        <f t="array" ref="W84">INDEX(V:V,MIN(IF(COUNTIF(W$1:W$83,$V$2:$V$301)=0,ROW($2:$301),1001)))&amp;""</f>
        <v/>
      </c>
      <c r="X84" s="20" t="str">
        <f>IF(LEN(W84)=0,"",COUNTIF($V$2:$V$301,W84)/$Z$17)</f>
        <v/>
      </c>
    </row>
    <row r="85" ht="20.1" customHeight="1" spans="1:2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 t="str">
        <f t="shared" si="30"/>
        <v/>
      </c>
      <c r="W85" s="8" t="str">
        <f t="array" ref="W85">INDEX(V:V,MIN(IF(COUNTIF(W$1:W$84,$V$2:$V$301)=0,ROW($2:$301),1001)))&amp;""</f>
        <v/>
      </c>
      <c r="X85" s="20" t="str">
        <f>IF(LEN(W85)=0,"",COUNTIF($V$2:$V$301,W85)/$Z$17)</f>
        <v/>
      </c>
    </row>
    <row r="86" ht="20.1" customHeight="1" spans="1:2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 t="str">
        <f t="shared" si="30"/>
        <v/>
      </c>
      <c r="W86" s="8" t="str">
        <f t="array" ref="W86">INDEX(V:V,MIN(IF(COUNTIF(W$1:W$85,$V$2:$V$301)=0,ROW($2:$301),1001)))&amp;""</f>
        <v/>
      </c>
      <c r="X86" s="20" t="str">
        <f>IF(LEN(W86)=0,"",COUNTIF($V$2:$V$301,W86)/$Z$17)</f>
        <v/>
      </c>
    </row>
    <row r="87" ht="20.1" customHeight="1" spans="1:2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 t="str">
        <f t="shared" si="30"/>
        <v/>
      </c>
      <c r="W87" s="8" t="str">
        <f t="array" ref="W87">INDEX(V:V,MIN(IF(COUNTIF(W$1:W$86,$V$2:$V$301)=0,ROW($2:$301),1001)))&amp;""</f>
        <v/>
      </c>
      <c r="X87" s="20" t="str">
        <f>IF(LEN(W87)=0,"",COUNTIF($V$2:$V$301,W87)/$Z$17)</f>
        <v/>
      </c>
    </row>
    <row r="88" ht="20.1" customHeight="1" spans="1:2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 t="str">
        <f t="shared" si="30"/>
        <v/>
      </c>
      <c r="W88" s="8" t="str">
        <f t="array" ref="W88">INDEX(V:V,MIN(IF(COUNTIF(W$1:W$87,$V$2:$V$301)=0,ROW($2:$301),1001)))&amp;""</f>
        <v/>
      </c>
      <c r="X88" s="20" t="str">
        <f>IF(LEN(W88)=0,"",COUNTIF($V$2:$V$301,W88)/$Z$17)</f>
        <v/>
      </c>
    </row>
    <row r="89" ht="20.1" customHeight="1" spans="1:2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 t="str">
        <f t="shared" si="30"/>
        <v/>
      </c>
      <c r="W89" s="8" t="str">
        <f t="array" ref="W89">INDEX(V:V,MIN(IF(COUNTIF(W$1:W$88,$V$2:$V$301)=0,ROW($2:$301),1001)))&amp;""</f>
        <v/>
      </c>
      <c r="X89" s="20" t="str">
        <f>IF(LEN(W89)=0,"",COUNTIF($V$2:$V$301,W89)/$Z$17)</f>
        <v/>
      </c>
    </row>
    <row r="90" ht="20.1" customHeight="1" spans="1:2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 t="str">
        <f t="shared" si="30"/>
        <v/>
      </c>
      <c r="W90" s="8" t="str">
        <f t="array" ref="W90">INDEX(V:V,MIN(IF(COUNTIF(W$1:W$89,$V$2:$V$301)=0,ROW($2:$301),1001)))&amp;""</f>
        <v/>
      </c>
      <c r="X90" s="20" t="str">
        <f>IF(LEN(W90)=0,"",COUNTIF($V$2:$V$301,W90)/$Z$17)</f>
        <v/>
      </c>
    </row>
    <row r="91" ht="20.1" customHeight="1" spans="1:2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 t="str">
        <f t="shared" si="30"/>
        <v/>
      </c>
      <c r="W91" s="8" t="str">
        <f t="array" ref="W91">INDEX(V:V,MIN(IF(COUNTIF(W$1:W$90,$V$2:$V$301)=0,ROW($2:$301),1001)))&amp;""</f>
        <v/>
      </c>
      <c r="X91" s="20" t="str">
        <f>IF(LEN(W91)=0,"",COUNTIF($V$2:$V$301,W91)/$Z$17)</f>
        <v/>
      </c>
    </row>
    <row r="92" ht="20.1" customHeight="1" spans="1:2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 t="str">
        <f t="shared" ref="V92:V101" si="31">K2</f>
        <v/>
      </c>
      <c r="W92" s="8" t="str">
        <f t="array" ref="W92">INDEX(V:V,MIN(IF(COUNTIF(W$1:W$91,$V$2:$V$301)=0,ROW($2:$301),1001)))&amp;""</f>
        <v/>
      </c>
      <c r="X92" s="20" t="str">
        <f>IF(LEN(W92)=0,"",COUNTIF($V$2:$V$301,W92)/$Z$17)</f>
        <v/>
      </c>
    </row>
    <row r="93" ht="20.1" customHeight="1" spans="1:2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 t="str">
        <f t="shared" si="31"/>
        <v/>
      </c>
      <c r="W93" s="8" t="str">
        <f t="array" ref="W93">INDEX(V:V,MIN(IF(COUNTIF(W$1:W$92,$V$2:$V$301)=0,ROW($2:$301),1001)))&amp;""</f>
        <v/>
      </c>
      <c r="X93" s="20" t="str">
        <f>IF(LEN(W93)=0,"",COUNTIF($V$2:$V$301,W93)/$Z$17)</f>
        <v/>
      </c>
    </row>
    <row r="94" ht="20.1" customHeight="1" spans="1:2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 t="str">
        <f t="shared" si="31"/>
        <v/>
      </c>
      <c r="W94" s="8" t="str">
        <f t="array" ref="W94">INDEX(V:V,MIN(IF(COUNTIF(W$1:W$93,$V$2:$V$301)=0,ROW($2:$301),1001)))&amp;""</f>
        <v/>
      </c>
      <c r="X94" s="20" t="str">
        <f>IF(LEN(W94)=0,"",COUNTIF($V$2:$V$301,W94)/$Z$17)</f>
        <v/>
      </c>
    </row>
    <row r="95" ht="20.1" customHeight="1" spans="1:2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 t="str">
        <f t="shared" si="31"/>
        <v/>
      </c>
      <c r="W95" s="8" t="str">
        <f t="array" ref="W95">INDEX(V:V,MIN(IF(COUNTIF(W$1:W$94,$V$2:$V$301)=0,ROW($2:$301),1001)))&amp;""</f>
        <v/>
      </c>
      <c r="X95" s="20" t="str">
        <f>IF(LEN(W95)=0,"",COUNTIF($V$2:$V$301,W95)/$Z$17)</f>
        <v/>
      </c>
    </row>
    <row r="96" ht="20.1" customHeight="1" spans="1:2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 t="str">
        <f t="shared" si="31"/>
        <v/>
      </c>
      <c r="W96" s="8" t="str">
        <f t="array" ref="W96">INDEX(V:V,MIN(IF(COUNTIF(W$1:W$95,$V$2:$V$301)=0,ROW($2:$301),1001)))&amp;""</f>
        <v/>
      </c>
      <c r="X96" s="20" t="str">
        <f>IF(LEN(W96)=0,"",COUNTIF($V$2:$V$301,W96)/$Z$17)</f>
        <v/>
      </c>
    </row>
    <row r="97" ht="20.1" customHeight="1" spans="1:2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 t="str">
        <f t="shared" si="31"/>
        <v/>
      </c>
      <c r="W97" s="8" t="str">
        <f t="array" ref="W97">INDEX(V:V,MIN(IF(COUNTIF(W$1:W$96,$V$2:$V$301)=0,ROW($2:$301),1001)))&amp;""</f>
        <v/>
      </c>
      <c r="X97" s="20" t="str">
        <f>IF(LEN(W97)=0,"",COUNTIF($V$2:$V$301,W97)/$Z$17)</f>
        <v/>
      </c>
    </row>
    <row r="98" ht="20.1" customHeight="1" spans="1:2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 t="str">
        <f t="shared" si="31"/>
        <v/>
      </c>
      <c r="W98" s="8" t="str">
        <f t="array" ref="W98">INDEX(V:V,MIN(IF(COUNTIF(W$1:W$97,$V$2:$V$301)=0,ROW($2:$301),1001)))&amp;""</f>
        <v/>
      </c>
      <c r="X98" s="20" t="str">
        <f>IF(LEN(W98)=0,"",COUNTIF($V$2:$V$301,W98)/$Z$17)</f>
        <v/>
      </c>
    </row>
    <row r="99" ht="20.1" customHeight="1" spans="1:2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 t="str">
        <f t="shared" si="31"/>
        <v/>
      </c>
      <c r="W99" s="8" t="str">
        <f t="array" ref="W99">INDEX(V:V,MIN(IF(COUNTIF(W$1:W$98,$V$2:$V$301)=0,ROW($2:$301),1001)))&amp;""</f>
        <v/>
      </c>
      <c r="X99" s="20" t="str">
        <f>IF(LEN(W99)=0,"",COUNTIF($V$2:$V$301,W99)/$Z$17)</f>
        <v/>
      </c>
    </row>
    <row r="100" ht="20.1" customHeight="1" spans="1:2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 t="str">
        <f t="shared" si="31"/>
        <v/>
      </c>
      <c r="W100" s="8" t="str">
        <f t="array" ref="W100">INDEX(V:V,MIN(IF(COUNTIF(W$1:W$99,$V$2:$V$301)=0,ROW($2:$301),1001)))&amp;""</f>
        <v/>
      </c>
      <c r="X100" s="20" t="str">
        <f>IF(LEN(W100)=0,"",COUNTIF($V$2:$V$301,W100)/$Z$17)</f>
        <v/>
      </c>
    </row>
    <row r="101" ht="20.1" customHeight="1" spans="1:2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 t="str">
        <f t="shared" si="31"/>
        <v/>
      </c>
      <c r="W101" s="8" t="str">
        <f t="array" ref="W101">INDEX(V:V,MIN(IF(COUNTIF(W$1:W$100,$V$2:$V$301)=0,ROW($2:$301),1001)))&amp;""</f>
        <v/>
      </c>
      <c r="X101" s="20" t="str">
        <f>IF(LEN(W101)=0,"",COUNTIF($V$2:$V$301,W101)/$Z$17)</f>
        <v/>
      </c>
    </row>
    <row r="102" ht="20.1" customHeight="1" spans="1:2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 t="str">
        <f t="shared" ref="V102:V111" si="32">L2</f>
        <v/>
      </c>
      <c r="W102" s="8" t="str">
        <f t="array" ref="W102">INDEX(V:V,MIN(IF(COUNTIF(W$1:W$101,$V$2:$V$301)=0,ROW($2:$301),1001)))&amp;""</f>
        <v/>
      </c>
      <c r="X102" s="20" t="str">
        <f>IF(LEN(W102)=0,"",COUNTIF($V$2:$V$301,W102)/$Z$17)</f>
        <v/>
      </c>
    </row>
    <row r="103" ht="20.1" customHeight="1" spans="1:2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 t="str">
        <f t="shared" si="32"/>
        <v/>
      </c>
      <c r="W103" s="8" t="str">
        <f t="array" ref="W103">INDEX(V:V,MIN(IF(COUNTIF(W$1:W$102,$V$2:$V$301)=0,ROW($2:$301),1001)))&amp;""</f>
        <v/>
      </c>
      <c r="X103" s="20" t="str">
        <f>IF(LEN(W103)=0,"",COUNTIF($V$2:$V$301,W103)/$Z$17)</f>
        <v/>
      </c>
    </row>
    <row r="104" ht="20.1" customHeight="1" spans="1:2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 t="str">
        <f t="shared" si="32"/>
        <v/>
      </c>
      <c r="W104" s="8" t="str">
        <f t="array" ref="W104">INDEX(V:V,MIN(IF(COUNTIF(W$1:W$103,$V$2:$V$301)=0,ROW($2:$301),1001)))&amp;""</f>
        <v/>
      </c>
      <c r="X104" s="20" t="str">
        <f>IF(LEN(W104)=0,"",COUNTIF($V$2:$V$301,W104)/$Z$17)</f>
        <v/>
      </c>
    </row>
    <row r="105" ht="20.1" customHeight="1" spans="1:2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 t="str">
        <f t="shared" si="32"/>
        <v/>
      </c>
      <c r="W105" s="8" t="str">
        <f t="array" ref="W105">INDEX(V:V,MIN(IF(COUNTIF(W$1:W$104,$V$2:$V$301)=0,ROW($2:$301),1001)))&amp;""</f>
        <v/>
      </c>
      <c r="X105" s="20" t="str">
        <f>IF(LEN(W105)=0,"",COUNTIF($V$2:$V$301,W105)/$Z$17)</f>
        <v/>
      </c>
    </row>
    <row r="106" ht="20.1" customHeight="1" spans="1:2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 t="str">
        <f t="shared" si="32"/>
        <v/>
      </c>
      <c r="W106" s="8" t="str">
        <f t="array" ref="W106">INDEX(V:V,MIN(IF(COUNTIF(W$1:W$105,$V$2:$V$301)=0,ROW($2:$301),1001)))&amp;""</f>
        <v/>
      </c>
      <c r="X106" s="20" t="str">
        <f>IF(LEN(W106)=0,"",COUNTIF($V$2:$V$301,W106)/$Z$17)</f>
        <v/>
      </c>
    </row>
    <row r="107" ht="20.1" customHeight="1" spans="1:2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 t="str">
        <f t="shared" si="32"/>
        <v/>
      </c>
      <c r="W107" s="8" t="str">
        <f t="array" ref="W107">INDEX(V:V,MIN(IF(COUNTIF(W$1:W$106,$V$2:$V$301)=0,ROW($2:$301),1001)))&amp;""</f>
        <v/>
      </c>
      <c r="X107" s="20" t="str">
        <f>IF(LEN(W107)=0,"",COUNTIF($V$2:$V$301,W107)/$Z$17)</f>
        <v/>
      </c>
    </row>
    <row r="108" ht="20.1" customHeight="1" spans="1:2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 t="str">
        <f t="shared" si="32"/>
        <v/>
      </c>
      <c r="W108" s="8" t="str">
        <f t="array" ref="W108">INDEX(V:V,MIN(IF(COUNTIF(W$1:W$107,$V$2:$V$301)=0,ROW($2:$301),1001)))&amp;""</f>
        <v/>
      </c>
      <c r="X108" s="20" t="str">
        <f>IF(LEN(W108)=0,"",COUNTIF($V$2:$V$301,W108)/$Z$17)</f>
        <v/>
      </c>
    </row>
    <row r="109" ht="20.1" customHeight="1" spans="1:2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 t="str">
        <f t="shared" si="32"/>
        <v/>
      </c>
      <c r="W109" s="8" t="str">
        <f t="array" ref="W109">INDEX(V:V,MIN(IF(COUNTIF(W$1:W$108,$V$2:$V$301)=0,ROW($2:$301),1001)))&amp;""</f>
        <v/>
      </c>
      <c r="X109" s="20" t="str">
        <f>IF(LEN(W109)=0,"",COUNTIF($V$2:$V$301,W109)/$Z$17)</f>
        <v/>
      </c>
    </row>
    <row r="110" ht="20.1" customHeight="1" spans="1:2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 t="str">
        <f t="shared" si="32"/>
        <v/>
      </c>
      <c r="W110" s="8" t="str">
        <f t="array" ref="W110">INDEX(V:V,MIN(IF(COUNTIF(W$1:W$109,$V$2:$V$301)=0,ROW($2:$301),1001)))&amp;""</f>
        <v/>
      </c>
      <c r="X110" s="20" t="str">
        <f>IF(LEN(W110)=0,"",COUNTIF($V$2:$V$301,W110)/$Z$17)</f>
        <v/>
      </c>
    </row>
    <row r="111" ht="20.1" customHeight="1" spans="1:2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 t="str">
        <f t="shared" si="32"/>
        <v/>
      </c>
      <c r="W111" s="8" t="str">
        <f t="array" ref="W111">INDEX(V:V,MIN(IF(COUNTIF(W$1:W$110,$V$2:$V$301)=0,ROW($2:$301),1001)))&amp;""</f>
        <v/>
      </c>
      <c r="X111" s="20" t="str">
        <f>IF(LEN(W111)=0,"",COUNTIF($V$2:$V$301,W111)/$Z$17)</f>
        <v/>
      </c>
    </row>
    <row r="112" ht="20.1" customHeight="1" spans="1:2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 t="str">
        <f t="shared" ref="V112:V121" si="33">M2</f>
        <v/>
      </c>
      <c r="W112" s="8" t="str">
        <f t="array" ref="W112">INDEX(V:V,MIN(IF(COUNTIF(W$1:W$111,$V$2:$V$301)=0,ROW($2:$301),1001)))&amp;""</f>
        <v/>
      </c>
      <c r="X112" s="20" t="str">
        <f>IF(LEN(W112)=0,"",COUNTIF($V$2:$V$301,W112)/$Z$17)</f>
        <v/>
      </c>
    </row>
    <row r="113" ht="20.1" customHeight="1" spans="1:2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 t="str">
        <f t="shared" si="33"/>
        <v/>
      </c>
      <c r="W113" s="8" t="str">
        <f t="array" ref="W113">INDEX(V:V,MIN(IF(COUNTIF(W$1:W$112,$V$2:$V$301)=0,ROW($2:$301),1001)))&amp;""</f>
        <v/>
      </c>
      <c r="X113" s="20" t="str">
        <f>IF(LEN(W113)=0,"",COUNTIF($V$2:$V$301,W113)/$Z$17)</f>
        <v/>
      </c>
    </row>
    <row r="114" ht="20.1" customHeight="1" spans="1:2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 t="str">
        <f t="shared" si="33"/>
        <v/>
      </c>
      <c r="W114" s="8" t="str">
        <f t="array" ref="W114">INDEX(V:V,MIN(IF(COUNTIF(W$1:W$113,$V$2:$V$301)=0,ROW($2:$301),1001)))&amp;""</f>
        <v/>
      </c>
      <c r="X114" s="20" t="str">
        <f>IF(LEN(W114)=0,"",COUNTIF($V$2:$V$301,W114)/$Z$17)</f>
        <v/>
      </c>
    </row>
    <row r="115" ht="20.1" customHeight="1" spans="1:2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 t="str">
        <f t="shared" si="33"/>
        <v/>
      </c>
      <c r="W115" s="8" t="str">
        <f t="array" ref="W115">INDEX(V:V,MIN(IF(COUNTIF(W$1:W$114,$V$2:$V$301)=0,ROW($2:$301),1001)))&amp;""</f>
        <v/>
      </c>
      <c r="X115" s="20" t="str">
        <f>IF(LEN(W115)=0,"",COUNTIF($V$2:$V$301,W115)/$Z$17)</f>
        <v/>
      </c>
    </row>
    <row r="116" ht="20.1" customHeight="1" spans="1:2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 t="str">
        <f t="shared" si="33"/>
        <v/>
      </c>
      <c r="W116" s="8" t="str">
        <f t="array" ref="W116">INDEX(V:V,MIN(IF(COUNTIF(W$1:W$115,$V$2:$V$301)=0,ROW($2:$301),1001)))&amp;""</f>
        <v/>
      </c>
      <c r="X116" s="20" t="str">
        <f>IF(LEN(W116)=0,"",COUNTIF($V$2:$V$301,W116)/$Z$17)</f>
        <v/>
      </c>
    </row>
    <row r="117" ht="20.1" customHeight="1" spans="1:2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 t="str">
        <f t="shared" si="33"/>
        <v/>
      </c>
      <c r="W117" s="8" t="str">
        <f t="array" ref="W117">INDEX(V:V,MIN(IF(COUNTIF(W$1:W$116,$V$2:$V$301)=0,ROW($2:$301),1001)))&amp;""</f>
        <v/>
      </c>
      <c r="X117" s="20" t="str">
        <f>IF(LEN(W117)=0,"",COUNTIF($V$2:$V$301,W117)/$Z$17)</f>
        <v/>
      </c>
    </row>
    <row r="118" ht="20.1" customHeight="1" spans="1:2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 t="str">
        <f t="shared" si="33"/>
        <v/>
      </c>
      <c r="W118" s="8" t="str">
        <f t="array" ref="W118">INDEX(V:V,MIN(IF(COUNTIF(W$1:W$117,$V$2:$V$301)=0,ROW($2:$301),1001)))&amp;""</f>
        <v/>
      </c>
      <c r="X118" s="20" t="str">
        <f>IF(LEN(W118)=0,"",COUNTIF($V$2:$V$301,W118)/$Z$17)</f>
        <v/>
      </c>
    </row>
    <row r="119" ht="20.1" customHeight="1" spans="1:2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 t="str">
        <f t="shared" si="33"/>
        <v/>
      </c>
      <c r="W119" s="8" t="str">
        <f t="array" ref="W119">INDEX(V:V,MIN(IF(COUNTIF(W$1:W$118,$V$2:$V$301)=0,ROW($2:$301),1001)))&amp;""</f>
        <v/>
      </c>
      <c r="X119" s="20" t="str">
        <f>IF(LEN(W119)=0,"",COUNTIF($V$2:$V$301,W119)/$Z$17)</f>
        <v/>
      </c>
    </row>
    <row r="120" ht="20.1" customHeight="1" spans="1:2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 t="str">
        <f t="shared" si="33"/>
        <v/>
      </c>
      <c r="W120" s="8" t="str">
        <f t="array" ref="W120">INDEX(V:V,MIN(IF(COUNTIF(W$1:W$119,$V$2:$V$301)=0,ROW($2:$301),1001)))&amp;""</f>
        <v/>
      </c>
      <c r="X120" s="20" t="str">
        <f>IF(LEN(W120)=0,"",COUNTIF($V$2:$V$301,W120)/$Z$17)</f>
        <v/>
      </c>
    </row>
    <row r="121" ht="20.1" customHeight="1" spans="1:2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 t="str">
        <f t="shared" si="33"/>
        <v/>
      </c>
      <c r="W121" s="8" t="str">
        <f t="array" ref="W121">INDEX(V:V,MIN(IF(COUNTIF(W$1:W$120,$V$2:$V$301)=0,ROW($2:$301),1001)))&amp;""</f>
        <v/>
      </c>
      <c r="X121" s="20" t="str">
        <f>IF(LEN(W121)=0,"",COUNTIF($V$2:$V$301,W121)/$Z$17)</f>
        <v/>
      </c>
    </row>
    <row r="122" ht="20.1" customHeight="1" spans="1:2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 t="str">
        <f t="shared" ref="V122:V131" si="34">N2</f>
        <v/>
      </c>
      <c r="W122" s="8" t="str">
        <f t="array" ref="W122">INDEX(V:V,MIN(IF(COUNTIF(W$1:W$121,$V$2:$V$301)=0,ROW($2:$301),1001)))&amp;""</f>
        <v/>
      </c>
      <c r="X122" s="20" t="str">
        <f>IF(LEN(W122)=0,"",COUNTIF($V$2:$V$301,W122)/$Z$17)</f>
        <v/>
      </c>
    </row>
    <row r="123" ht="20.1" customHeight="1" spans="1:2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 t="str">
        <f t="shared" si="34"/>
        <v/>
      </c>
      <c r="W123" s="8" t="str">
        <f t="array" ref="W123">INDEX(V:V,MIN(IF(COUNTIF(W$1:W$122,$V$2:$V$301)=0,ROW($2:$301),1001)))&amp;""</f>
        <v/>
      </c>
      <c r="X123" s="20" t="str">
        <f>IF(LEN(W123)=0,"",COUNTIF($V$2:$V$301,W123)/$Z$17)</f>
        <v/>
      </c>
    </row>
    <row r="124" ht="20.1" customHeight="1" spans="1: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 t="str">
        <f t="shared" si="34"/>
        <v/>
      </c>
      <c r="W124" s="8" t="str">
        <f t="array" ref="W124">INDEX(V:V,MIN(IF(COUNTIF(W$1:W$123,$V$2:$V$301)=0,ROW($2:$301),1001)))&amp;""</f>
        <v/>
      </c>
      <c r="X124" s="20" t="str">
        <f>IF(LEN(W124)=0,"",COUNTIF($V$2:$V$301,W124)/$Z$17)</f>
        <v/>
      </c>
    </row>
    <row r="125" ht="20.1" customHeight="1" spans="1:2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 t="str">
        <f t="shared" si="34"/>
        <v/>
      </c>
      <c r="W125" s="8" t="str">
        <f t="array" ref="W125">INDEX(V:V,MIN(IF(COUNTIF(W$1:W$124,$V$2:$V$301)=0,ROW($2:$301),1001)))&amp;""</f>
        <v/>
      </c>
      <c r="X125" s="20" t="str">
        <f>IF(LEN(W125)=0,"",COUNTIF($V$2:$V$301,W125)/$Z$17)</f>
        <v/>
      </c>
    </row>
    <row r="126" ht="20.1" customHeight="1" spans="1:2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 t="str">
        <f t="shared" si="34"/>
        <v/>
      </c>
      <c r="W126" s="8" t="str">
        <f t="array" ref="W126">INDEX(V:V,MIN(IF(COUNTIF(W$1:W$125,$V$2:$V$301)=0,ROW($2:$301),1001)))&amp;""</f>
        <v/>
      </c>
      <c r="X126" s="20" t="str">
        <f>IF(LEN(W126)=0,"",COUNTIF($V$2:$V$301,W126)/$Z$17)</f>
        <v/>
      </c>
    </row>
    <row r="127" ht="20.1" customHeight="1" spans="1:2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 t="str">
        <f t="shared" si="34"/>
        <v/>
      </c>
      <c r="W127" s="8" t="str">
        <f t="array" ref="W127">INDEX(V:V,MIN(IF(COUNTIF(W$1:W$126,$V$2:$V$301)=0,ROW($2:$301),1001)))&amp;""</f>
        <v/>
      </c>
      <c r="X127" s="20" t="str">
        <f>IF(LEN(W127)=0,"",COUNTIF($V$2:$V$301,W127)/$Z$17)</f>
        <v/>
      </c>
    </row>
    <row r="128" ht="20.1" customHeight="1" spans="1:2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 t="str">
        <f t="shared" si="34"/>
        <v/>
      </c>
      <c r="W128" s="8" t="str">
        <f t="array" ref="W128">INDEX(V:V,MIN(IF(COUNTIF(W$1:W$127,$V$2:$V$301)=0,ROW($2:$301),1001)))&amp;""</f>
        <v/>
      </c>
      <c r="X128" s="20" t="str">
        <f>IF(LEN(W128)=0,"",COUNTIF($V$2:$V$301,W128)/$Z$17)</f>
        <v/>
      </c>
    </row>
    <row r="129" ht="20.1" customHeight="1" spans="1:2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 t="str">
        <f t="shared" si="34"/>
        <v/>
      </c>
      <c r="W129" s="8" t="str">
        <f t="array" ref="W129">INDEX(V:V,MIN(IF(COUNTIF(W$1:W$128,$V$2:$V$301)=0,ROW($2:$301),1001)))&amp;""</f>
        <v/>
      </c>
      <c r="X129" s="20" t="str">
        <f>IF(LEN(W129)=0,"",COUNTIF($V$2:$V$301,W129)/$Z$17)</f>
        <v/>
      </c>
    </row>
    <row r="130" ht="20.1" customHeight="1" spans="1:2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 t="str">
        <f t="shared" si="34"/>
        <v/>
      </c>
      <c r="W130" s="8" t="str">
        <f t="array" ref="W130">INDEX(V:V,MIN(IF(COUNTIF(W$1:W$129,$V$2:$V$301)=0,ROW($2:$301),1001)))&amp;""</f>
        <v/>
      </c>
      <c r="X130" s="20" t="str">
        <f>IF(LEN(W130)=0,"",COUNTIF($V$2:$V$301,W130)/$Z$17)</f>
        <v/>
      </c>
    </row>
    <row r="131" ht="20.1" customHeight="1" spans="1:2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 t="str">
        <f t="shared" si="34"/>
        <v/>
      </c>
      <c r="W131" s="8" t="str">
        <f t="array" ref="W131">INDEX(V:V,MIN(IF(COUNTIF(W$1:W$130,$V$2:$V$301)=0,ROW($2:$301),1001)))&amp;""</f>
        <v/>
      </c>
      <c r="X131" s="20" t="str">
        <f>IF(LEN(W131)=0,"",COUNTIF($V$2:$V$301,W131)/$Z$17)</f>
        <v/>
      </c>
    </row>
    <row r="132" ht="20.1" customHeight="1" spans="1:2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 t="str">
        <f t="shared" ref="V132:V141" si="35">O2</f>
        <v/>
      </c>
      <c r="W132" s="8" t="str">
        <f t="array" ref="W132">INDEX(V:V,MIN(IF(COUNTIF(W$1:W$131,$V$2:$V$301)=0,ROW($2:$301),1001)))&amp;""</f>
        <v/>
      </c>
      <c r="X132" s="20" t="str">
        <f>IF(LEN(W132)=0,"",COUNTIF($V$2:$V$301,W132)/$Z$17)</f>
        <v/>
      </c>
    </row>
    <row r="133" ht="20.1" customHeight="1" spans="1:2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 t="str">
        <f t="shared" si="35"/>
        <v/>
      </c>
      <c r="W133" s="8" t="str">
        <f t="array" ref="W133">INDEX(V:V,MIN(IF(COUNTIF(W$1:W$132,$V$2:$V$301)=0,ROW($2:$301),1001)))&amp;""</f>
        <v/>
      </c>
      <c r="X133" s="20" t="str">
        <f>IF(LEN(W133)=0,"",COUNTIF($V$2:$V$301,W133)/$Z$17)</f>
        <v/>
      </c>
    </row>
    <row r="134" ht="20.1" customHeight="1" spans="1:2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 t="str">
        <f t="shared" si="35"/>
        <v/>
      </c>
      <c r="W134" s="8" t="str">
        <f t="array" ref="W134">INDEX(V:V,MIN(IF(COUNTIF(W$1:W$133,$V$2:$V$301)=0,ROW($2:$301),1001)))&amp;""</f>
        <v/>
      </c>
      <c r="X134" s="20" t="str">
        <f>IF(LEN(W134)=0,"",COUNTIF($V$2:$V$301,W134)/$Z$17)</f>
        <v/>
      </c>
    </row>
    <row r="135" ht="20.1" customHeight="1" spans="1:2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 t="str">
        <f t="shared" si="35"/>
        <v/>
      </c>
      <c r="W135" s="8" t="str">
        <f t="array" ref="W135">INDEX(V:V,MIN(IF(COUNTIF(W$1:W$134,$V$2:$V$301)=0,ROW($2:$301),1001)))&amp;""</f>
        <v/>
      </c>
      <c r="X135" s="20" t="str">
        <f>IF(LEN(W135)=0,"",COUNTIF($V$2:$V$301,W135)/$Z$17)</f>
        <v/>
      </c>
    </row>
    <row r="136" ht="20.1" customHeight="1" spans="1:2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 t="str">
        <f t="shared" si="35"/>
        <v/>
      </c>
      <c r="W136" s="8" t="str">
        <f t="array" ref="W136">INDEX(V:V,MIN(IF(COUNTIF(W$1:W$135,$V$2:$V$301)=0,ROW($2:$301),1001)))&amp;""</f>
        <v/>
      </c>
      <c r="X136" s="20" t="str">
        <f>IF(LEN(W136)=0,"",COUNTIF($V$2:$V$301,W136)/$Z$17)</f>
        <v/>
      </c>
    </row>
    <row r="137" ht="20.1" customHeight="1" spans="1:2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 t="str">
        <f t="shared" si="35"/>
        <v/>
      </c>
      <c r="W137" s="8" t="str">
        <f t="array" ref="W137">INDEX(V:V,MIN(IF(COUNTIF(W$1:W$136,$V$2:$V$301)=0,ROW($2:$301),1001)))&amp;""</f>
        <v/>
      </c>
      <c r="X137" s="20" t="str">
        <f>IF(LEN(W137)=0,"",COUNTIF($V$2:$V$301,W137)/$Z$17)</f>
        <v/>
      </c>
    </row>
    <row r="138" ht="20.1" customHeight="1" spans="1:2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 t="str">
        <f t="shared" si="35"/>
        <v/>
      </c>
      <c r="W138" s="8" t="str">
        <f t="array" ref="W138">INDEX(V:V,MIN(IF(COUNTIF(W$1:W$137,$V$2:$V$301)=0,ROW($2:$301),1001)))&amp;""</f>
        <v/>
      </c>
      <c r="X138" s="20" t="str">
        <f>IF(LEN(W138)=0,"",COUNTIF($V$2:$V$301,W138)/$Z$17)</f>
        <v/>
      </c>
    </row>
    <row r="139" ht="20.1" customHeight="1" spans="1:2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 t="str">
        <f t="shared" si="35"/>
        <v/>
      </c>
      <c r="W139" s="8" t="str">
        <f t="array" ref="W139">INDEX(V:V,MIN(IF(COUNTIF(W$1:W$138,$V$2:$V$301)=0,ROW($2:$301),1001)))&amp;""</f>
        <v/>
      </c>
      <c r="X139" s="20" t="str">
        <f>IF(LEN(W139)=0,"",COUNTIF($V$2:$V$301,W139)/$Z$17)</f>
        <v/>
      </c>
    </row>
    <row r="140" ht="20.1" customHeight="1" spans="1:2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 t="str">
        <f t="shared" si="35"/>
        <v/>
      </c>
      <c r="W140" s="8" t="str">
        <f t="array" ref="W140">INDEX(V:V,MIN(IF(COUNTIF(W$1:W$139,$V$2:$V$301)=0,ROW($2:$301),1001)))&amp;""</f>
        <v/>
      </c>
      <c r="X140" s="20" t="str">
        <f>IF(LEN(W140)=0,"",COUNTIF($V$2:$V$301,W140)/$Z$17)</f>
        <v/>
      </c>
    </row>
    <row r="141" ht="20.1" customHeight="1" spans="1:2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 t="str">
        <f t="shared" si="35"/>
        <v/>
      </c>
      <c r="W141" s="8" t="str">
        <f t="array" ref="W141">INDEX(V:V,MIN(IF(COUNTIF(W$1:W$140,$V$2:$V$301)=0,ROW($2:$301),1001)))&amp;""</f>
        <v/>
      </c>
      <c r="X141" s="20" t="str">
        <f>IF(LEN(W141)=0,"",COUNTIF($V$2:$V$301,W141)/$Z$17)</f>
        <v/>
      </c>
    </row>
    <row r="142" ht="20.1" customHeight="1" spans="1:2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 t="str">
        <f t="shared" ref="V142:V151" si="36">P2</f>
        <v/>
      </c>
      <c r="W142" s="8" t="str">
        <f t="array" ref="W142">INDEX(V:V,MIN(IF(COUNTIF(W$1:W$141,$V$2:$V$301)=0,ROW($2:$301),1001)))&amp;""</f>
        <v/>
      </c>
      <c r="X142" s="20" t="str">
        <f>IF(LEN(W142)=0,"",COUNTIF($V$2:$V$301,W142)/$Z$17)</f>
        <v/>
      </c>
    </row>
    <row r="143" ht="20.1" customHeight="1" spans="1:2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 t="str">
        <f t="shared" si="36"/>
        <v/>
      </c>
      <c r="W143" s="8" t="str">
        <f t="array" ref="W143">INDEX(V:V,MIN(IF(COUNTIF(W$1:W$142,$V$2:$V$301)=0,ROW($2:$301),1001)))&amp;""</f>
        <v/>
      </c>
      <c r="X143" s="20" t="str">
        <f>IF(LEN(W143)=0,"",COUNTIF($V$2:$V$301,W143)/$Z$17)</f>
        <v/>
      </c>
    </row>
    <row r="144" ht="20.1" customHeight="1" spans="1:2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 t="str">
        <f t="shared" si="36"/>
        <v/>
      </c>
      <c r="W144" s="8" t="str">
        <f t="array" ref="W144">INDEX(V:V,MIN(IF(COUNTIF(W$1:W$143,$V$2:$V$301)=0,ROW($2:$301),1001)))&amp;""</f>
        <v/>
      </c>
      <c r="X144" s="20" t="str">
        <f>IF(LEN(W144)=0,"",COUNTIF($V$2:$V$301,W144)/$Z$17)</f>
        <v/>
      </c>
    </row>
    <row r="145" ht="20.1" customHeight="1" spans="1:2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 t="str">
        <f t="shared" si="36"/>
        <v/>
      </c>
      <c r="W145" s="8" t="str">
        <f t="array" ref="W145">INDEX(V:V,MIN(IF(COUNTIF(W$1:W$144,$V$2:$V$301)=0,ROW($2:$301),1001)))&amp;""</f>
        <v/>
      </c>
      <c r="X145" s="20" t="str">
        <f>IF(LEN(W145)=0,"",COUNTIF($V$2:$V$301,W145)/$Z$17)</f>
        <v/>
      </c>
    </row>
    <row r="146" ht="20.1" customHeight="1" spans="1:2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 t="str">
        <f t="shared" si="36"/>
        <v/>
      </c>
      <c r="W146" s="8" t="str">
        <f t="array" ref="W146">INDEX(V:V,MIN(IF(COUNTIF(W$1:W$145,$V$2:$V$301)=0,ROW($2:$301),1001)))&amp;""</f>
        <v/>
      </c>
      <c r="X146" s="20" t="str">
        <f>IF(LEN(W146)=0,"",COUNTIF($V$2:$V$301,W146)/$Z$17)</f>
        <v/>
      </c>
    </row>
    <row r="147" ht="20.1" customHeight="1" spans="1:2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 t="str">
        <f t="shared" si="36"/>
        <v/>
      </c>
      <c r="W147" s="8" t="str">
        <f t="array" ref="W147">INDEX(V:V,MIN(IF(COUNTIF(W$1:W$146,$V$2:$V$301)=0,ROW($2:$301),1001)))&amp;""</f>
        <v/>
      </c>
      <c r="X147" s="20" t="str">
        <f>IF(LEN(W147)=0,"",COUNTIF($V$2:$V$301,W147)/$Z$17)</f>
        <v/>
      </c>
    </row>
    <row r="148" ht="20.1" customHeight="1" spans="1:2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 t="str">
        <f t="shared" si="36"/>
        <v/>
      </c>
      <c r="W148" s="8" t="str">
        <f t="array" ref="W148">INDEX(V:V,MIN(IF(COUNTIF(W$1:W$147,$V$2:$V$301)=0,ROW($2:$301),1001)))&amp;""</f>
        <v/>
      </c>
      <c r="X148" s="20" t="str">
        <f>IF(LEN(W148)=0,"",COUNTIF($V$2:$V$301,W148)/$Z$17)</f>
        <v/>
      </c>
    </row>
    <row r="149" ht="20.1" customHeight="1" spans="1:2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 t="str">
        <f t="shared" si="36"/>
        <v/>
      </c>
      <c r="W149" s="8" t="str">
        <f t="array" ref="W149">INDEX(V:V,MIN(IF(COUNTIF(W$1:W$148,$V$2:$V$301)=0,ROW($2:$301),1001)))&amp;""</f>
        <v/>
      </c>
      <c r="X149" s="20" t="str">
        <f>IF(LEN(W149)=0,"",COUNTIF($V$2:$V$301,W149)/$Z$17)</f>
        <v/>
      </c>
    </row>
    <row r="150" ht="20.1" customHeight="1" spans="1:2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 t="str">
        <f t="shared" si="36"/>
        <v/>
      </c>
      <c r="W150" s="8" t="str">
        <f t="array" ref="W150">INDEX(V:V,MIN(IF(COUNTIF(W$1:W$149,$V$2:$V$301)=0,ROW($2:$301),1001)))&amp;""</f>
        <v/>
      </c>
      <c r="X150" s="20" t="str">
        <f>IF(LEN(W150)=0,"",COUNTIF($V$2:$V$301,W150)/$Z$17)</f>
        <v/>
      </c>
    </row>
    <row r="151" ht="20.1" customHeight="1" spans="1:2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 t="str">
        <f t="shared" si="36"/>
        <v/>
      </c>
      <c r="W151" s="8" t="str">
        <f t="array" ref="W151">INDEX(V:V,MIN(IF(COUNTIF(W$1:W$150,$V$2:$V$301)=0,ROW($2:$301),1001)))&amp;""</f>
        <v/>
      </c>
      <c r="X151" s="20" t="str">
        <f>IF(LEN(W151)=0,"",COUNTIF($V$2:$V$301,W151)/$Z$17)</f>
        <v/>
      </c>
    </row>
    <row r="152" ht="20.1" customHeight="1" spans="1:2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 t="str">
        <f t="shared" ref="V152:V161" si="37">Q2</f>
        <v/>
      </c>
      <c r="W152" s="8" t="str">
        <f t="array" ref="W152">INDEX(V:V,MIN(IF(COUNTIF(W$1:W$151,$V$2:$V$301)=0,ROW($2:$301),1001)))&amp;""</f>
        <v/>
      </c>
      <c r="X152" s="20" t="str">
        <f>IF(LEN(W152)=0,"",COUNTIF($V$2:$V$301,W152)/$Z$17)</f>
        <v/>
      </c>
    </row>
    <row r="153" ht="20.1" customHeight="1" spans="1:2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 t="str">
        <f t="shared" si="37"/>
        <v/>
      </c>
      <c r="W153" s="8" t="str">
        <f t="array" ref="W153">INDEX(V:V,MIN(IF(COUNTIF(W$1:W$152,$V$2:$V$301)=0,ROW($2:$301),1001)))&amp;""</f>
        <v/>
      </c>
      <c r="X153" s="20" t="str">
        <f>IF(LEN(W153)=0,"",COUNTIF($V$2:$V$301,W153)/$Z$17)</f>
        <v/>
      </c>
    </row>
    <row r="154" ht="20.1" customHeight="1" spans="1:2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 t="str">
        <f t="shared" si="37"/>
        <v/>
      </c>
      <c r="W154" s="8" t="str">
        <f t="array" ref="W154">INDEX(V:V,MIN(IF(COUNTIF(W$1:W$153,$V$2:$V$301)=0,ROW($2:$301),1001)))&amp;""</f>
        <v/>
      </c>
      <c r="X154" s="20" t="str">
        <f>IF(LEN(W154)=0,"",COUNTIF($V$2:$V$301,W154)/$Z$17)</f>
        <v/>
      </c>
    </row>
    <row r="155" ht="20.1" customHeight="1" spans="1:2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 t="str">
        <f t="shared" si="37"/>
        <v/>
      </c>
      <c r="W155" s="8" t="str">
        <f t="array" ref="W155">INDEX(V:V,MIN(IF(COUNTIF(W$1:W$154,$V$2:$V$301)=0,ROW($2:$301),1001)))&amp;""</f>
        <v/>
      </c>
      <c r="X155" s="20" t="str">
        <f>IF(LEN(W155)=0,"",COUNTIF($V$2:$V$301,W155)/$Z$17)</f>
        <v/>
      </c>
    </row>
    <row r="156" ht="20.1" customHeight="1" spans="1:2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 t="str">
        <f t="shared" si="37"/>
        <v/>
      </c>
      <c r="W156" s="8" t="str">
        <f t="array" ref="W156">INDEX(V:V,MIN(IF(COUNTIF(W$1:W$155,$V$2:$V$301)=0,ROW($2:$301),1001)))&amp;""</f>
        <v/>
      </c>
      <c r="X156" s="20" t="str">
        <f>IF(LEN(W156)=0,"",COUNTIF($V$2:$V$301,W156)/$Z$17)</f>
        <v/>
      </c>
    </row>
    <row r="157" ht="20.1" customHeight="1" spans="1:2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 t="str">
        <f t="shared" si="37"/>
        <v/>
      </c>
      <c r="W157" s="8" t="str">
        <f t="array" ref="W157">INDEX(V:V,MIN(IF(COUNTIF(W$1:W$156,$V$2:$V$301)=0,ROW($2:$301),1001)))&amp;""</f>
        <v/>
      </c>
      <c r="X157" s="20" t="str">
        <f>IF(LEN(W157)=0,"",COUNTIF($V$2:$V$301,W157)/$Z$17)</f>
        <v/>
      </c>
    </row>
    <row r="158" ht="20.1" customHeight="1" spans="1:2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 t="str">
        <f t="shared" si="37"/>
        <v/>
      </c>
      <c r="W158" s="8" t="str">
        <f t="array" ref="W158">INDEX(V:V,MIN(IF(COUNTIF(W$1:W$157,$V$2:$V$301)=0,ROW($2:$301),1001)))&amp;""</f>
        <v/>
      </c>
      <c r="X158" s="20" t="str">
        <f>IF(LEN(W158)=0,"",COUNTIF($V$2:$V$301,W158)/$Z$17)</f>
        <v/>
      </c>
    </row>
    <row r="159" ht="20.1" customHeight="1" spans="1:2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 t="str">
        <f t="shared" si="37"/>
        <v/>
      </c>
      <c r="W159" s="8" t="str">
        <f t="array" ref="W159">INDEX(V:V,MIN(IF(COUNTIF(W$1:W$158,$V$2:$V$301)=0,ROW($2:$301),1001)))&amp;""</f>
        <v/>
      </c>
      <c r="X159" s="20" t="str">
        <f>IF(LEN(W159)=0,"",COUNTIF($V$2:$V$301,W159)/$Z$17)</f>
        <v/>
      </c>
    </row>
    <row r="160" ht="20.1" customHeight="1" spans="1:2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 t="str">
        <f t="shared" si="37"/>
        <v/>
      </c>
      <c r="W160" s="8" t="str">
        <f t="array" ref="W160">INDEX(V:V,MIN(IF(COUNTIF(W$1:W$159,$V$2:$V$301)=0,ROW($2:$301),1001)))&amp;""</f>
        <v/>
      </c>
      <c r="X160" s="20" t="str">
        <f>IF(LEN(W160)=0,"",COUNTIF($V$2:$V$301,W160)/$Z$17)</f>
        <v/>
      </c>
    </row>
    <row r="161" ht="20.1" customHeight="1" spans="1:2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 t="str">
        <f t="shared" si="37"/>
        <v/>
      </c>
      <c r="W161" s="8" t="str">
        <f t="array" ref="W161">INDEX(V:V,MIN(IF(COUNTIF(W$1:W$160,$V$2:$V$301)=0,ROW($2:$301),1001)))&amp;""</f>
        <v/>
      </c>
      <c r="X161" s="20" t="str">
        <f>IF(LEN(W161)=0,"",COUNTIF($V$2:$V$301,W161)/$Z$17)</f>
        <v/>
      </c>
    </row>
    <row r="162" ht="20.1" customHeight="1" spans="1:2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 t="str">
        <f t="shared" ref="V162:V171" si="38">R2</f>
        <v/>
      </c>
      <c r="W162" s="8" t="str">
        <f t="array" ref="W162">INDEX(V:V,MIN(IF(COUNTIF(W$1:W$161,$V$2:$V$301)=0,ROW($2:$301),1001)))&amp;""</f>
        <v/>
      </c>
      <c r="X162" s="20" t="str">
        <f>IF(LEN(W162)=0,"",COUNTIF($V$2:$V$301,W162)/$Z$17)</f>
        <v/>
      </c>
    </row>
    <row r="163" ht="20.1" customHeight="1" spans="1:2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 t="str">
        <f t="shared" si="38"/>
        <v/>
      </c>
      <c r="W163" s="8" t="str">
        <f t="array" ref="W163">INDEX(V:V,MIN(IF(COUNTIF(W$1:W$162,$V$2:$V$301)=0,ROW($2:$301),1001)))&amp;""</f>
        <v/>
      </c>
      <c r="X163" s="20" t="str">
        <f>IF(LEN(W163)=0,"",COUNTIF($V$2:$V$301,W163)/$Z$17)</f>
        <v/>
      </c>
    </row>
    <row r="164" ht="20.1" customHeight="1" spans="1:2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 t="str">
        <f t="shared" si="38"/>
        <v/>
      </c>
      <c r="W164" s="8" t="str">
        <f t="array" ref="W164">INDEX(V:V,MIN(IF(COUNTIF(W$1:W$163,$V$2:$V$301)=0,ROW($2:$301),1001)))&amp;""</f>
        <v/>
      </c>
      <c r="X164" s="20" t="str">
        <f>IF(LEN(W164)=0,"",COUNTIF($V$2:$V$301,W164)/$Z$17)</f>
        <v/>
      </c>
    </row>
    <row r="165" ht="20.1" customHeight="1" spans="1:2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 t="str">
        <f t="shared" si="38"/>
        <v/>
      </c>
      <c r="W165" s="8" t="str">
        <f t="array" ref="W165">INDEX(V:V,MIN(IF(COUNTIF(W$1:W$164,$V$2:$V$301)=0,ROW($2:$301),1001)))&amp;""</f>
        <v/>
      </c>
      <c r="X165" s="20" t="str">
        <f>IF(LEN(W165)=0,"",COUNTIF($V$2:$V$301,W165)/$Z$17)</f>
        <v/>
      </c>
    </row>
    <row r="166" ht="20.1" customHeight="1" spans="1:2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 t="str">
        <f t="shared" si="38"/>
        <v/>
      </c>
      <c r="W166" s="8" t="str">
        <f t="array" ref="W166">INDEX(V:V,MIN(IF(COUNTIF(W$1:W$165,$V$2:$V$301)=0,ROW($2:$301),1001)))&amp;""</f>
        <v/>
      </c>
      <c r="X166" s="20" t="str">
        <f>IF(LEN(W166)=0,"",COUNTIF($V$2:$V$301,W166)/$Z$17)</f>
        <v/>
      </c>
    </row>
    <row r="167" ht="20.1" customHeight="1" spans="1:2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 t="str">
        <f t="shared" si="38"/>
        <v/>
      </c>
      <c r="W167" s="8" t="str">
        <f t="array" ref="W167">INDEX(V:V,MIN(IF(COUNTIF(W$1:W$166,$V$2:$V$301)=0,ROW($2:$301),1001)))&amp;""</f>
        <v/>
      </c>
      <c r="X167" s="20" t="str">
        <f>IF(LEN(W167)=0,"",COUNTIF($V$2:$V$301,W167)/$Z$17)</f>
        <v/>
      </c>
    </row>
    <row r="168" ht="20.1" customHeight="1" spans="1:2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 t="str">
        <f t="shared" si="38"/>
        <v/>
      </c>
      <c r="W168" s="8" t="str">
        <f t="array" ref="W168">INDEX(V:V,MIN(IF(COUNTIF(W$1:W$167,$V$2:$V$301)=0,ROW($2:$301),1001)))&amp;""</f>
        <v/>
      </c>
      <c r="X168" s="20" t="str">
        <f>IF(LEN(W168)=0,"",COUNTIF($V$2:$V$301,W168)/$Z$17)</f>
        <v/>
      </c>
    </row>
    <row r="169" ht="20.1" customHeight="1" spans="1:2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 t="str">
        <f t="shared" si="38"/>
        <v/>
      </c>
      <c r="W169" s="8" t="str">
        <f t="array" ref="W169">INDEX(V:V,MIN(IF(COUNTIF(W$1:W$168,$V$2:$V$301)=0,ROW($2:$301),1001)))&amp;""</f>
        <v/>
      </c>
      <c r="X169" s="20" t="str">
        <f>IF(LEN(W169)=0,"",COUNTIF($V$2:$V$301,W169)/$Z$17)</f>
        <v/>
      </c>
    </row>
    <row r="170" ht="20.1" customHeight="1" spans="1:2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 t="str">
        <f t="shared" si="38"/>
        <v/>
      </c>
      <c r="W170" s="8" t="str">
        <f t="array" ref="W170">INDEX(V:V,MIN(IF(COUNTIF(W$1:W$169,$V$2:$V$301)=0,ROW($2:$301),1001)))&amp;""</f>
        <v/>
      </c>
      <c r="X170" s="20" t="str">
        <f>IF(LEN(W170)=0,"",COUNTIF($V$2:$V$301,W170)/$Z$17)</f>
        <v/>
      </c>
    </row>
    <row r="171" ht="20.1" customHeight="1" spans="1:2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 t="str">
        <f t="shared" si="38"/>
        <v/>
      </c>
      <c r="W171" s="8" t="str">
        <f t="array" ref="W171">INDEX(V:V,MIN(IF(COUNTIF(W$1:W$170,$V$2:$V$301)=0,ROW($2:$301),1001)))&amp;""</f>
        <v/>
      </c>
      <c r="X171" s="20" t="str">
        <f>IF(LEN(W171)=0,"",COUNTIF($V$2:$V$301,W171)/$Z$17)</f>
        <v/>
      </c>
    </row>
    <row r="172" ht="20.1" customHeight="1" spans="1:2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 t="str">
        <f t="shared" ref="V172:V181" si="39">S2</f>
        <v/>
      </c>
      <c r="W172" s="8" t="str">
        <f t="array" ref="W172">INDEX(V:V,MIN(IF(COUNTIF(W$1:W$171,$V$2:$V$301)=0,ROW($2:$301),1001)))&amp;""</f>
        <v/>
      </c>
      <c r="X172" s="20" t="str">
        <f>IF(LEN(W172)=0,"",COUNTIF($V$2:$V$301,W172)/$Z$17)</f>
        <v/>
      </c>
    </row>
    <row r="173" ht="20.1" customHeight="1" spans="1:2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 t="str">
        <f t="shared" si="39"/>
        <v/>
      </c>
      <c r="W173" s="8" t="str">
        <f t="array" ref="W173">INDEX(V:V,MIN(IF(COUNTIF(W$1:W$172,$V$2:$V$301)=0,ROW($2:$301),1001)))&amp;""</f>
        <v/>
      </c>
      <c r="X173" s="20" t="str">
        <f>IF(LEN(W173)=0,"",COUNTIF($V$2:$V$301,W173)/$Z$17)</f>
        <v/>
      </c>
    </row>
    <row r="174" ht="20.1" customHeight="1" spans="1:2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 t="str">
        <f t="shared" si="39"/>
        <v/>
      </c>
      <c r="W174" s="8" t="str">
        <f t="array" ref="W174">INDEX(V:V,MIN(IF(COUNTIF(W$1:W$173,$V$2:$V$301)=0,ROW($2:$301),1001)))&amp;""</f>
        <v/>
      </c>
      <c r="X174" s="20" t="str">
        <f>IF(LEN(W174)=0,"",COUNTIF($V$2:$V$301,W174)/$Z$17)</f>
        <v/>
      </c>
    </row>
    <row r="175" ht="20.1" customHeight="1" spans="1:2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 t="str">
        <f t="shared" si="39"/>
        <v/>
      </c>
      <c r="W175" s="8" t="str">
        <f t="array" ref="W175">INDEX(V:V,MIN(IF(COUNTIF(W$1:W$174,$V$2:$V$301)=0,ROW($2:$301),1001)))&amp;""</f>
        <v/>
      </c>
      <c r="X175" s="20" t="str">
        <f>IF(LEN(W175)=0,"",COUNTIF($V$2:$V$301,W175)/$Z$17)</f>
        <v/>
      </c>
    </row>
    <row r="176" ht="20.1" customHeight="1" spans="1:2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 t="str">
        <f t="shared" si="39"/>
        <v/>
      </c>
      <c r="W176" s="8" t="str">
        <f t="array" ref="W176">INDEX(V:V,MIN(IF(COUNTIF(W$1:W$175,$V$2:$V$301)=0,ROW($2:$301),1001)))&amp;""</f>
        <v/>
      </c>
      <c r="X176" s="20" t="str">
        <f>IF(LEN(W176)=0,"",COUNTIF($V$2:$V$301,W176)/$Z$17)</f>
        <v/>
      </c>
    </row>
    <row r="177" ht="20.1" customHeight="1" spans="1:2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 t="str">
        <f t="shared" si="39"/>
        <v/>
      </c>
      <c r="W177" s="8" t="str">
        <f t="array" ref="W177">INDEX(V:V,MIN(IF(COUNTIF(W$1:W$176,$V$2:$V$301)=0,ROW($2:$301),1001)))&amp;""</f>
        <v/>
      </c>
      <c r="X177" s="20" t="str">
        <f>IF(LEN(W177)=0,"",COUNTIF($V$2:$V$301,W177)/$Z$17)</f>
        <v/>
      </c>
    </row>
    <row r="178" ht="20.1" customHeight="1" spans="1:2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 t="str">
        <f t="shared" si="39"/>
        <v/>
      </c>
      <c r="W178" s="8" t="str">
        <f t="array" ref="W178">INDEX(V:V,MIN(IF(COUNTIF(W$1:W$177,$V$2:$V$301)=0,ROW($2:$301),1001)))&amp;""</f>
        <v/>
      </c>
      <c r="X178" s="20" t="str">
        <f>IF(LEN(W178)=0,"",COUNTIF($V$2:$V$301,W178)/$Z$17)</f>
        <v/>
      </c>
    </row>
    <row r="179" ht="20.1" customHeight="1" spans="1:2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 t="str">
        <f t="shared" si="39"/>
        <v/>
      </c>
      <c r="W179" s="8" t="str">
        <f t="array" ref="W179">INDEX(V:V,MIN(IF(COUNTIF(W$1:W$178,$V$2:$V$301)=0,ROW($2:$301),1001)))&amp;""</f>
        <v/>
      </c>
      <c r="X179" s="20" t="str">
        <f>IF(LEN(W179)=0,"",COUNTIF($V$2:$V$301,W179)/$Z$17)</f>
        <v/>
      </c>
    </row>
    <row r="180" ht="20.1" customHeight="1" spans="1:2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 t="str">
        <f t="shared" si="39"/>
        <v/>
      </c>
      <c r="W180" s="8" t="str">
        <f t="array" ref="W180">INDEX(V:V,MIN(IF(COUNTIF(W$1:W$179,$V$2:$V$301)=0,ROW($2:$301),1001)))&amp;""</f>
        <v/>
      </c>
      <c r="X180" s="20" t="str">
        <f>IF(LEN(W180)=0,"",COUNTIF($V$2:$V$301,W180)/$Z$17)</f>
        <v/>
      </c>
    </row>
    <row r="181" ht="20.1" customHeight="1" spans="1:2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 t="str">
        <f t="shared" si="39"/>
        <v/>
      </c>
      <c r="W181" s="8" t="str">
        <f t="array" ref="W181">INDEX(V:V,MIN(IF(COUNTIF(W$1:W$180,$V$2:$V$301)=0,ROW($2:$301),1001)))&amp;""</f>
        <v/>
      </c>
      <c r="X181" s="20" t="str">
        <f>IF(LEN(W181)=0,"",COUNTIF($V$2:$V$301,W181)/$Z$17)</f>
        <v/>
      </c>
    </row>
    <row r="182" ht="20.1" customHeight="1" spans="1:2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 t="str">
        <f t="shared" ref="V182:V191" si="40">T2</f>
        <v/>
      </c>
      <c r="W182" s="8" t="str">
        <f t="array" ref="W182">INDEX(V:V,MIN(IF(COUNTIF(W$1:W$181,$V$2:$V$301)=0,ROW($2:$301),1001)))&amp;""</f>
        <v/>
      </c>
      <c r="X182" s="20" t="str">
        <f>IF(LEN(W182)=0,"",COUNTIF($V$2:$V$301,W182)/$Z$17)</f>
        <v/>
      </c>
    </row>
    <row r="183" ht="20.1" customHeight="1" spans="1:2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 t="str">
        <f t="shared" si="40"/>
        <v/>
      </c>
      <c r="W183" s="8" t="str">
        <f t="array" ref="W183">INDEX(V:V,MIN(IF(COUNTIF(W$1:W$182,$V$2:$V$301)=0,ROW($2:$301),1001)))&amp;""</f>
        <v/>
      </c>
      <c r="X183" s="20" t="str">
        <f>IF(LEN(W183)=0,"",COUNTIF($V$2:$V$301,W183)/$Z$17)</f>
        <v/>
      </c>
    </row>
    <row r="184" ht="20.1" customHeight="1" spans="1:2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 t="str">
        <f t="shared" si="40"/>
        <v/>
      </c>
      <c r="W184" s="8" t="str">
        <f t="array" ref="W184">INDEX(V:V,MIN(IF(COUNTIF(W$1:W$183,$V$2:$V$301)=0,ROW($2:$301),1001)))&amp;""</f>
        <v/>
      </c>
      <c r="X184" s="20" t="str">
        <f>IF(LEN(W184)=0,"",COUNTIF($V$2:$V$301,W184)/$Z$17)</f>
        <v/>
      </c>
    </row>
    <row r="185" ht="20.1" customHeight="1" spans="1:2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 t="str">
        <f t="shared" si="40"/>
        <v/>
      </c>
      <c r="W185" s="8" t="str">
        <f t="array" ref="W185">INDEX(V:V,MIN(IF(COUNTIF(W$1:W$184,$V$2:$V$301)=0,ROW($2:$301),1001)))&amp;""</f>
        <v/>
      </c>
      <c r="X185" s="20" t="str">
        <f>IF(LEN(W185)=0,"",COUNTIF($V$2:$V$301,W185)/$Z$17)</f>
        <v/>
      </c>
    </row>
    <row r="186" ht="20.1" customHeight="1" spans="1:2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 t="str">
        <f t="shared" si="40"/>
        <v/>
      </c>
      <c r="W186" s="8" t="str">
        <f t="array" ref="W186">INDEX(V:V,MIN(IF(COUNTIF(W$1:W$185,$V$2:$V$301)=0,ROW($2:$301),1001)))&amp;""</f>
        <v/>
      </c>
      <c r="X186" s="20" t="str">
        <f>IF(LEN(W186)=0,"",COUNTIF($V$2:$V$301,W186)/$Z$17)</f>
        <v/>
      </c>
    </row>
    <row r="187" ht="20.1" customHeight="1" spans="1:2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 t="str">
        <f t="shared" si="40"/>
        <v/>
      </c>
      <c r="W187" s="8" t="str">
        <f t="array" ref="W187">INDEX(V:V,MIN(IF(COUNTIF(W$1:W$186,$V$2:$V$301)=0,ROW($2:$301),1001)))&amp;""</f>
        <v/>
      </c>
      <c r="X187" s="20" t="str">
        <f>IF(LEN(W187)=0,"",COUNTIF($V$2:$V$301,W187)/$Z$17)</f>
        <v/>
      </c>
    </row>
    <row r="188" ht="20.1" customHeight="1" spans="1:2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 t="str">
        <f t="shared" si="40"/>
        <v/>
      </c>
      <c r="W188" s="8" t="str">
        <f t="array" ref="W188">INDEX(V:V,MIN(IF(COUNTIF(W$1:W$187,$V$2:$V$301)=0,ROW($2:$301),1001)))&amp;""</f>
        <v/>
      </c>
      <c r="X188" s="20" t="str">
        <f>IF(LEN(W188)=0,"",COUNTIF($V$2:$V$301,W188)/$Z$17)</f>
        <v/>
      </c>
    </row>
    <row r="189" ht="20.1" customHeight="1" spans="1:2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 t="str">
        <f t="shared" si="40"/>
        <v/>
      </c>
      <c r="W189" s="8" t="str">
        <f t="array" ref="W189">INDEX(V:V,MIN(IF(COUNTIF(W$1:W$188,$V$2:$V$301)=0,ROW($2:$301),1001)))&amp;""</f>
        <v/>
      </c>
      <c r="X189" s="20" t="str">
        <f>IF(LEN(W189)=0,"",COUNTIF($V$2:$V$301,W189)/$Z$17)</f>
        <v/>
      </c>
    </row>
    <row r="190" ht="20.1" customHeight="1" spans="1:2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 t="str">
        <f t="shared" si="40"/>
        <v/>
      </c>
      <c r="W190" s="8" t="str">
        <f t="array" ref="W190">INDEX(V:V,MIN(IF(COUNTIF(W$1:W$189,$V$2:$V$301)=0,ROW($2:$301),1001)))&amp;""</f>
        <v/>
      </c>
      <c r="X190" s="20" t="str">
        <f>IF(LEN(W190)=0,"",COUNTIF($V$2:$V$301,W190)/$Z$17)</f>
        <v/>
      </c>
    </row>
    <row r="191" ht="20.1" customHeight="1" spans="1:2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 t="str">
        <f t="shared" si="40"/>
        <v/>
      </c>
      <c r="W191" s="8" t="str">
        <f t="array" ref="W191">INDEX(V:V,MIN(IF(COUNTIF(W$1:W$190,$V$2:$V$301)=0,ROW($2:$301),1001)))&amp;""</f>
        <v/>
      </c>
      <c r="X191" s="20" t="str">
        <f>IF(LEN(W191)=0,"",COUNTIF($V$2:$V$301,W191)/$Z$17)</f>
        <v/>
      </c>
    </row>
    <row r="192" ht="20.1" customHeight="1" spans="1:2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 t="str">
        <f t="shared" ref="V192:V201" si="41">U2</f>
        <v/>
      </c>
      <c r="W192" s="8" t="str">
        <f t="array" ref="W192">INDEX(V:V,MIN(IF(COUNTIF(W$1:W$191,$V$2:$V$301)=0,ROW($2:$301),1001)))&amp;""</f>
        <v/>
      </c>
      <c r="X192" s="20" t="str">
        <f>IF(LEN(W192)=0,"",COUNTIF($V$2:$V$301,W192)/$Z$17)</f>
        <v/>
      </c>
    </row>
    <row r="193" ht="20.1" customHeight="1" spans="1:2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 t="str">
        <f t="shared" si="41"/>
        <v/>
      </c>
      <c r="W193" s="8" t="str">
        <f t="array" ref="W193">INDEX(V:V,MIN(IF(COUNTIF(W$1:W$192,$V$2:$V$301)=0,ROW($2:$301),1001)))&amp;""</f>
        <v/>
      </c>
      <c r="X193" s="20" t="str">
        <f>IF(LEN(W193)=0,"",COUNTIF($V$2:$V$301,W193)/$Z$17)</f>
        <v/>
      </c>
    </row>
    <row r="194" ht="20.1" customHeight="1" spans="1:2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 t="str">
        <f t="shared" si="41"/>
        <v/>
      </c>
      <c r="W194" s="8" t="str">
        <f t="array" ref="W194">INDEX(V:V,MIN(IF(COUNTIF(W$1:W$193,$V$2:$V$301)=0,ROW($2:$301),1001)))&amp;""</f>
        <v/>
      </c>
      <c r="X194" s="20" t="str">
        <f>IF(LEN(W194)=0,"",COUNTIF($V$2:$V$301,W194)/$Z$17)</f>
        <v/>
      </c>
    </row>
    <row r="195" ht="20.1" customHeight="1" spans="1:2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 t="str">
        <f t="shared" si="41"/>
        <v/>
      </c>
      <c r="W195" s="8" t="str">
        <f t="array" ref="W195">INDEX(V:V,MIN(IF(COUNTIF(W$1:W$194,$V$2:$V$301)=0,ROW($2:$301),1001)))&amp;""</f>
        <v/>
      </c>
      <c r="X195" s="20" t="str">
        <f>IF(LEN(W195)=0,"",COUNTIF($V$2:$V$301,W195)/$Z$17)</f>
        <v/>
      </c>
    </row>
    <row r="196" ht="20.1" customHeight="1" spans="1:2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 t="str">
        <f t="shared" si="41"/>
        <v/>
      </c>
      <c r="W196" s="8" t="str">
        <f t="array" ref="W196">INDEX(V:V,MIN(IF(COUNTIF(W$1:W$195,$V$2:$V$301)=0,ROW($2:$301),1001)))&amp;""</f>
        <v/>
      </c>
      <c r="X196" s="20" t="str">
        <f>IF(LEN(W196)=0,"",COUNTIF($V$2:$V$301,W196)/$Z$17)</f>
        <v/>
      </c>
    </row>
    <row r="197" ht="20.1" customHeight="1" spans="1:2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 t="str">
        <f t="shared" si="41"/>
        <v/>
      </c>
      <c r="W197" s="8" t="str">
        <f t="array" ref="W197">INDEX(V:V,MIN(IF(COUNTIF(W$1:W$196,$V$2:$V$301)=0,ROW($2:$301),1001)))&amp;""</f>
        <v/>
      </c>
      <c r="X197" s="20" t="str">
        <f>IF(LEN(W197)=0,"",COUNTIF($V$2:$V$301,W197)/$Z$17)</f>
        <v/>
      </c>
    </row>
    <row r="198" ht="20.1" customHeight="1" spans="1:2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 t="str">
        <f t="shared" si="41"/>
        <v/>
      </c>
      <c r="W198" s="8" t="str">
        <f t="array" ref="W198">INDEX(V:V,MIN(IF(COUNTIF(W$1:W$197,$V$2:$V$301)=0,ROW($2:$301),1001)))&amp;""</f>
        <v/>
      </c>
      <c r="X198" s="20" t="str">
        <f>IF(LEN(W198)=0,"",COUNTIF($V$2:$V$301,W198)/$Z$17)</f>
        <v/>
      </c>
    </row>
    <row r="199" ht="20.1" customHeight="1" spans="1:2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 t="str">
        <f t="shared" si="41"/>
        <v/>
      </c>
      <c r="W199" s="8" t="str">
        <f t="array" ref="W199">INDEX(V:V,MIN(IF(COUNTIF(W$1:W$198,$V$2:$V$301)=0,ROW($2:$301),1001)))&amp;""</f>
        <v/>
      </c>
      <c r="X199" s="20" t="str">
        <f>IF(LEN(W199)=0,"",COUNTIF($V$2:$V$301,W199)/$Z$17)</f>
        <v/>
      </c>
    </row>
    <row r="200" ht="20.1" customHeight="1" spans="1:2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 t="str">
        <f t="shared" si="41"/>
        <v/>
      </c>
      <c r="W200" s="8" t="str">
        <f t="array" ref="W200">INDEX(V:V,MIN(IF(COUNTIF(W$1:W$199,$V$2:$V$301)=0,ROW($2:$301),1001)))&amp;""</f>
        <v/>
      </c>
      <c r="X200" s="20" t="str">
        <f>IF(LEN(W200)=0,"",COUNTIF($V$2:$V$301,W200)/$Z$17)</f>
        <v/>
      </c>
    </row>
    <row r="201" ht="20.1" customHeight="1" spans="1:24">
      <c r="A201" s="8"/>
      <c r="B201" s="2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 t="str">
        <f t="shared" si="41"/>
        <v/>
      </c>
      <c r="W201" s="8" t="str">
        <f t="array" ref="W201">INDEX(V:V,MIN(IF(COUNTIF(W$1:W$200,$V$2:$V$301)=0,ROW($2:$301),1001)))&amp;""</f>
        <v/>
      </c>
      <c r="X201" s="20" t="str">
        <f>IF(LEN(W201)=0,"",COUNTIF($V$2:$V$301,W201)/$Z$17)</f>
        <v/>
      </c>
    </row>
    <row r="202" ht="20.1" customHeight="1" spans="1:24">
      <c r="A202" s="1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8" t="str">
        <f>B12</f>
        <v/>
      </c>
      <c r="W202" s="8" t="str">
        <f t="array" ref="W202">INDEX(V:V,MIN(IF(COUNTIF(W$1:W$201,$V$2:$V$301)=0,ROW($2:$301),1001)))&amp;""</f>
        <v/>
      </c>
      <c r="X202" s="20" t="str">
        <f>IF(LEN(W202)=0,"",COUNTIF($V$2:$V$301,W202)/$Z$17)</f>
        <v/>
      </c>
    </row>
    <row r="203" ht="20.1" customHeight="1" spans="1:24">
      <c r="A203" s="1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8" t="str">
        <f>B13</f>
        <v/>
      </c>
      <c r="W203" s="8" t="str">
        <f t="array" ref="W203">INDEX(V:V,MIN(IF(COUNTIF(W$1:W$202,$V$2:$V$301)=0,ROW($2:$301),1001)))&amp;""</f>
        <v/>
      </c>
      <c r="X203" s="20" t="str">
        <f>IF(LEN(W203)=0,"",COUNTIF($V$2:$V$301,W203)/$Z$17)</f>
        <v/>
      </c>
    </row>
    <row r="204" ht="20.1" customHeight="1" spans="1:24">
      <c r="A204" s="1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8" t="str">
        <f>B14</f>
        <v/>
      </c>
      <c r="W204" s="8" t="str">
        <f t="array" ref="W204">INDEX(V:V,MIN(IF(COUNTIF(W$1:W$203,$V$2:$V$301)=0,ROW($2:$301),1001)))&amp;""</f>
        <v/>
      </c>
      <c r="X204" s="20" t="str">
        <f>IF(LEN(W204)=0,"",COUNTIF($V$2:$V$301,W204)/$Z$17)</f>
        <v/>
      </c>
    </row>
    <row r="205" ht="20.1" customHeight="1" spans="1:24">
      <c r="A205" s="1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8" t="str">
        <f>B15</f>
        <v/>
      </c>
      <c r="W205" s="8" t="str">
        <f t="array" ref="W205">INDEX(V:V,MIN(IF(COUNTIF(W$1:W$204,$V$2:$V$301)=0,ROW($2:$301),1001)))&amp;""</f>
        <v/>
      </c>
      <c r="X205" s="20" t="str">
        <f>IF(LEN(W205)=0,"",COUNTIF($V$2:$V$301,W205)/$Z$17)</f>
        <v/>
      </c>
    </row>
    <row r="206" ht="20.1" customHeight="1" spans="1:24">
      <c r="A206" s="1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8" t="str">
        <f>B16</f>
        <v/>
      </c>
      <c r="W206" s="8" t="str">
        <f t="array" ref="W206">INDEX(V:V,MIN(IF(COUNTIF(W$1:W$205,$V$2:$V$301)=0,ROW($2:$301),1001)))&amp;""</f>
        <v/>
      </c>
      <c r="X206" s="20" t="str">
        <f>IF(LEN(W206)=0,"",COUNTIF($V$2:$V$301,W206)/$Z$17)</f>
        <v/>
      </c>
    </row>
    <row r="207" ht="20.1" customHeight="1" spans="1:24">
      <c r="A207" s="1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8" t="str">
        <f>C12</f>
        <v/>
      </c>
      <c r="W207" s="8" t="str">
        <f t="array" ref="W207">INDEX(V:V,MIN(IF(COUNTIF(W$1:W$206,$V$2:$V$301)=0,ROW($2:$301),1001)))&amp;""</f>
        <v/>
      </c>
      <c r="X207" s="20" t="str">
        <f>IF(LEN(W207)=0,"",COUNTIF($V$2:$V$301,W207)/$Z$17)</f>
        <v/>
      </c>
    </row>
    <row r="208" ht="20.1" customHeight="1" spans="1:24">
      <c r="A208" s="1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8" t="str">
        <f>C13</f>
        <v/>
      </c>
      <c r="W208" s="8" t="str">
        <f t="array" ref="W208">INDEX(V:V,MIN(IF(COUNTIF(W$1:W$207,$V$2:$V$301)=0,ROW($2:$301),1001)))&amp;""</f>
        <v/>
      </c>
      <c r="X208" s="20" t="str">
        <f>IF(LEN(W208)=0,"",COUNTIF($V$2:$V$301,W208)/$Z$17)</f>
        <v/>
      </c>
    </row>
    <row r="209" ht="20.1" customHeight="1" spans="1:24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8" t="str">
        <f>C14</f>
        <v/>
      </c>
      <c r="W209" s="8" t="str">
        <f t="array" ref="W209">INDEX(V:V,MIN(IF(COUNTIF(W$1:W$208,$V$2:$V$301)=0,ROW($2:$301),1001)))&amp;""</f>
        <v/>
      </c>
      <c r="X209" s="20" t="str">
        <f>IF(LEN(W209)=0,"",COUNTIF($V$2:$V$301,W209)/$Z$17)</f>
        <v/>
      </c>
    </row>
    <row r="210" ht="20.1" customHeight="1" spans="1:24">
      <c r="A210" s="1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8" t="str">
        <f>C15</f>
        <v/>
      </c>
      <c r="W210" s="8" t="str">
        <f t="array" ref="W210">INDEX(V:V,MIN(IF(COUNTIF(W$1:W$209,$V$2:$V$301)=0,ROW($2:$301),1001)))&amp;""</f>
        <v/>
      </c>
      <c r="X210" s="20" t="str">
        <f>IF(LEN(W210)=0,"",COUNTIF($V$2:$V$301,W210)/$Z$17)</f>
        <v/>
      </c>
    </row>
    <row r="211" ht="20.1" customHeight="1" spans="1:24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8" t="str">
        <f>C16</f>
        <v/>
      </c>
      <c r="W211" s="8" t="str">
        <f t="array" ref="W211">INDEX(V:V,MIN(IF(COUNTIF(W$1:W$210,$V$2:$V$301)=0,ROW($2:$301),1001)))&amp;""</f>
        <v/>
      </c>
      <c r="X211" s="20" t="str">
        <f>IF(LEN(W211)=0,"",COUNTIF($V$2:$V$301,W211)/$Z$17)</f>
        <v/>
      </c>
    </row>
    <row r="212" ht="20.1" customHeight="1" spans="1:24">
      <c r="A212" s="1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8" t="str">
        <f>D12</f>
        <v/>
      </c>
      <c r="W212" s="8" t="str">
        <f t="array" ref="W212">INDEX(V:V,MIN(IF(COUNTIF(W$1:W$211,$V$2:$V$301)=0,ROW($2:$301),1001)))&amp;""</f>
        <v/>
      </c>
      <c r="X212" s="20" t="str">
        <f>IF(LEN(W212)=0,"",COUNTIF($V$2:$V$301,W212)/$Z$17)</f>
        <v/>
      </c>
    </row>
    <row r="213" ht="20.1" customHeight="1" spans="1:24">
      <c r="A213" s="1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8" t="str">
        <f>D13</f>
        <v/>
      </c>
      <c r="W213" s="8" t="str">
        <f t="array" ref="W213">INDEX(V:V,MIN(IF(COUNTIF(W$1:W$212,$V$2:$V$301)=0,ROW($2:$301),1001)))&amp;""</f>
        <v/>
      </c>
      <c r="X213" s="20" t="str">
        <f>IF(LEN(W213)=0,"",COUNTIF($V$2:$V$301,W213)/$Z$17)</f>
        <v/>
      </c>
    </row>
    <row r="214" ht="20.1" customHeight="1" spans="1:24">
      <c r="A214" s="1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8" t="str">
        <f>D14</f>
        <v/>
      </c>
      <c r="W214" s="8" t="str">
        <f t="array" ref="W214">INDEX(V:V,MIN(IF(COUNTIF(W$1:W$213,$V$2:$V$301)=0,ROW($2:$301),1001)))&amp;""</f>
        <v/>
      </c>
      <c r="X214" s="20" t="str">
        <f>IF(LEN(W214)=0,"",COUNTIF($V$2:$V$301,W214)/$Z$17)</f>
        <v/>
      </c>
    </row>
    <row r="215" ht="20.1" customHeight="1" spans="1:24">
      <c r="A215" s="1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8" t="str">
        <f>D15</f>
        <v/>
      </c>
      <c r="W215" s="8" t="str">
        <f t="array" ref="W215">INDEX(V:V,MIN(IF(COUNTIF(W$1:W$214,$V$2:$V$301)=0,ROW($2:$301),1001)))&amp;""</f>
        <v/>
      </c>
      <c r="X215" s="20" t="str">
        <f>IF(LEN(W215)=0,"",COUNTIF($V$2:$V$301,W215)/$Z$17)</f>
        <v/>
      </c>
    </row>
    <row r="216" ht="20.1" customHeight="1" spans="1:24">
      <c r="A216" s="1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8" t="str">
        <f>D16</f>
        <v/>
      </c>
      <c r="W216" s="8" t="str">
        <f t="array" ref="W216">INDEX(V:V,MIN(IF(COUNTIF(W$1:W$215,$V$2:$V$301)=0,ROW($2:$301),1001)))&amp;""</f>
        <v/>
      </c>
      <c r="X216" s="20" t="str">
        <f>IF(LEN(W216)=0,"",COUNTIF($V$2:$V$301,W216)/$Z$17)</f>
        <v/>
      </c>
    </row>
    <row r="217" ht="20.1" customHeight="1" spans="1:24">
      <c r="A217" s="1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8" t="str">
        <f>E12</f>
        <v/>
      </c>
      <c r="W217" s="8" t="str">
        <f t="array" ref="W217">INDEX(V:V,MIN(IF(COUNTIF(W$1:W$216,$V$2:$V$301)=0,ROW($2:$301),1001)))&amp;""</f>
        <v/>
      </c>
      <c r="X217" s="20" t="str">
        <f>IF(LEN(W217)=0,"",COUNTIF($V$2:$V$301,W217)/$Z$17)</f>
        <v/>
      </c>
    </row>
    <row r="218" ht="20.1" customHeight="1" spans="1:24">
      <c r="A218" s="1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8" t="str">
        <f>E13</f>
        <v/>
      </c>
      <c r="W218" s="8" t="str">
        <f t="array" ref="W218">INDEX(V:V,MIN(IF(COUNTIF(W$1:W$217,$V$2:$V$301)=0,ROW($2:$301),1001)))&amp;""</f>
        <v/>
      </c>
      <c r="X218" s="20" t="str">
        <f>IF(LEN(W218)=0,"",COUNTIF($V$2:$V$301,W218)/$Z$17)</f>
        <v/>
      </c>
    </row>
    <row r="219" ht="20.1" customHeight="1" spans="1:24">
      <c r="A219" s="1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8" t="str">
        <f>E14</f>
        <v/>
      </c>
      <c r="W219" s="8" t="str">
        <f t="array" ref="W219">INDEX(V:V,MIN(IF(COUNTIF(W$1:W$218,$V$2:$V$301)=0,ROW($2:$301),1001)))&amp;""</f>
        <v/>
      </c>
      <c r="X219" s="20" t="str">
        <f>IF(LEN(W219)=0,"",COUNTIF($V$2:$V$301,W219)/$Z$17)</f>
        <v/>
      </c>
    </row>
    <row r="220" ht="20.1" customHeight="1" spans="1:24">
      <c r="A220" s="1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8" t="str">
        <f>E15</f>
        <v/>
      </c>
      <c r="W220" s="8" t="str">
        <f t="array" ref="W220">INDEX(V:V,MIN(IF(COUNTIF(W$1:W$219,$V$2:$V$301)=0,ROW($2:$301),1001)))&amp;""</f>
        <v/>
      </c>
      <c r="X220" s="20" t="str">
        <f>IF(LEN(W220)=0,"",COUNTIF($V$2:$V$301,W220)/$Z$17)</f>
        <v/>
      </c>
    </row>
    <row r="221" ht="20.1" customHeight="1" spans="1:24">
      <c r="A221" s="1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8" t="str">
        <f>E16</f>
        <v/>
      </c>
      <c r="W221" s="8" t="str">
        <f t="array" ref="W221">INDEX(V:V,MIN(IF(COUNTIF(W$1:W$220,$V$2:$V$301)=0,ROW($2:$301),1001)))&amp;""</f>
        <v/>
      </c>
      <c r="X221" s="20" t="str">
        <f>IF(LEN(W221)=0,"",COUNTIF($V$2:$V$301,W221)/$Z$17)</f>
        <v/>
      </c>
    </row>
    <row r="222" ht="20.1" customHeight="1" spans="1:24">
      <c r="A222" s="1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8" t="str">
        <f>F12</f>
        <v/>
      </c>
      <c r="W222" s="8" t="str">
        <f t="array" ref="W222">INDEX(V:V,MIN(IF(COUNTIF(W$1:W$221,$V$2:$V$301)=0,ROW($2:$301),1001)))&amp;""</f>
        <v/>
      </c>
      <c r="X222" s="20" t="str">
        <f>IF(LEN(W222)=0,"",COUNTIF($V$2:$V$301,W222)/$Z$17)</f>
        <v/>
      </c>
    </row>
    <row r="223" ht="20.1" customHeight="1" spans="1:24">
      <c r="A223" s="1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8" t="str">
        <f>F13</f>
        <v/>
      </c>
      <c r="W223" s="8" t="str">
        <f t="array" ref="W223">INDEX(V:V,MIN(IF(COUNTIF(W$1:W$222,$V$2:$V$301)=0,ROW($2:$301),1001)))&amp;""</f>
        <v/>
      </c>
      <c r="X223" s="20" t="str">
        <f>IF(LEN(W223)=0,"",COUNTIF($V$2:$V$301,W223)/$Z$17)</f>
        <v/>
      </c>
    </row>
    <row r="224" ht="20.1" customHeight="1" spans="1:24">
      <c r="A224" s="1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8" t="str">
        <f>F14</f>
        <v/>
      </c>
      <c r="W224" s="8" t="str">
        <f t="array" ref="W224">INDEX(V:V,MIN(IF(COUNTIF(W$1:W$223,$V$2:$V$301)=0,ROW($2:$301),1001)))&amp;""</f>
        <v/>
      </c>
      <c r="X224" s="20" t="str">
        <f>IF(LEN(W224)=0,"",COUNTIF($V$2:$V$301,W224)/$Z$17)</f>
        <v/>
      </c>
    </row>
    <row r="225" ht="20.1" customHeight="1" spans="1:24">
      <c r="A225" s="1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8" t="str">
        <f>F15</f>
        <v/>
      </c>
      <c r="W225" s="8" t="str">
        <f t="array" ref="W225">INDEX(V:V,MIN(IF(COUNTIF(W$1:W$224,$V$2:$V$301)=0,ROW($2:$301),1001)))&amp;""</f>
        <v/>
      </c>
      <c r="X225" s="20" t="str">
        <f>IF(LEN(W225)=0,"",COUNTIF($V$2:$V$301,W225)/$Z$17)</f>
        <v/>
      </c>
    </row>
    <row r="226" ht="20.1" customHeight="1" spans="1:24">
      <c r="A226" s="1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8" t="str">
        <f>F16</f>
        <v/>
      </c>
      <c r="W226" s="8" t="str">
        <f t="array" ref="W226">INDEX(V:V,MIN(IF(COUNTIF(W$1:W$225,$V$2:$V$301)=0,ROW($2:$301),1001)))&amp;""</f>
        <v/>
      </c>
      <c r="X226" s="20" t="str">
        <f>IF(LEN(W226)=0,"",COUNTIF($V$2:$V$301,W226)/$Z$17)</f>
        <v/>
      </c>
    </row>
    <row r="227" ht="20.1" customHeight="1" spans="1:24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8" t="str">
        <f>G12</f>
        <v/>
      </c>
      <c r="W227" s="8" t="str">
        <f t="array" ref="W227">INDEX(V:V,MIN(IF(COUNTIF(W$1:W$226,$V$2:$V$301)=0,ROW($2:$301),1001)))&amp;""</f>
        <v/>
      </c>
      <c r="X227" s="20" t="str">
        <f>IF(LEN(W227)=0,"",COUNTIF($V$2:$V$301,W227)/$Z$17)</f>
        <v/>
      </c>
    </row>
    <row r="228" ht="20.1" customHeight="1" spans="1:24">
      <c r="A228" s="1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8" t="str">
        <f>G13</f>
        <v/>
      </c>
      <c r="W228" s="8" t="str">
        <f t="array" ref="W228">INDEX(V:V,MIN(IF(COUNTIF(W$1:W$227,$V$2:$V$301)=0,ROW($2:$301),1001)))&amp;""</f>
        <v/>
      </c>
      <c r="X228" s="20" t="str">
        <f>IF(LEN(W228)=0,"",COUNTIF($V$2:$V$301,W228)/$Z$17)</f>
        <v/>
      </c>
    </row>
    <row r="229" ht="20.1" customHeight="1" spans="1:24">
      <c r="A229" s="1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8" t="str">
        <f>G14</f>
        <v/>
      </c>
      <c r="W229" s="8" t="str">
        <f t="array" ref="W229">INDEX(V:V,MIN(IF(COUNTIF(W$1:W$228,$V$2:$V$301)=0,ROW($2:$301),1001)))&amp;""</f>
        <v/>
      </c>
      <c r="X229" s="20" t="str">
        <f>IF(LEN(W229)=0,"",COUNTIF($V$2:$V$301,W229)/$Z$17)</f>
        <v/>
      </c>
    </row>
    <row r="230" ht="20.1" customHeight="1" spans="1:24">
      <c r="A230" s="1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8" t="str">
        <f>G15</f>
        <v/>
      </c>
      <c r="W230" s="8" t="str">
        <f t="array" ref="W230">INDEX(V:V,MIN(IF(COUNTIF(W$1:W$229,$V$2:$V$301)=0,ROW($2:$301),1001)))&amp;""</f>
        <v/>
      </c>
      <c r="X230" s="20" t="str">
        <f>IF(LEN(W230)=0,"",COUNTIF($V$2:$V$301,W230)/$Z$17)</f>
        <v/>
      </c>
    </row>
    <row r="231" ht="20.1" customHeight="1" spans="1:24">
      <c r="A231" s="1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8" t="str">
        <f>G16</f>
        <v/>
      </c>
      <c r="W231" s="8" t="str">
        <f t="array" ref="W231">INDEX(V:V,MIN(IF(COUNTIF(W$1:W$230,$V$2:$V$301)=0,ROW($2:$301),1001)))&amp;""</f>
        <v/>
      </c>
      <c r="X231" s="20" t="str">
        <f>IF(LEN(W231)=0,"",COUNTIF($V$2:$V$301,W231)/$Z$17)</f>
        <v/>
      </c>
    </row>
    <row r="232" ht="20.1" customHeight="1" spans="1:24">
      <c r="A232" s="1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8" t="str">
        <f>H12</f>
        <v/>
      </c>
      <c r="W232" s="8" t="str">
        <f t="array" ref="W232">INDEX(V:V,MIN(IF(COUNTIF(W$1:W$231,$V$2:$V$301)=0,ROW($2:$301),1001)))&amp;""</f>
        <v/>
      </c>
      <c r="X232" s="20" t="str">
        <f>IF(LEN(W232)=0,"",COUNTIF($V$2:$V$301,W232)/$Z$17)</f>
        <v/>
      </c>
    </row>
    <row r="233" ht="20.1" customHeight="1" spans="1:24">
      <c r="A233" s="1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8" t="str">
        <f>H13</f>
        <v/>
      </c>
      <c r="W233" s="8" t="str">
        <f t="array" ref="W233">INDEX(V:V,MIN(IF(COUNTIF(W$1:W$232,$V$2:$V$301)=0,ROW($2:$301),1001)))&amp;""</f>
        <v/>
      </c>
      <c r="X233" s="20" t="str">
        <f>IF(LEN(W233)=0,"",COUNTIF($V$2:$V$301,W233)/$Z$17)</f>
        <v/>
      </c>
    </row>
    <row r="234" ht="20.1" customHeight="1" spans="1:24">
      <c r="A234" s="1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8" t="str">
        <f>H14</f>
        <v/>
      </c>
      <c r="W234" s="8" t="str">
        <f t="array" ref="W234">INDEX(V:V,MIN(IF(COUNTIF(W$1:W$233,$V$2:$V$301)=0,ROW($2:$301),1001)))&amp;""</f>
        <v/>
      </c>
      <c r="X234" s="20" t="str">
        <f>IF(LEN(W234)=0,"",COUNTIF($V$2:$V$301,W234)/$Z$17)</f>
        <v/>
      </c>
    </row>
    <row r="235" ht="20.1" customHeight="1" spans="1:24">
      <c r="A235" s="1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8" t="str">
        <f>H15</f>
        <v/>
      </c>
      <c r="W235" s="8" t="str">
        <f t="array" ref="W235">INDEX(V:V,MIN(IF(COUNTIF(W$1:W$234,$V$2:$V$301)=0,ROW($2:$301),1001)))&amp;""</f>
        <v/>
      </c>
      <c r="X235" s="20" t="str">
        <f>IF(LEN(W235)=0,"",COUNTIF($V$2:$V$301,W235)/$Z$17)</f>
        <v/>
      </c>
    </row>
    <row r="236" ht="20.1" customHeight="1" spans="1:24">
      <c r="A236" s="1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8" t="str">
        <f>H16</f>
        <v/>
      </c>
      <c r="W236" s="8" t="str">
        <f t="array" ref="W236">INDEX(V:V,MIN(IF(COUNTIF(W$1:W$235,$V$2:$V$301)=0,ROW($2:$301),1001)))&amp;""</f>
        <v/>
      </c>
      <c r="X236" s="20" t="str">
        <f>IF(LEN(W236)=0,"",COUNTIF($V$2:$V$301,W236)/$Z$17)</f>
        <v/>
      </c>
    </row>
    <row r="237" ht="20.1" customHeight="1" spans="1:24">
      <c r="A237" s="1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8" t="str">
        <f>I12</f>
        <v/>
      </c>
      <c r="W237" s="8" t="str">
        <f t="array" ref="W237">INDEX(V:V,MIN(IF(COUNTIF(W$1:W$236,$V$2:$V$301)=0,ROW($2:$301),1001)))&amp;""</f>
        <v/>
      </c>
      <c r="X237" s="20" t="str">
        <f>IF(LEN(W237)=0,"",COUNTIF($V$2:$V$301,W237)/$Z$17)</f>
        <v/>
      </c>
    </row>
    <row r="238" ht="20.1" customHeight="1" spans="1:24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8" t="str">
        <f>I13</f>
        <v/>
      </c>
      <c r="W238" s="8" t="str">
        <f t="array" ref="W238">INDEX(V:V,MIN(IF(COUNTIF(W$1:W$237,$V$2:$V$301)=0,ROW($2:$301),1001)))&amp;""</f>
        <v/>
      </c>
      <c r="X238" s="20" t="str">
        <f>IF(LEN(W238)=0,"",COUNTIF($V$2:$V$301,W238)/$Z$17)</f>
        <v/>
      </c>
    </row>
    <row r="239" ht="20.1" customHeight="1" spans="1:24">
      <c r="A239" s="1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8" t="str">
        <f>I14</f>
        <v/>
      </c>
      <c r="W239" s="8" t="str">
        <f t="array" ref="W239">INDEX(V:V,MIN(IF(COUNTIF(W$1:W$238,$V$2:$V$301)=0,ROW($2:$301),1001)))&amp;""</f>
        <v/>
      </c>
      <c r="X239" s="20" t="str">
        <f>IF(LEN(W239)=0,"",COUNTIF($V$2:$V$301,W239)/$Z$17)</f>
        <v/>
      </c>
    </row>
    <row r="240" ht="20.1" customHeight="1" spans="1:24">
      <c r="A240" s="1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8" t="str">
        <f>I15</f>
        <v/>
      </c>
      <c r="W240" s="8" t="str">
        <f t="array" ref="W240">INDEX(V:V,MIN(IF(COUNTIF(W$1:W$239,$V$2:$V$301)=0,ROW($2:$301),1001)))&amp;""</f>
        <v/>
      </c>
      <c r="X240" s="20" t="str">
        <f>IF(LEN(W240)=0,"",COUNTIF($V$2:$V$301,W240)/$Z$17)</f>
        <v/>
      </c>
    </row>
    <row r="241" ht="20.1" customHeight="1" spans="1:24">
      <c r="A241" s="1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8" t="str">
        <f>I16</f>
        <v/>
      </c>
      <c r="W241" s="8" t="str">
        <f t="array" ref="W241">INDEX(V:V,MIN(IF(COUNTIF(W$1:W$240,$V$2:$V$301)=0,ROW($2:$301),1001)))&amp;""</f>
        <v/>
      </c>
      <c r="X241" s="20" t="str">
        <f>IF(LEN(W241)=0,"",COUNTIF($V$2:$V$301,W241)/$Z$17)</f>
        <v/>
      </c>
    </row>
    <row r="242" ht="20.1" customHeight="1" spans="1:24">
      <c r="A242" s="1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8" t="str">
        <f>J12</f>
        <v/>
      </c>
      <c r="W242" s="8" t="str">
        <f t="array" ref="W242">INDEX(V:V,MIN(IF(COUNTIF(W$1:W$241,$V$2:$V$301)=0,ROW($2:$301),1001)))&amp;""</f>
        <v/>
      </c>
      <c r="X242" s="20" t="str">
        <f>IF(LEN(W242)=0,"",COUNTIF($V$2:$V$301,W242)/$Z$17)</f>
        <v/>
      </c>
    </row>
    <row r="243" ht="20.1" customHeight="1" spans="1:24">
      <c r="A243" s="1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8" t="str">
        <f>J13</f>
        <v/>
      </c>
      <c r="W243" s="8" t="str">
        <f t="array" ref="W243">INDEX(V:V,MIN(IF(COUNTIF(W$1:W$242,$V$2:$V$301)=0,ROW($2:$301),1001)))&amp;""</f>
        <v/>
      </c>
      <c r="X243" s="20" t="str">
        <f>IF(LEN(W243)=0,"",COUNTIF($V$2:$V$301,W243)/$Z$17)</f>
        <v/>
      </c>
    </row>
    <row r="244" ht="20.1" customHeight="1" spans="1:24">
      <c r="A244" s="1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8" t="str">
        <f>J14</f>
        <v/>
      </c>
      <c r="W244" s="8" t="str">
        <f t="array" ref="W244">INDEX(V:V,MIN(IF(COUNTIF(W$1:W$243,$V$2:$V$301)=0,ROW($2:$301),1001)))&amp;""</f>
        <v/>
      </c>
      <c r="X244" s="20" t="str">
        <f>IF(LEN(W244)=0,"",COUNTIF($V$2:$V$301,W244)/$Z$17)</f>
        <v/>
      </c>
    </row>
    <row r="245" ht="20.1" customHeight="1" spans="1:24">
      <c r="A245" s="1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8" t="str">
        <f>J15</f>
        <v/>
      </c>
      <c r="W245" s="8" t="str">
        <f t="array" ref="W245">INDEX(V:V,MIN(IF(COUNTIF(W$1:W$244,$V$2:$V$301)=0,ROW($2:$301),1001)))&amp;""</f>
        <v/>
      </c>
      <c r="X245" s="20" t="str">
        <f>IF(LEN(W245)=0,"",COUNTIF($V$2:$V$301,W245)/$Z$17)</f>
        <v/>
      </c>
    </row>
    <row r="246" ht="20.1" customHeight="1" spans="1:24">
      <c r="A246" s="1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8" t="str">
        <f>J16</f>
        <v/>
      </c>
      <c r="W246" s="8" t="str">
        <f t="array" ref="W246">INDEX(V:V,MIN(IF(COUNTIF(W$1:W$245,$V$2:$V$301)=0,ROW($2:$301),1001)))&amp;""</f>
        <v/>
      </c>
      <c r="X246" s="20" t="str">
        <f>IF(LEN(W246)=0,"",COUNTIF($V$2:$V$301,W246)/$Z$17)</f>
        <v/>
      </c>
    </row>
    <row r="247" ht="20.1" customHeight="1" spans="1:24">
      <c r="A247" s="1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8" t="str">
        <f>K12</f>
        <v/>
      </c>
      <c r="W247" s="8" t="str">
        <f t="array" ref="W247">INDEX(V:V,MIN(IF(COUNTIF(W$1:W$246,$V$2:$V$301)=0,ROW($2:$301),1001)))&amp;""</f>
        <v/>
      </c>
      <c r="X247" s="20" t="str">
        <f>IF(LEN(W247)=0,"",COUNTIF($V$2:$V$301,W247)/$Z$17)</f>
        <v/>
      </c>
    </row>
    <row r="248" ht="20.1" customHeight="1" spans="1:24">
      <c r="A248" s="1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8" t="str">
        <f>K13</f>
        <v/>
      </c>
      <c r="W248" s="8" t="str">
        <f t="array" ref="W248">INDEX(V:V,MIN(IF(COUNTIF(W$1:W$247,$V$2:$V$301)=0,ROW($2:$301),1001)))&amp;""</f>
        <v/>
      </c>
      <c r="X248" s="20" t="str">
        <f>IF(LEN(W248)=0,"",COUNTIF($V$2:$V$301,W248)/$Z$17)</f>
        <v/>
      </c>
    </row>
    <row r="249" ht="20.1" customHeight="1" spans="1:24">
      <c r="A249" s="1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8" t="str">
        <f>K14</f>
        <v/>
      </c>
      <c r="W249" s="8" t="str">
        <f t="array" ref="W249">INDEX(V:V,MIN(IF(COUNTIF(W$1:W$248,$V$2:$V$301)=0,ROW($2:$301),1001)))&amp;""</f>
        <v/>
      </c>
      <c r="X249" s="20" t="str">
        <f>IF(LEN(W249)=0,"",COUNTIF($V$2:$V$301,W249)/$Z$17)</f>
        <v/>
      </c>
    </row>
    <row r="250" ht="20.1" customHeight="1" spans="1:24">
      <c r="A250" s="1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8" t="str">
        <f>K15</f>
        <v/>
      </c>
      <c r="W250" s="8" t="str">
        <f t="array" ref="W250">INDEX(V:V,MIN(IF(COUNTIF(W$1:W$249,$V$2:$V$301)=0,ROW($2:$301),1001)))&amp;""</f>
        <v/>
      </c>
      <c r="X250" s="20" t="str">
        <f>IF(LEN(W250)=0,"",COUNTIF($V$2:$V$301,W250)/$Z$17)</f>
        <v/>
      </c>
    </row>
    <row r="251" ht="20.1" customHeight="1" spans="1:24">
      <c r="A251" s="1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8" t="str">
        <f>K16</f>
        <v/>
      </c>
      <c r="W251" s="8" t="str">
        <f t="array" ref="W251">INDEX(V:V,MIN(IF(COUNTIF(W$1:W$250,$V$2:$V$301)=0,ROW($2:$301),1001)))&amp;""</f>
        <v/>
      </c>
      <c r="X251" s="20" t="str">
        <f>IF(LEN(W251)=0,"",COUNTIF($V$2:$V$301,W251)/$Z$17)</f>
        <v/>
      </c>
    </row>
    <row r="252" ht="20.1" customHeight="1" spans="1:24">
      <c r="A252" s="1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8" t="str">
        <f>L12</f>
        <v/>
      </c>
      <c r="W252" s="8" t="str">
        <f t="array" ref="W252">INDEX(V:V,MIN(IF(COUNTIF(W$1:W$251,$V$2:$V$301)=0,ROW($2:$301),1001)))&amp;""</f>
        <v/>
      </c>
      <c r="X252" s="20" t="str">
        <f>IF(LEN(W252)=0,"",COUNTIF($V$2:$V$301,W252)/$Z$17)</f>
        <v/>
      </c>
    </row>
    <row r="253" ht="20.1" customHeight="1" spans="1:24">
      <c r="A253" s="1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8" t="str">
        <f>L13</f>
        <v/>
      </c>
      <c r="W253" s="8" t="str">
        <f t="array" ref="W253">INDEX(V:V,MIN(IF(COUNTIF(W$1:W$252,$V$2:$V$301)=0,ROW($2:$301),1001)))&amp;""</f>
        <v/>
      </c>
      <c r="X253" s="20" t="str">
        <f>IF(LEN(W253)=0,"",COUNTIF($V$2:$V$301,W253)/$Z$17)</f>
        <v/>
      </c>
    </row>
    <row r="254" ht="20.1" customHeight="1" spans="1:24">
      <c r="A254" s="1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8" t="str">
        <f>L14</f>
        <v/>
      </c>
      <c r="W254" s="8" t="str">
        <f t="array" ref="W254">INDEX(V:V,MIN(IF(COUNTIF(W$1:W$253,$V$2:$V$301)=0,ROW($2:$301),1001)))&amp;""</f>
        <v/>
      </c>
      <c r="X254" s="20" t="str">
        <f>IF(LEN(W254)=0,"",COUNTIF($V$2:$V$301,W254)/$Z$17)</f>
        <v/>
      </c>
    </row>
    <row r="255" ht="20.1" customHeight="1" spans="1:24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8" t="str">
        <f>L15</f>
        <v/>
      </c>
      <c r="W255" s="8" t="str">
        <f t="array" ref="W255">INDEX(V:V,MIN(IF(COUNTIF(W$1:W$254,$V$2:$V$301)=0,ROW($2:$301),1001)))&amp;""</f>
        <v/>
      </c>
      <c r="X255" s="20" t="str">
        <f>IF(LEN(W255)=0,"",COUNTIF($V$2:$V$301,W255)/$Z$17)</f>
        <v/>
      </c>
    </row>
    <row r="256" ht="20.1" customHeight="1" spans="1:24">
      <c r="A256" s="1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8" t="str">
        <f>L16</f>
        <v/>
      </c>
      <c r="W256" s="8" t="str">
        <f t="array" ref="W256">INDEX(V:V,MIN(IF(COUNTIF(W$1:W$255,$V$2:$V$301)=0,ROW($2:$301),1001)))&amp;""</f>
        <v/>
      </c>
      <c r="X256" s="20" t="str">
        <f>IF(LEN(W256)=0,"",COUNTIF($V$2:$V$301,W256)/$Z$17)</f>
        <v/>
      </c>
    </row>
    <row r="257" ht="20.1" customHeight="1" spans="1:24">
      <c r="A257" s="1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8" t="str">
        <f>M12</f>
        <v/>
      </c>
      <c r="W257" s="8" t="str">
        <f t="array" ref="W257">INDEX(V:V,MIN(IF(COUNTIF(W$1:W$256,$V$2:$V$301)=0,ROW($2:$301),1001)))&amp;""</f>
        <v/>
      </c>
      <c r="X257" s="20" t="str">
        <f>IF(LEN(W257)=0,"",COUNTIF($V$2:$V$301,W257)/$Z$17)</f>
        <v/>
      </c>
    </row>
    <row r="258" ht="20.1" customHeight="1" spans="1:24">
      <c r="A258" s="1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8" t="str">
        <f>M13</f>
        <v/>
      </c>
      <c r="W258" s="8" t="str">
        <f t="array" ref="W258">INDEX(V:V,MIN(IF(COUNTIF(W$1:W$257,$V$2:$V$301)=0,ROW($2:$301),1001)))&amp;""</f>
        <v/>
      </c>
      <c r="X258" s="20" t="str">
        <f>IF(LEN(W258)=0,"",COUNTIF($V$2:$V$301,W258)/$Z$17)</f>
        <v/>
      </c>
    </row>
    <row r="259" ht="20.1" customHeight="1" spans="1:24">
      <c r="A259" s="1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8" t="str">
        <f>M14</f>
        <v/>
      </c>
      <c r="W259" s="8" t="str">
        <f t="array" ref="W259">INDEX(V:V,MIN(IF(COUNTIF(W$1:W$258,$V$2:$V$301)=0,ROW($2:$301),1001)))&amp;""</f>
        <v/>
      </c>
      <c r="X259" s="20" t="str">
        <f>IF(LEN(W259)=0,"",COUNTIF($V$2:$V$301,W259)/$Z$17)</f>
        <v/>
      </c>
    </row>
    <row r="260" ht="20.1" customHeight="1" spans="1:24">
      <c r="A260" s="1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8" t="str">
        <f>M15</f>
        <v/>
      </c>
      <c r="W260" s="8" t="str">
        <f t="array" ref="W260">INDEX(V:V,MIN(IF(COUNTIF(W$1:W$259,$V$2:$V$301)=0,ROW($2:$301),1001)))&amp;""</f>
        <v/>
      </c>
      <c r="X260" s="20" t="str">
        <f>IF(LEN(W260)=0,"",COUNTIF($V$2:$V$301,W260)/$Z$17)</f>
        <v/>
      </c>
    </row>
    <row r="261" ht="20.1" customHeight="1" spans="1:24">
      <c r="A261" s="1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8" t="str">
        <f>M16</f>
        <v/>
      </c>
      <c r="W261" s="8" t="str">
        <f t="array" ref="W261">INDEX(V:V,MIN(IF(COUNTIF(W$1:W$260,$V$2:$V$301)=0,ROW($2:$301),1001)))&amp;""</f>
        <v/>
      </c>
      <c r="X261" s="20" t="str">
        <f>IF(LEN(W261)=0,"",COUNTIF($V$2:$V$301,W261)/$Z$17)</f>
        <v/>
      </c>
    </row>
    <row r="262" ht="20.1" customHeight="1" spans="1:24">
      <c r="A262" s="1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8" t="str">
        <f>N12</f>
        <v/>
      </c>
      <c r="W262" s="8" t="str">
        <f t="array" ref="W262">INDEX(V:V,MIN(IF(COUNTIF(W$1:W$261,$V$2:$V$301)=0,ROW($2:$301),1001)))&amp;""</f>
        <v/>
      </c>
      <c r="X262" s="20" t="str">
        <f>IF(LEN(W262)=0,"",COUNTIF($V$2:$V$301,W262)/$Z$17)</f>
        <v/>
      </c>
    </row>
    <row r="263" ht="20.1" customHeight="1" spans="1:24">
      <c r="A263" s="1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8" t="str">
        <f>N13</f>
        <v/>
      </c>
      <c r="W263" s="8" t="str">
        <f t="array" ref="W263">INDEX(V:V,MIN(IF(COUNTIF(W$1:W$262,$V$2:$V$301)=0,ROW($2:$301),1001)))&amp;""</f>
        <v/>
      </c>
      <c r="X263" s="20" t="str">
        <f>IF(LEN(W263)=0,"",COUNTIF($V$2:$V$301,W263)/$Z$17)</f>
        <v/>
      </c>
    </row>
    <row r="264" ht="20.1" customHeight="1" spans="1:24">
      <c r="A264" s="1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8" t="str">
        <f>N14</f>
        <v/>
      </c>
      <c r="W264" s="8" t="str">
        <f t="array" ref="W264">INDEX(V:V,MIN(IF(COUNTIF(W$1:W$263,$V$2:$V$301)=0,ROW($2:$301),1001)))&amp;""</f>
        <v/>
      </c>
      <c r="X264" s="20" t="str">
        <f>IF(LEN(W264)=0,"",COUNTIF($V$2:$V$301,W264)/$Z$17)</f>
        <v/>
      </c>
    </row>
    <row r="265" ht="20.1" customHeight="1" spans="1:24">
      <c r="A265" s="1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8" t="str">
        <f>N15</f>
        <v/>
      </c>
      <c r="W265" s="8" t="str">
        <f t="array" ref="W265">INDEX(V:V,MIN(IF(COUNTIF(W$1:W$264,$V$2:$V$301)=0,ROW($2:$301),1001)))&amp;""</f>
        <v/>
      </c>
      <c r="X265" s="20" t="str">
        <f>IF(LEN(W265)=0,"",COUNTIF($V$2:$V$301,W265)/$Z$17)</f>
        <v/>
      </c>
    </row>
    <row r="266" ht="20.1" customHeight="1" spans="1:24">
      <c r="A266" s="1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8" t="str">
        <f>N16</f>
        <v/>
      </c>
      <c r="W266" s="8" t="str">
        <f t="array" ref="W266">INDEX(V:V,MIN(IF(COUNTIF(W$1:W$265,$V$2:$V$301)=0,ROW($2:$301),1001)))&amp;""</f>
        <v/>
      </c>
      <c r="X266" s="20" t="str">
        <f>IF(LEN(W266)=0,"",COUNTIF($V$2:$V$301,W266)/$Z$17)</f>
        <v/>
      </c>
    </row>
    <row r="267" ht="20.1" customHeight="1" spans="1:24">
      <c r="A267" s="1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8" t="str">
        <f>O12</f>
        <v/>
      </c>
      <c r="W267" s="8" t="str">
        <f t="array" ref="W267">INDEX(V:V,MIN(IF(COUNTIF(W$1:W$266,$V$2:$V$301)=0,ROW($2:$301),1001)))&amp;""</f>
        <v/>
      </c>
      <c r="X267" s="20" t="str">
        <f>IF(LEN(W267)=0,"",COUNTIF($V$2:$V$301,W267)/$Z$17)</f>
        <v/>
      </c>
    </row>
    <row r="268" ht="20.1" customHeight="1" spans="1:24">
      <c r="A268" s="1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8" t="str">
        <f>O13</f>
        <v/>
      </c>
      <c r="W268" s="8" t="str">
        <f t="array" ref="W268">INDEX(V:V,MIN(IF(COUNTIF(W$1:W$267,$V$2:$V$301)=0,ROW($2:$301),1001)))&amp;""</f>
        <v/>
      </c>
      <c r="X268" s="20" t="str">
        <f>IF(LEN(W268)=0,"",COUNTIF($V$2:$V$301,W268)/$Z$17)</f>
        <v/>
      </c>
    </row>
    <row r="269" ht="20.1" customHeight="1" spans="1:24">
      <c r="A269" s="1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8" t="str">
        <f>O14</f>
        <v/>
      </c>
      <c r="W269" s="8" t="str">
        <f t="array" ref="W269">INDEX(V:V,MIN(IF(COUNTIF(W$1:W$268,$V$2:$V$301)=0,ROW($2:$301),1001)))&amp;""</f>
        <v/>
      </c>
      <c r="X269" s="20" t="str">
        <f>IF(LEN(W269)=0,"",COUNTIF($V$2:$V$301,W269)/$Z$17)</f>
        <v/>
      </c>
    </row>
    <row r="270" ht="20.1" customHeight="1" spans="1:24">
      <c r="A270" s="1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8" t="str">
        <f>O15</f>
        <v/>
      </c>
      <c r="W270" s="8" t="str">
        <f t="array" ref="W270">INDEX(V:V,MIN(IF(COUNTIF(W$1:W$269,$V$2:$V$301)=0,ROW($2:$301),1001)))&amp;""</f>
        <v/>
      </c>
      <c r="X270" s="20" t="str">
        <f>IF(LEN(W270)=0,"",COUNTIF($V$2:$V$301,W270)/$Z$17)</f>
        <v/>
      </c>
    </row>
    <row r="271" ht="20.1" customHeight="1" spans="1:24">
      <c r="A271" s="1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8" t="str">
        <f>O16</f>
        <v/>
      </c>
      <c r="W271" s="8" t="str">
        <f t="array" ref="W271">INDEX(V:V,MIN(IF(COUNTIF(W$1:W$270,$V$2:$V$301)=0,ROW($2:$301),1001)))&amp;""</f>
        <v/>
      </c>
      <c r="X271" s="20" t="str">
        <f>IF(LEN(W271)=0,"",COUNTIF($V$2:$V$301,W271)/$Z$17)</f>
        <v/>
      </c>
    </row>
    <row r="272" ht="20.1" customHeight="1" spans="1:24">
      <c r="A272" s="1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8" t="str">
        <f>P12</f>
        <v/>
      </c>
      <c r="W272" s="8" t="str">
        <f t="array" ref="W272">INDEX(V:V,MIN(IF(COUNTIF(W$1:W$271,$V$2:$V$301)=0,ROW($2:$301),1001)))&amp;""</f>
        <v/>
      </c>
      <c r="X272" s="20" t="str">
        <f>IF(LEN(W272)=0,"",COUNTIF($V$2:$V$301,W272)/$Z$17)</f>
        <v/>
      </c>
    </row>
    <row r="273" ht="20.1" customHeight="1" spans="1:24">
      <c r="A273" s="1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8" t="str">
        <f>P13</f>
        <v/>
      </c>
      <c r="W273" s="8" t="str">
        <f t="array" ref="W273">INDEX(V:V,MIN(IF(COUNTIF(W$1:W$272,$V$2:$V$301)=0,ROW($2:$301),1001)))&amp;""</f>
        <v/>
      </c>
      <c r="X273" s="20" t="str">
        <f>IF(LEN(W273)=0,"",COUNTIF($V$2:$V$301,W273)/$Z$17)</f>
        <v/>
      </c>
    </row>
    <row r="274" ht="20.1" customHeight="1" spans="1:24">
      <c r="A274" s="1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8" t="str">
        <f>P14</f>
        <v/>
      </c>
      <c r="W274" s="8" t="str">
        <f t="array" ref="W274">INDEX(V:V,MIN(IF(COUNTIF(W$1:W$273,$V$2:$V$301)=0,ROW($2:$301),1001)))&amp;""</f>
        <v/>
      </c>
      <c r="X274" s="20" t="str">
        <f>IF(LEN(W274)=0,"",COUNTIF($V$2:$V$301,W274)/$Z$17)</f>
        <v/>
      </c>
    </row>
    <row r="275" ht="20.1" customHeight="1" spans="1:24">
      <c r="A275" s="1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8" t="str">
        <f>P15</f>
        <v/>
      </c>
      <c r="W275" s="8" t="str">
        <f t="array" ref="W275">INDEX(V:V,MIN(IF(COUNTIF(W$1:W$274,$V$2:$V$301)=0,ROW($2:$301),1001)))&amp;""</f>
        <v/>
      </c>
      <c r="X275" s="20" t="str">
        <f>IF(LEN(W275)=0,"",COUNTIF($V$2:$V$301,W275)/$Z$17)</f>
        <v/>
      </c>
    </row>
    <row r="276" ht="20.1" customHeight="1" spans="1:24">
      <c r="A276" s="1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8" t="str">
        <f>P16</f>
        <v/>
      </c>
      <c r="W276" s="8" t="str">
        <f t="array" ref="W276">INDEX(V:V,MIN(IF(COUNTIF(W$1:W$275,$V$2:$V$301)=0,ROW($2:$301),1001)))&amp;""</f>
        <v/>
      </c>
      <c r="X276" s="20" t="str">
        <f>IF(LEN(W276)=0,"",COUNTIF($V$2:$V$301,W276)/$Z$17)</f>
        <v/>
      </c>
    </row>
    <row r="277" ht="20.1" customHeight="1" spans="1:24">
      <c r="A277" s="1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8" t="str">
        <f>Q12</f>
        <v/>
      </c>
      <c r="W277" s="8" t="str">
        <f t="array" ref="W277">INDEX(V:V,MIN(IF(COUNTIF(W$1:W$276,$V$2:$V$301)=0,ROW($2:$301),1001)))&amp;""</f>
        <v/>
      </c>
      <c r="X277" s="20" t="str">
        <f>IF(LEN(W277)=0,"",COUNTIF($V$2:$V$301,W277)/$Z$17)</f>
        <v/>
      </c>
    </row>
    <row r="278" ht="20.1" customHeight="1" spans="1:24">
      <c r="A278" s="1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8" t="str">
        <f>Q13</f>
        <v/>
      </c>
      <c r="W278" s="8" t="str">
        <f t="array" ref="W278">INDEX(V:V,MIN(IF(COUNTIF(W$1:W$277,$V$2:$V$301)=0,ROW($2:$301),1001)))&amp;""</f>
        <v/>
      </c>
      <c r="X278" s="20" t="str">
        <f>IF(LEN(W278)=0,"",COUNTIF($V$2:$V$301,W278)/$Z$17)</f>
        <v/>
      </c>
    </row>
    <row r="279" ht="20.1" customHeight="1" spans="1:24">
      <c r="A279" s="1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8" t="str">
        <f>Q14</f>
        <v/>
      </c>
      <c r="W279" s="8" t="str">
        <f t="array" ref="W279">INDEX(V:V,MIN(IF(COUNTIF(W$1:W$278,$V$2:$V$301)=0,ROW($2:$301),1001)))&amp;""</f>
        <v/>
      </c>
      <c r="X279" s="20" t="str">
        <f>IF(LEN(W279)=0,"",COUNTIF($V$2:$V$301,W279)/$Z$17)</f>
        <v/>
      </c>
    </row>
    <row r="280" ht="20.1" customHeight="1" spans="1:24">
      <c r="A280" s="1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8" t="str">
        <f>Q15</f>
        <v/>
      </c>
      <c r="W280" s="8" t="str">
        <f t="array" ref="W280">INDEX(V:V,MIN(IF(COUNTIF(W$1:W$279,$V$2:$V$301)=0,ROW($2:$301),1001)))&amp;""</f>
        <v/>
      </c>
      <c r="X280" s="20" t="str">
        <f>IF(LEN(W280)=0,"",COUNTIF($V$2:$V$301,W280)/$Z$17)</f>
        <v/>
      </c>
    </row>
    <row r="281" ht="20.1" customHeight="1" spans="1:24">
      <c r="A281" s="1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8" t="str">
        <f>Q16</f>
        <v/>
      </c>
      <c r="W281" s="8" t="str">
        <f t="array" ref="W281">INDEX(V:V,MIN(IF(COUNTIF(W$1:W$280,$V$2:$V$301)=0,ROW($2:$301),1001)))&amp;""</f>
        <v/>
      </c>
      <c r="X281" s="20" t="str">
        <f>IF(LEN(W281)=0,"",COUNTIF($V$2:$V$301,W281)/$Z$17)</f>
        <v/>
      </c>
    </row>
    <row r="282" ht="20.1" customHeight="1" spans="1:24">
      <c r="A282" s="1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8" t="str">
        <f>R12</f>
        <v/>
      </c>
      <c r="W282" s="8" t="str">
        <f t="array" ref="W282">INDEX(V:V,MIN(IF(COUNTIF(W$1:W$281,$V$2:$V$301)=0,ROW($2:$301),1001)))&amp;""</f>
        <v/>
      </c>
      <c r="X282" s="20" t="str">
        <f>IF(LEN(W282)=0,"",COUNTIF($V$2:$V$301,W282)/$Z$17)</f>
        <v/>
      </c>
    </row>
    <row r="283" ht="20.1" customHeight="1" spans="1:24">
      <c r="A283" s="1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8" t="str">
        <f>R13</f>
        <v/>
      </c>
      <c r="W283" s="8" t="str">
        <f t="array" ref="W283">INDEX(V:V,MIN(IF(COUNTIF(W$1:W$282,$V$2:$V$301)=0,ROW($2:$301),1001)))&amp;""</f>
        <v/>
      </c>
      <c r="X283" s="20" t="str">
        <f>IF(LEN(W283)=0,"",COUNTIF($V$2:$V$301,W283)/$Z$17)</f>
        <v/>
      </c>
    </row>
    <row r="284" ht="20.1" customHeight="1" spans="1:24">
      <c r="A284" s="1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8" t="str">
        <f>R14</f>
        <v/>
      </c>
      <c r="W284" s="8" t="str">
        <f t="array" ref="W284">INDEX(V:V,MIN(IF(COUNTIF(W$1:W$283,$V$2:$V$301)=0,ROW($2:$301),1001)))&amp;""</f>
        <v/>
      </c>
      <c r="X284" s="20" t="str">
        <f>IF(LEN(W284)=0,"",COUNTIF($V$2:$V$301,W284)/$Z$17)</f>
        <v/>
      </c>
    </row>
    <row r="285" ht="20.1" customHeight="1" spans="1:24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8" t="str">
        <f>R15</f>
        <v/>
      </c>
      <c r="W285" s="8" t="str">
        <f t="array" ref="W285">INDEX(V:V,MIN(IF(COUNTIF(W$1:W$284,$V$2:$V$301)=0,ROW($2:$301),1001)))&amp;""</f>
        <v/>
      </c>
      <c r="X285" s="20" t="str">
        <f>IF(LEN(W285)=0,"",COUNTIF($V$2:$V$301,W285)/$Z$17)</f>
        <v/>
      </c>
    </row>
    <row r="286" ht="20.1" customHeight="1" spans="1:24">
      <c r="A286" s="1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8" t="str">
        <f>R16</f>
        <v/>
      </c>
      <c r="W286" s="8" t="str">
        <f t="array" ref="W286">INDEX(V:V,MIN(IF(COUNTIF(W$1:W$285,$V$2:$V$301)=0,ROW($2:$301),1001)))&amp;""</f>
        <v/>
      </c>
      <c r="X286" s="20" t="str">
        <f>IF(LEN(W286)=0,"",COUNTIF($V$2:$V$301,W286)/$Z$17)</f>
        <v/>
      </c>
    </row>
    <row r="287" ht="20.1" customHeight="1" spans="1:24">
      <c r="A287" s="1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8" t="str">
        <f>S12</f>
        <v/>
      </c>
      <c r="W287" s="8" t="str">
        <f t="array" ref="W287">INDEX(V:V,MIN(IF(COUNTIF(W$1:W$286,$V$2:$V$301)=0,ROW($2:$301),1001)))&amp;""</f>
        <v/>
      </c>
      <c r="X287" s="20" t="str">
        <f>IF(LEN(W287)=0,"",COUNTIF($V$2:$V$301,W287)/$Z$17)</f>
        <v/>
      </c>
    </row>
    <row r="288" ht="20.1" customHeight="1" spans="1:24">
      <c r="A288" s="1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8" t="str">
        <f>S13</f>
        <v/>
      </c>
      <c r="W288" s="8" t="str">
        <f t="array" ref="W288">INDEX(V:V,MIN(IF(COUNTIF(W$1:W$287,$V$2:$V$301)=0,ROW($2:$301),1001)))&amp;""</f>
        <v/>
      </c>
      <c r="X288" s="20" t="str">
        <f>IF(LEN(W288)=0,"",COUNTIF($V$2:$V$301,W288)/$Z$17)</f>
        <v/>
      </c>
    </row>
    <row r="289" ht="20.1" customHeight="1" spans="1:24">
      <c r="A289" s="1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8" t="str">
        <f>S14</f>
        <v/>
      </c>
      <c r="W289" s="8" t="str">
        <f t="array" ref="W289">INDEX(V:V,MIN(IF(COUNTIF(W$1:W$288,$V$2:$V$301)=0,ROW($2:$301),1001)))&amp;""</f>
        <v/>
      </c>
      <c r="X289" s="20" t="str">
        <f>IF(LEN(W289)=0,"",COUNTIF($V$2:$V$301,W289)/$Z$17)</f>
        <v/>
      </c>
    </row>
    <row r="290" ht="20.1" customHeight="1" spans="1:24">
      <c r="A290" s="1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8" t="str">
        <f>S15</f>
        <v/>
      </c>
      <c r="W290" s="8" t="str">
        <f t="array" ref="W290">INDEX(V:V,MIN(IF(COUNTIF(W$1:W$289,$V$2:$V$301)=0,ROW($2:$301),1001)))&amp;""</f>
        <v/>
      </c>
      <c r="X290" s="20" t="str">
        <f>IF(LEN(W290)=0,"",COUNTIF($V$2:$V$301,W290)/$Z$17)</f>
        <v/>
      </c>
    </row>
    <row r="291" ht="20.1" customHeight="1" spans="1:24">
      <c r="A291" s="1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8" t="str">
        <f>S16</f>
        <v/>
      </c>
      <c r="W291" s="8" t="str">
        <f t="array" ref="W291">INDEX(V:V,MIN(IF(COUNTIF(W$1:W$290,$V$2:$V$301)=0,ROW($2:$301),1001)))&amp;""</f>
        <v/>
      </c>
      <c r="X291" s="20" t="str">
        <f>IF(LEN(W291)=0,"",COUNTIF($V$2:$V$301,W291)/$Z$17)</f>
        <v/>
      </c>
    </row>
    <row r="292" ht="20.1" customHeight="1" spans="1:24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8" t="str">
        <f>T12</f>
        <v/>
      </c>
      <c r="W292" s="8" t="str">
        <f t="array" ref="W292">INDEX(V:V,MIN(IF(COUNTIF(W$1:W$291,$V$2:$V$301)=0,ROW($2:$301),1001)))&amp;""</f>
        <v/>
      </c>
      <c r="X292" s="20" t="str">
        <f>IF(LEN(W292)=0,"",COUNTIF($V$2:$V$301,W292)/$Z$17)</f>
        <v/>
      </c>
    </row>
    <row r="293" ht="20.1" customHeight="1" spans="1:24">
      <c r="A293" s="1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8" t="str">
        <f>T13</f>
        <v/>
      </c>
      <c r="W293" s="8" t="str">
        <f t="array" ref="W293">INDEX(V:V,MIN(IF(COUNTIF(W$1:W$292,$V$2:$V$301)=0,ROW($2:$301),1001)))&amp;""</f>
        <v/>
      </c>
      <c r="X293" s="20" t="str">
        <f>IF(LEN(W293)=0,"",COUNTIF($V$2:$V$301,W293)/$Z$17)</f>
        <v/>
      </c>
    </row>
    <row r="294" ht="20.1" customHeight="1" spans="1:24">
      <c r="A294" s="1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8" t="str">
        <f>T14</f>
        <v/>
      </c>
      <c r="W294" s="8" t="str">
        <f t="array" ref="W294">INDEX(V:V,MIN(IF(COUNTIF(W$1:W$293,$V$2:$V$301)=0,ROW($2:$301),1001)))&amp;""</f>
        <v/>
      </c>
      <c r="X294" s="20" t="str">
        <f>IF(LEN(W294)=0,"",COUNTIF($V$2:$V$301,W294)/$Z$17)</f>
        <v/>
      </c>
    </row>
    <row r="295" ht="20.1" customHeight="1" spans="1:24">
      <c r="A295" s="1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8" t="str">
        <f>T15</f>
        <v/>
      </c>
      <c r="W295" s="8" t="str">
        <f t="array" ref="W295">INDEX(V:V,MIN(IF(COUNTIF(W$1:W$294,$V$2:$V$301)=0,ROW($2:$301),1001)))&amp;""</f>
        <v/>
      </c>
      <c r="X295" s="20" t="str">
        <f>IF(LEN(W295)=0,"",COUNTIF($V$2:$V$301,W295)/$Z$17)</f>
        <v/>
      </c>
    </row>
    <row r="296" ht="20.1" customHeight="1" spans="1:24">
      <c r="A296" s="1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8" t="str">
        <f>T16</f>
        <v/>
      </c>
      <c r="W296" s="8" t="str">
        <f t="array" ref="W296">INDEX(V:V,MIN(IF(COUNTIF(W$1:W$295,$V$2:$V$301)=0,ROW($2:$301),1001)))&amp;""</f>
        <v/>
      </c>
      <c r="X296" s="20" t="str">
        <f>IF(LEN(W296)=0,"",COUNTIF($V$2:$V$301,W296)/$Z$17)</f>
        <v/>
      </c>
    </row>
    <row r="297" ht="20.1" customHeight="1" spans="1:24">
      <c r="A297" s="1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8" t="str">
        <f>U12</f>
        <v/>
      </c>
      <c r="W297" s="8" t="str">
        <f t="array" ref="W297">INDEX(V:V,MIN(IF(COUNTIF(W$1:W$296,$V$2:$V$301)=0,ROW($2:$301),1001)))&amp;""</f>
        <v/>
      </c>
      <c r="X297" s="20" t="str">
        <f>IF(LEN(W297)=0,"",COUNTIF($V$2:$V$301,W297)/$Z$17)</f>
        <v/>
      </c>
    </row>
    <row r="298" ht="20.1" customHeight="1" spans="1:24">
      <c r="A298" s="1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8" t="str">
        <f>U13</f>
        <v/>
      </c>
      <c r="W298" s="8" t="str">
        <f t="array" ref="W298">INDEX(V:V,MIN(IF(COUNTIF(W$1:W$297,$V$2:$V$301)=0,ROW($2:$301),1001)))&amp;""</f>
        <v/>
      </c>
      <c r="X298" s="20" t="str">
        <f>IF(LEN(W298)=0,"",COUNTIF($V$2:$V$301,W298)/$Z$17)</f>
        <v/>
      </c>
    </row>
    <row r="299" ht="20.1" customHeight="1" spans="1:24">
      <c r="A299" s="1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8" t="str">
        <f>U14</f>
        <v/>
      </c>
      <c r="W299" s="8" t="str">
        <f t="array" ref="W299">INDEX(V:V,MIN(IF(COUNTIF(W$1:W$298,$V$2:$V$301)=0,ROW($2:$301),1001)))&amp;""</f>
        <v/>
      </c>
      <c r="X299" s="20" t="str">
        <f>IF(LEN(W299)=0,"",COUNTIF($V$2:$V$301,W299)/$Z$17)</f>
        <v/>
      </c>
    </row>
    <row r="300" ht="20.1" customHeight="1" spans="1:24">
      <c r="A300" s="1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8" t="str">
        <f>U15</f>
        <v/>
      </c>
      <c r="W300" s="8" t="str">
        <f t="array" ref="W300">INDEX(V:V,MIN(IF(COUNTIF(W$1:W$299,$V$2:$V$301)=0,ROW($2:$301),1001)))&amp;""</f>
        <v/>
      </c>
      <c r="X300" s="20" t="str">
        <f>IF(LEN(W300)=0,"",COUNTIF($V$2:$V$301,W300)/$Z$17)</f>
        <v/>
      </c>
    </row>
    <row r="301" ht="20.1" customHeight="1" spans="1:24">
      <c r="A301" s="1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8" t="str">
        <f>U16</f>
        <v/>
      </c>
      <c r="W301" s="8" t="str">
        <f t="array" ref="W301">INDEX(V:V,MIN(IF(COUNTIF(W$1:W$300,$V$2:$V$301)=0,ROW($2:$301),1001)))&amp;""</f>
        <v/>
      </c>
      <c r="X301" s="20" t="str">
        <f>IF(LEN(W301)=0,"",COUNTIF($V$2:$V$301,W301)/$Z$17)</f>
        <v/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Z301"/>
  <sheetViews>
    <sheetView workbookViewId="0">
      <selection activeCell="AC220" sqref="AC220"/>
    </sheetView>
  </sheetViews>
  <sheetFormatPr defaultColWidth="9" defaultRowHeight="13.5"/>
  <cols>
    <col min="1" max="1" width="45" customWidth="1"/>
    <col min="2" max="2" width="0.125" hidden="1" customWidth="1"/>
    <col min="3" max="8" width="15.625" hidden="1" customWidth="1"/>
    <col min="9" max="9" width="0.125" hidden="1" customWidth="1"/>
    <col min="10" max="10" width="15.625" hidden="1" customWidth="1"/>
    <col min="11" max="11" width="0.125" hidden="1" customWidth="1"/>
    <col min="12" max="19" width="15.625" hidden="1" customWidth="1"/>
    <col min="20" max="20" width="5.5" hidden="1" customWidth="1"/>
    <col min="21" max="21" width="4.25" hidden="1" customWidth="1"/>
    <col min="22" max="22" width="5" hidden="1" customWidth="1"/>
    <col min="23" max="23" width="45.125" customWidth="1"/>
    <col min="24" max="24" width="11.625" customWidth="1"/>
    <col min="25" max="26" width="9" hidden="1" customWidth="1"/>
  </cols>
  <sheetData>
    <row r="1" ht="24.95" customHeight="1" spans="1:24">
      <c r="A1" s="12" t="s">
        <v>11</v>
      </c>
      <c r="B1" s="13" t="s">
        <v>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2" t="s">
        <v>29</v>
      </c>
      <c r="X1" s="19" t="s">
        <v>30</v>
      </c>
    </row>
    <row r="2" ht="20.1" customHeight="1" spans="1:26">
      <c r="A2" s="8" t="str">
        <f>IFERROR(Sheet1!L2:L11,"")</f>
        <v> 找不到设备 </v>
      </c>
      <c r="B2" s="8" t="str">
        <f t="shared" ref="B2:B16" si="0">TRIM(MID(SUBSTITUTE($A2,"、",REPT(" ",1000)),COLUMN(A2)*1000-999,1000))</f>
        <v>找不到设备</v>
      </c>
      <c r="C2" s="8" t="str">
        <f t="shared" ref="C2:C16" si="1">TRIM(MID(SUBSTITUTE($A2,"、",REPT(" ",1000)),COLUMN(B2)*1000-999,1000))</f>
        <v/>
      </c>
      <c r="D2" s="8" t="str">
        <f t="shared" ref="D2:D16" si="2">TRIM(MID(SUBSTITUTE($A2,"、",REPT(" ",1000)),COLUMN(C2)*1000-999,1000))</f>
        <v/>
      </c>
      <c r="E2" s="8" t="str">
        <f t="shared" ref="E2:E16" si="3">TRIM(MID(SUBSTITUTE($A2,"、",REPT(" ",1000)),COLUMN(D2)*1000-999,1000))</f>
        <v/>
      </c>
      <c r="F2" s="8" t="str">
        <f t="shared" ref="F2:F16" si="4">TRIM(MID(SUBSTITUTE($A2,"、",REPT(" ",1000)),COLUMN(E2)*1000-999,1000))</f>
        <v/>
      </c>
      <c r="G2" s="8" t="str">
        <f t="shared" ref="G2:G16" si="5">TRIM(MID(SUBSTITUTE($A2,"、",REPT(" ",1000)),COLUMN(F2)*1000-999,1000))</f>
        <v/>
      </c>
      <c r="H2" s="8" t="str">
        <f t="shared" ref="H2:H16" si="6">TRIM(MID(SUBSTITUTE($A2,"、",REPT(" ",1000)),COLUMN(G2)*1000-999,1000))</f>
        <v/>
      </c>
      <c r="I2" s="8" t="str">
        <f t="shared" ref="I2:I16" si="7">TRIM(MID(SUBSTITUTE($A2,"、",REPT(" ",1000)),COLUMN(H2)*1000-999,1000))</f>
        <v/>
      </c>
      <c r="J2" s="8" t="str">
        <f t="shared" ref="J2:J16" si="8">TRIM(MID(SUBSTITUTE($A2,"、",REPT(" ",1000)),COLUMN(I2)*1000-999,1000))</f>
        <v/>
      </c>
      <c r="K2" s="8" t="str">
        <f t="shared" ref="K2:K16" si="9">TRIM(MID(SUBSTITUTE($A2,"、",REPT(" ",1000)),COLUMN(J2)*1000-999,1000))</f>
        <v/>
      </c>
      <c r="L2" s="8" t="str">
        <f t="shared" ref="L2:L16" si="10">TRIM(MID(SUBSTITUTE($A2,"、",REPT(" ",1000)),COLUMN(K2)*1000-999,1000))</f>
        <v/>
      </c>
      <c r="M2" s="8" t="str">
        <f t="shared" ref="M2:M16" si="11">TRIM(MID(SUBSTITUTE($A2,"、",REPT(" ",1000)),COLUMN(L2)*1000-999,1000))</f>
        <v/>
      </c>
      <c r="N2" s="8" t="str">
        <f t="shared" ref="N2:N16" si="12">TRIM(MID(SUBSTITUTE($A2,"、",REPT(" ",1000)),COLUMN(M2)*1000-999,1000))</f>
        <v/>
      </c>
      <c r="O2" s="8" t="str">
        <f t="shared" ref="O2:O16" si="13">TRIM(MID(SUBSTITUTE($A2,"、",REPT(" ",1000)),COLUMN(N2)*1000-999,1000))</f>
        <v/>
      </c>
      <c r="P2" s="8" t="str">
        <f t="shared" ref="P2:P16" si="14">TRIM(MID(SUBSTITUTE($A2,"、",REPT(" ",1000)),COLUMN(O2)*1000-999,1000))</f>
        <v/>
      </c>
      <c r="Q2" s="8" t="str">
        <f t="shared" ref="Q2:Q16" si="15">TRIM(MID(SUBSTITUTE($A2,"、",REPT(" ",1000)),COLUMN(P2)*1000-999,1000))</f>
        <v/>
      </c>
      <c r="R2" s="8" t="str">
        <f t="shared" ref="R2:R16" si="16">TRIM(MID(SUBSTITUTE($A2,"、",REPT(" ",1000)),COLUMN(Q2)*1000-999,1000))</f>
        <v/>
      </c>
      <c r="S2" s="8" t="str">
        <f t="shared" ref="S2:S16" si="17">TRIM(MID(SUBSTITUTE($A2,"、",REPT(" ",1000)),COLUMN(R2)*1000-999,1000))</f>
        <v/>
      </c>
      <c r="T2" s="8" t="str">
        <f t="shared" ref="T2:T16" si="18">TRIM(MID(SUBSTITUTE($A2,"、",REPT(" ",1000)),COLUMN(S2)*1000-999,1000))</f>
        <v/>
      </c>
      <c r="U2" s="8" t="str">
        <f t="shared" ref="U2:U16" si="19">TRIM(MID(SUBSTITUTE($A2,"、",REPT(" ",1000)),COLUMN(T2)*1000-999,1000))</f>
        <v/>
      </c>
      <c r="V2" s="8" t="str">
        <f t="shared" ref="V2:V11" si="20">B2</f>
        <v>找不到设备</v>
      </c>
      <c r="W2" s="8" t="str">
        <f t="array" ref="W2">INDEX(V:V,MIN(IF(COUNTIF(W$1:W$1,$V$2:$V$301)=0,ROW($2:$301),1001)))&amp;""</f>
        <v>找不到设备</v>
      </c>
      <c r="X2" s="20">
        <f>IF(LEN(W2)=0,"",COUNTIF($V$2:$V$301,W2)/$Z$17)</f>
        <v>0.142857142857143</v>
      </c>
      <c r="Y2">
        <f t="shared" ref="Y2:Y16" si="21">LEN(A2)</f>
        <v>7</v>
      </c>
      <c r="Z2">
        <f t="shared" ref="Z2:Z16" si="22">IF(Y2&gt;0,1,0)</f>
        <v>1</v>
      </c>
    </row>
    <row r="3" ht="20.1" customHeight="1" spans="1:26">
      <c r="A3" s="8" t="str">
        <f>IFERROR(Sheet1!L3,"")</f>
        <v/>
      </c>
      <c r="B3" s="8" t="str">
        <f t="shared" si="0"/>
        <v/>
      </c>
      <c r="C3" s="8" t="str">
        <f t="shared" si="1"/>
        <v/>
      </c>
      <c r="D3" s="8" t="str">
        <f t="shared" si="2"/>
        <v/>
      </c>
      <c r="E3" s="8" t="str">
        <f t="shared" si="3"/>
        <v/>
      </c>
      <c r="F3" s="8" t="str">
        <f t="shared" si="4"/>
        <v/>
      </c>
      <c r="G3" s="8" t="str">
        <f t="shared" si="5"/>
        <v/>
      </c>
      <c r="H3" s="8" t="str">
        <f t="shared" si="6"/>
        <v/>
      </c>
      <c r="I3" s="8" t="str">
        <f t="shared" si="7"/>
        <v/>
      </c>
      <c r="J3" s="8" t="str">
        <f t="shared" si="8"/>
        <v/>
      </c>
      <c r="K3" s="8" t="str">
        <f t="shared" si="9"/>
        <v/>
      </c>
      <c r="L3" s="8" t="str">
        <f t="shared" si="10"/>
        <v/>
      </c>
      <c r="M3" s="8" t="str">
        <f t="shared" si="11"/>
        <v/>
      </c>
      <c r="N3" s="8" t="str">
        <f t="shared" si="12"/>
        <v/>
      </c>
      <c r="O3" s="8" t="str">
        <f t="shared" si="13"/>
        <v/>
      </c>
      <c r="P3" s="8" t="str">
        <f t="shared" si="14"/>
        <v/>
      </c>
      <c r="Q3" s="8" t="str">
        <f t="shared" si="15"/>
        <v/>
      </c>
      <c r="R3" s="8" t="str">
        <f t="shared" si="16"/>
        <v/>
      </c>
      <c r="S3" s="8" t="str">
        <f t="shared" si="17"/>
        <v/>
      </c>
      <c r="T3" s="8" t="str">
        <f t="shared" si="18"/>
        <v/>
      </c>
      <c r="U3" s="8" t="str">
        <f t="shared" si="19"/>
        <v/>
      </c>
      <c r="V3" s="8" t="str">
        <f t="shared" si="20"/>
        <v/>
      </c>
      <c r="W3" s="8" t="str">
        <f t="array" ref="W3">INDEX(V:V,MIN(IF(COUNTIF(W$1:W$2,$V$2:$V$301)=0,ROW($2:$301),1001)))&amp;""</f>
        <v/>
      </c>
      <c r="X3" s="20" t="str">
        <f>IF(LEN(W3)=0,"",COUNTIF($V$2:$V$301,W3)/$Z$17)</f>
        <v/>
      </c>
      <c r="Y3">
        <f t="shared" si="21"/>
        <v>0</v>
      </c>
      <c r="Z3">
        <f t="shared" si="22"/>
        <v>0</v>
      </c>
    </row>
    <row r="4" ht="20.1" customHeight="1" spans="1:26">
      <c r="A4" s="8" t="str">
        <f>IFERROR(Sheet1!L4,"")</f>
        <v/>
      </c>
      <c r="B4" s="8" t="str">
        <f t="shared" si="0"/>
        <v/>
      </c>
      <c r="C4" s="8" t="str">
        <f t="shared" si="1"/>
        <v/>
      </c>
      <c r="D4" s="8" t="str">
        <f t="shared" si="2"/>
        <v/>
      </c>
      <c r="E4" s="8" t="str">
        <f t="shared" si="3"/>
        <v/>
      </c>
      <c r="F4" s="8" t="str">
        <f t="shared" si="4"/>
        <v/>
      </c>
      <c r="G4" s="8" t="str">
        <f t="shared" si="5"/>
        <v/>
      </c>
      <c r="H4" s="8" t="str">
        <f t="shared" si="6"/>
        <v/>
      </c>
      <c r="I4" s="8" t="str">
        <f t="shared" si="7"/>
        <v/>
      </c>
      <c r="J4" s="8" t="str">
        <f t="shared" si="8"/>
        <v/>
      </c>
      <c r="K4" s="8" t="str">
        <f t="shared" si="9"/>
        <v/>
      </c>
      <c r="L4" s="8" t="str">
        <f t="shared" si="10"/>
        <v/>
      </c>
      <c r="M4" s="8" t="str">
        <f t="shared" si="11"/>
        <v/>
      </c>
      <c r="N4" s="8" t="str">
        <f t="shared" si="12"/>
        <v/>
      </c>
      <c r="O4" s="8" t="str">
        <f t="shared" si="13"/>
        <v/>
      </c>
      <c r="P4" s="8" t="str">
        <f t="shared" si="14"/>
        <v/>
      </c>
      <c r="Q4" s="8" t="str">
        <f t="shared" si="15"/>
        <v/>
      </c>
      <c r="R4" s="8" t="str">
        <f t="shared" si="16"/>
        <v/>
      </c>
      <c r="S4" s="8" t="str">
        <f t="shared" si="17"/>
        <v/>
      </c>
      <c r="T4" s="8" t="str">
        <f t="shared" si="18"/>
        <v/>
      </c>
      <c r="U4" s="8" t="str">
        <f t="shared" si="19"/>
        <v/>
      </c>
      <c r="V4" s="8" t="str">
        <f t="shared" si="20"/>
        <v/>
      </c>
      <c r="W4" s="8" t="str">
        <f t="array" ref="W4">INDEX(V:V,MIN(IF(COUNTIF(W$1:W$3,$V$2:$V$301)=0,ROW($2:$301),1001)))&amp;""</f>
        <v>BJBJ-NGN-CE87-AL7750SR12</v>
      </c>
      <c r="X4" s="20">
        <f>IF(LEN(W4)=0,"",COUNTIF($V$2:$V$301,W4)/$Z$17)</f>
        <v>0.285714285714286</v>
      </c>
      <c r="Y4">
        <f t="shared" si="21"/>
        <v>0</v>
      </c>
      <c r="Z4">
        <f t="shared" si="22"/>
        <v>0</v>
      </c>
    </row>
    <row r="5" ht="20.1" customHeight="1" spans="1:26">
      <c r="A5" s="8" t="str">
        <f>IFERROR(Sheet1!L5,"")</f>
        <v/>
      </c>
      <c r="B5" s="8" t="str">
        <f t="shared" si="0"/>
        <v/>
      </c>
      <c r="C5" s="8" t="str">
        <f t="shared" si="1"/>
        <v/>
      </c>
      <c r="D5" s="8" t="str">
        <f t="shared" si="2"/>
        <v/>
      </c>
      <c r="E5" s="8" t="str">
        <f t="shared" si="3"/>
        <v/>
      </c>
      <c r="F5" s="8" t="str">
        <f t="shared" si="4"/>
        <v/>
      </c>
      <c r="G5" s="8" t="str">
        <f t="shared" si="5"/>
        <v/>
      </c>
      <c r="H5" s="8" t="str">
        <f t="shared" si="6"/>
        <v/>
      </c>
      <c r="I5" s="8" t="str">
        <f t="shared" si="7"/>
        <v/>
      </c>
      <c r="J5" s="8" t="str">
        <f t="shared" si="8"/>
        <v/>
      </c>
      <c r="K5" s="8" t="str">
        <f t="shared" si="9"/>
        <v/>
      </c>
      <c r="L5" s="8" t="str">
        <f t="shared" si="10"/>
        <v/>
      </c>
      <c r="M5" s="8" t="str">
        <f t="shared" si="11"/>
        <v/>
      </c>
      <c r="N5" s="8" t="str">
        <f t="shared" si="12"/>
        <v/>
      </c>
      <c r="O5" s="8" t="str">
        <f t="shared" si="13"/>
        <v/>
      </c>
      <c r="P5" s="8" t="str">
        <f t="shared" si="14"/>
        <v/>
      </c>
      <c r="Q5" s="8" t="str">
        <f t="shared" si="15"/>
        <v/>
      </c>
      <c r="R5" s="8" t="str">
        <f t="shared" si="16"/>
        <v/>
      </c>
      <c r="S5" s="8" t="str">
        <f t="shared" si="17"/>
        <v/>
      </c>
      <c r="T5" s="8" t="str">
        <f t="shared" si="18"/>
        <v/>
      </c>
      <c r="U5" s="8" t="str">
        <f t="shared" si="19"/>
        <v/>
      </c>
      <c r="V5" s="8" t="str">
        <f t="shared" si="20"/>
        <v/>
      </c>
      <c r="W5" s="8" t="str">
        <f t="array" ref="W5">INDEX(V:V,MIN(IF(COUNTIF(W$1:W$4,$V$2:$V$301)=0,ROW($2:$301),1001)))&amp;""</f>
        <v>BJBJ-NGN-CE85-AL7750SR12</v>
      </c>
      <c r="X5" s="20">
        <f>IF(LEN(W5)=0,"",COUNTIF($V$2:$V$301,W5)/$Z$17)</f>
        <v>0.428571428571429</v>
      </c>
      <c r="Y5">
        <f t="shared" si="21"/>
        <v>0</v>
      </c>
      <c r="Z5">
        <f t="shared" si="22"/>
        <v>0</v>
      </c>
    </row>
    <row r="6" ht="20.1" customHeight="1" spans="1:26">
      <c r="A6" s="8" t="str">
        <f>IFERROR(Sheet1!L6,"")</f>
        <v> BJBJ-NGN-CE87-AL7750SR12、 BJBJ-NGN-CE88-AL7750SR12 </v>
      </c>
      <c r="B6" s="8" t="str">
        <f t="shared" si="0"/>
        <v>BJBJ-NGN-CE87-AL7750SR12</v>
      </c>
      <c r="C6" s="8" t="str">
        <f t="shared" si="1"/>
        <v>BJBJ-NGN-CE88-AL7750SR12</v>
      </c>
      <c r="D6" s="8" t="str">
        <f t="shared" si="2"/>
        <v/>
      </c>
      <c r="E6" s="8" t="str">
        <f t="shared" si="3"/>
        <v/>
      </c>
      <c r="F6" s="8" t="str">
        <f t="shared" si="4"/>
        <v/>
      </c>
      <c r="G6" s="8" t="str">
        <f t="shared" si="5"/>
        <v/>
      </c>
      <c r="H6" s="8" t="str">
        <f t="shared" si="6"/>
        <v/>
      </c>
      <c r="I6" s="8" t="str">
        <f t="shared" si="7"/>
        <v/>
      </c>
      <c r="J6" s="8" t="str">
        <f t="shared" si="8"/>
        <v/>
      </c>
      <c r="K6" s="8" t="str">
        <f t="shared" si="9"/>
        <v/>
      </c>
      <c r="L6" s="8" t="str">
        <f t="shared" si="10"/>
        <v/>
      </c>
      <c r="M6" s="8" t="str">
        <f t="shared" si="11"/>
        <v/>
      </c>
      <c r="N6" s="8" t="str">
        <f t="shared" si="12"/>
        <v/>
      </c>
      <c r="O6" s="8" t="str">
        <f t="shared" si="13"/>
        <v/>
      </c>
      <c r="P6" s="8" t="str">
        <f t="shared" si="14"/>
        <v/>
      </c>
      <c r="Q6" s="8" t="str">
        <f t="shared" si="15"/>
        <v/>
      </c>
      <c r="R6" s="8" t="str">
        <f t="shared" si="16"/>
        <v/>
      </c>
      <c r="S6" s="8" t="str">
        <f t="shared" si="17"/>
        <v/>
      </c>
      <c r="T6" s="8" t="str">
        <f t="shared" si="18"/>
        <v/>
      </c>
      <c r="U6" s="8" t="str">
        <f t="shared" si="19"/>
        <v/>
      </c>
      <c r="V6" s="8" t="str">
        <f t="shared" si="20"/>
        <v>BJBJ-NGN-CE87-AL7750SR12</v>
      </c>
      <c r="W6" s="8" t="str">
        <f t="array" ref="W6">INDEX(V:V,MIN(IF(COUNTIF(W$1:W$5,$V$2:$V$301)=0,ROW($2:$301),1001)))&amp;""</f>
        <v>BJBJ-NGN-CE07-AL7750SR12</v>
      </c>
      <c r="X6" s="20">
        <f>IF(LEN(W6)=0,"",COUNTIF($V$2:$V$301,W6)/$Z$17)</f>
        <v>0.142857142857143</v>
      </c>
      <c r="Y6">
        <f t="shared" si="21"/>
        <v>52</v>
      </c>
      <c r="Z6">
        <f t="shared" si="22"/>
        <v>1</v>
      </c>
    </row>
    <row r="7" ht="20.1" customHeight="1" spans="1:26">
      <c r="A7" s="8" t="str">
        <f>IFERROR(Sheet1!L7,"")</f>
        <v> BJBJ-NGN-CE85-AL7750SR12、 BJBJ-NGN-CE86-AL7750SR12 </v>
      </c>
      <c r="B7" s="8" t="str">
        <f t="shared" si="0"/>
        <v>BJBJ-NGN-CE85-AL7750SR12</v>
      </c>
      <c r="C7" s="8" t="str">
        <f t="shared" si="1"/>
        <v>BJBJ-NGN-CE86-AL7750SR12</v>
      </c>
      <c r="D7" s="8" t="str">
        <f t="shared" si="2"/>
        <v/>
      </c>
      <c r="E7" s="8" t="str">
        <f t="shared" si="3"/>
        <v/>
      </c>
      <c r="F7" s="8" t="str">
        <f t="shared" si="4"/>
        <v/>
      </c>
      <c r="G7" s="8" t="str">
        <f t="shared" si="5"/>
        <v/>
      </c>
      <c r="H7" s="8" t="str">
        <f t="shared" si="6"/>
        <v/>
      </c>
      <c r="I7" s="8" t="str">
        <f t="shared" si="7"/>
        <v/>
      </c>
      <c r="J7" s="8" t="str">
        <f t="shared" si="8"/>
        <v/>
      </c>
      <c r="K7" s="8" t="str">
        <f t="shared" si="9"/>
        <v/>
      </c>
      <c r="L7" s="8" t="str">
        <f t="shared" si="10"/>
        <v/>
      </c>
      <c r="M7" s="8" t="str">
        <f t="shared" si="11"/>
        <v/>
      </c>
      <c r="N7" s="8" t="str">
        <f t="shared" si="12"/>
        <v/>
      </c>
      <c r="O7" s="8" t="str">
        <f t="shared" si="13"/>
        <v/>
      </c>
      <c r="P7" s="8" t="str">
        <f t="shared" si="14"/>
        <v/>
      </c>
      <c r="Q7" s="8" t="str">
        <f t="shared" si="15"/>
        <v/>
      </c>
      <c r="R7" s="8" t="str">
        <f t="shared" si="16"/>
        <v/>
      </c>
      <c r="S7" s="8" t="str">
        <f t="shared" si="17"/>
        <v/>
      </c>
      <c r="T7" s="8" t="str">
        <f t="shared" si="18"/>
        <v/>
      </c>
      <c r="U7" s="8" t="str">
        <f t="shared" si="19"/>
        <v/>
      </c>
      <c r="V7" s="8" t="str">
        <f t="shared" si="20"/>
        <v>BJBJ-NGN-CE85-AL7750SR12</v>
      </c>
      <c r="W7" s="8" t="str">
        <f t="array" ref="W7">INDEX(V:V,MIN(IF(COUNTIF(W$1:W$6,$V$2:$V$301)=0,ROW($2:$301),1001)))&amp;""</f>
        <v>BJBJ-NGN-CE88-AL7750SR12</v>
      </c>
      <c r="X7" s="20">
        <f>IF(LEN(W7)=0,"",COUNTIF($V$2:$V$301,W7)/$Z$17)</f>
        <v>0.285714285714286</v>
      </c>
      <c r="Y7">
        <f t="shared" si="21"/>
        <v>52</v>
      </c>
      <c r="Z7">
        <f t="shared" si="22"/>
        <v>1</v>
      </c>
    </row>
    <row r="8" ht="20.1" customHeight="1" spans="1:26">
      <c r="A8" s="8" t="str">
        <f>IFERROR(Sheet1!L8,"")</f>
        <v> BJBJ-NGN-CE85-AL7750SR12、 BJBJ-NGN-CE86-AL7750SR12 </v>
      </c>
      <c r="B8" s="8" t="str">
        <f t="shared" si="0"/>
        <v>BJBJ-NGN-CE85-AL7750SR12</v>
      </c>
      <c r="C8" s="8" t="str">
        <f t="shared" si="1"/>
        <v>BJBJ-NGN-CE86-AL7750SR12</v>
      </c>
      <c r="D8" s="8" t="str">
        <f t="shared" si="2"/>
        <v/>
      </c>
      <c r="E8" s="8" t="str">
        <f t="shared" si="3"/>
        <v/>
      </c>
      <c r="F8" s="8" t="str">
        <f t="shared" si="4"/>
        <v/>
      </c>
      <c r="G8" s="8" t="str">
        <f t="shared" si="5"/>
        <v/>
      </c>
      <c r="H8" s="8" t="str">
        <f t="shared" si="6"/>
        <v/>
      </c>
      <c r="I8" s="8" t="str">
        <f t="shared" si="7"/>
        <v/>
      </c>
      <c r="J8" s="8" t="str">
        <f t="shared" si="8"/>
        <v/>
      </c>
      <c r="K8" s="8" t="str">
        <f t="shared" si="9"/>
        <v/>
      </c>
      <c r="L8" s="8" t="str">
        <f t="shared" si="10"/>
        <v/>
      </c>
      <c r="M8" s="8" t="str">
        <f t="shared" si="11"/>
        <v/>
      </c>
      <c r="N8" s="8" t="str">
        <f t="shared" si="12"/>
        <v/>
      </c>
      <c r="O8" s="8" t="str">
        <f t="shared" si="13"/>
        <v/>
      </c>
      <c r="P8" s="8" t="str">
        <f t="shared" si="14"/>
        <v/>
      </c>
      <c r="Q8" s="8" t="str">
        <f t="shared" si="15"/>
        <v/>
      </c>
      <c r="R8" s="8" t="str">
        <f t="shared" si="16"/>
        <v/>
      </c>
      <c r="S8" s="8" t="str">
        <f t="shared" si="17"/>
        <v/>
      </c>
      <c r="T8" s="8" t="str">
        <f t="shared" si="18"/>
        <v/>
      </c>
      <c r="U8" s="8" t="str">
        <f t="shared" si="19"/>
        <v/>
      </c>
      <c r="V8" s="8" t="str">
        <f t="shared" si="20"/>
        <v>BJBJ-NGN-CE85-AL7750SR12</v>
      </c>
      <c r="W8" s="8" t="str">
        <f t="array" ref="W8">INDEX(V:V,MIN(IF(COUNTIF(W$1:W$7,$V$2:$V$301)=0,ROW($2:$301),1001)))&amp;""</f>
        <v>BJBJ-NGN-CE86-AL7750SR12</v>
      </c>
      <c r="X8" s="20">
        <f>IF(LEN(W8)=0,"",COUNTIF($V$2:$V$301,W8)/$Z$17)</f>
        <v>0.428571428571429</v>
      </c>
      <c r="Y8">
        <f t="shared" si="21"/>
        <v>52</v>
      </c>
      <c r="Z8">
        <f t="shared" si="22"/>
        <v>1</v>
      </c>
    </row>
    <row r="9" ht="20.1" customHeight="1" spans="1:26">
      <c r="A9" s="8" t="str">
        <f>IFERROR(Sheet1!L9,"")</f>
        <v> BJBJ-NGN-CE07-AL7750SR12、 BJBJ-NGN-CE08-AL7750SR12 </v>
      </c>
      <c r="B9" s="8" t="str">
        <f t="shared" si="0"/>
        <v>BJBJ-NGN-CE07-AL7750SR12</v>
      </c>
      <c r="C9" s="8" t="str">
        <f t="shared" si="1"/>
        <v>BJBJ-NGN-CE08-AL7750SR12</v>
      </c>
      <c r="D9" s="8" t="str">
        <f t="shared" si="2"/>
        <v/>
      </c>
      <c r="E9" s="8" t="str">
        <f t="shared" si="3"/>
        <v/>
      </c>
      <c r="F9" s="8" t="str">
        <f t="shared" si="4"/>
        <v/>
      </c>
      <c r="G9" s="8" t="str">
        <f t="shared" si="5"/>
        <v/>
      </c>
      <c r="H9" s="8" t="str">
        <f t="shared" si="6"/>
        <v/>
      </c>
      <c r="I9" s="8" t="str">
        <f t="shared" si="7"/>
        <v/>
      </c>
      <c r="J9" s="8" t="str">
        <f t="shared" si="8"/>
        <v/>
      </c>
      <c r="K9" s="8" t="str">
        <f t="shared" si="9"/>
        <v/>
      </c>
      <c r="L9" s="8" t="str">
        <f t="shared" si="10"/>
        <v/>
      </c>
      <c r="M9" s="8" t="str">
        <f t="shared" si="11"/>
        <v/>
      </c>
      <c r="N9" s="8" t="str">
        <f t="shared" si="12"/>
        <v/>
      </c>
      <c r="O9" s="8" t="str">
        <f t="shared" si="13"/>
        <v/>
      </c>
      <c r="P9" s="8" t="str">
        <f t="shared" si="14"/>
        <v/>
      </c>
      <c r="Q9" s="8" t="str">
        <f t="shared" si="15"/>
        <v/>
      </c>
      <c r="R9" s="8" t="str">
        <f t="shared" si="16"/>
        <v/>
      </c>
      <c r="S9" s="8" t="str">
        <f t="shared" si="17"/>
        <v/>
      </c>
      <c r="T9" s="8" t="str">
        <f t="shared" si="18"/>
        <v/>
      </c>
      <c r="U9" s="8" t="str">
        <f t="shared" si="19"/>
        <v/>
      </c>
      <c r="V9" s="8" t="str">
        <f t="shared" si="20"/>
        <v>BJBJ-NGN-CE07-AL7750SR12</v>
      </c>
      <c r="W9" s="8" t="str">
        <f t="array" ref="W9">INDEX(V:V,MIN(IF(COUNTIF(W$1:W$8,$V$2:$V$301)=0,ROW($2:$301),1001)))&amp;""</f>
        <v>BJBJ-NGN-CE08-AL7750SR12</v>
      </c>
      <c r="X9" s="20">
        <f>IF(LEN(W9)=0,"",COUNTIF($V$2:$V$301,W9)/$Z$17)</f>
        <v>0.142857142857143</v>
      </c>
      <c r="Y9">
        <f t="shared" si="21"/>
        <v>52</v>
      </c>
      <c r="Z9">
        <f t="shared" si="22"/>
        <v>1</v>
      </c>
    </row>
    <row r="10" ht="20.1" customHeight="1" spans="1:26">
      <c r="A10" s="8" t="str">
        <f>IFERROR(Sheet1!L10,"")</f>
        <v> BJBJ-NGN-CE87-AL7750SR12、 BJBJ-NGN-CE88-AL7750SR12 </v>
      </c>
      <c r="B10" s="8" t="str">
        <f t="shared" si="0"/>
        <v>BJBJ-NGN-CE87-AL7750SR12</v>
      </c>
      <c r="C10" s="8" t="str">
        <f t="shared" si="1"/>
        <v>BJBJ-NGN-CE88-AL7750SR12</v>
      </c>
      <c r="D10" s="8" t="str">
        <f t="shared" si="2"/>
        <v/>
      </c>
      <c r="E10" s="8" t="str">
        <f t="shared" si="3"/>
        <v/>
      </c>
      <c r="F10" s="8" t="str">
        <f t="shared" si="4"/>
        <v/>
      </c>
      <c r="G10" s="8" t="str">
        <f t="shared" si="5"/>
        <v/>
      </c>
      <c r="H10" s="8" t="str">
        <f t="shared" si="6"/>
        <v/>
      </c>
      <c r="I10" s="8" t="str">
        <f t="shared" si="7"/>
        <v/>
      </c>
      <c r="J10" s="8" t="str">
        <f t="shared" si="8"/>
        <v/>
      </c>
      <c r="K10" s="8" t="str">
        <f t="shared" si="9"/>
        <v/>
      </c>
      <c r="L10" s="8" t="str">
        <f t="shared" si="10"/>
        <v/>
      </c>
      <c r="M10" s="8" t="str">
        <f t="shared" si="11"/>
        <v/>
      </c>
      <c r="N10" s="8" t="str">
        <f t="shared" si="12"/>
        <v/>
      </c>
      <c r="O10" s="8" t="str">
        <f t="shared" si="13"/>
        <v/>
      </c>
      <c r="P10" s="8" t="str">
        <f t="shared" si="14"/>
        <v/>
      </c>
      <c r="Q10" s="8" t="str">
        <f t="shared" si="15"/>
        <v/>
      </c>
      <c r="R10" s="8" t="str">
        <f t="shared" si="16"/>
        <v/>
      </c>
      <c r="S10" s="8" t="str">
        <f t="shared" si="17"/>
        <v/>
      </c>
      <c r="T10" s="8" t="str">
        <f t="shared" si="18"/>
        <v/>
      </c>
      <c r="U10" s="8" t="str">
        <f t="shared" si="19"/>
        <v/>
      </c>
      <c r="V10" s="8" t="str">
        <f t="shared" si="20"/>
        <v>BJBJ-NGN-CE87-AL7750SR12</v>
      </c>
      <c r="W10" s="8" t="str">
        <f t="array" ref="W10">INDEX(V:V,MIN(IF(COUNTIF(W$1:W$9,$V$2:$V$301)=0,ROW($2:$301),1001)))&amp;""</f>
        <v/>
      </c>
      <c r="X10" s="20" t="str">
        <f>IF(LEN(W10)=0,"",COUNTIF($V$2:$V$301,W10)/$Z$17)</f>
        <v/>
      </c>
      <c r="Y10">
        <f t="shared" si="21"/>
        <v>52</v>
      </c>
      <c r="Z10">
        <f t="shared" si="22"/>
        <v>1</v>
      </c>
    </row>
    <row r="11" ht="20.1" customHeight="1" spans="1:26">
      <c r="A11" s="8" t="str">
        <f>IFERROR(Sheet1!L11,"")</f>
        <v> BJBJ-NGN-CE85-AL7750SR12、 BJBJ-NGN-CE86-AL7750SR12 </v>
      </c>
      <c r="B11" s="8" t="str">
        <f t="shared" si="0"/>
        <v>BJBJ-NGN-CE85-AL7750SR12</v>
      </c>
      <c r="C11" s="8" t="str">
        <f t="shared" si="1"/>
        <v>BJBJ-NGN-CE86-AL7750SR12</v>
      </c>
      <c r="D11" s="8" t="str">
        <f t="shared" si="2"/>
        <v/>
      </c>
      <c r="E11" s="8" t="str">
        <f t="shared" si="3"/>
        <v/>
      </c>
      <c r="F11" s="8" t="str">
        <f t="shared" si="4"/>
        <v/>
      </c>
      <c r="G11" s="8" t="str">
        <f t="shared" si="5"/>
        <v/>
      </c>
      <c r="H11" s="8" t="str">
        <f t="shared" si="6"/>
        <v/>
      </c>
      <c r="I11" s="8" t="str">
        <f t="shared" si="7"/>
        <v/>
      </c>
      <c r="J11" s="8" t="str">
        <f t="shared" si="8"/>
        <v/>
      </c>
      <c r="K11" s="8" t="str">
        <f t="shared" si="9"/>
        <v/>
      </c>
      <c r="L11" s="8" t="str">
        <f t="shared" si="10"/>
        <v/>
      </c>
      <c r="M11" s="8" t="str">
        <f t="shared" si="11"/>
        <v/>
      </c>
      <c r="N11" s="8" t="str">
        <f t="shared" si="12"/>
        <v/>
      </c>
      <c r="O11" s="8" t="str">
        <f t="shared" si="13"/>
        <v/>
      </c>
      <c r="P11" s="8" t="str">
        <f t="shared" si="14"/>
        <v/>
      </c>
      <c r="Q11" s="8" t="str">
        <f t="shared" si="15"/>
        <v/>
      </c>
      <c r="R11" s="8" t="str">
        <f t="shared" si="16"/>
        <v/>
      </c>
      <c r="S11" s="8" t="str">
        <f t="shared" si="17"/>
        <v/>
      </c>
      <c r="T11" s="8" t="str">
        <f t="shared" si="18"/>
        <v/>
      </c>
      <c r="U11" s="8" t="str">
        <f t="shared" si="19"/>
        <v/>
      </c>
      <c r="V11" s="8" t="str">
        <f t="shared" si="20"/>
        <v>BJBJ-NGN-CE85-AL7750SR12</v>
      </c>
      <c r="W11" s="8" t="str">
        <f t="array" ref="W11">INDEX(V:V,MIN(IF(COUNTIF(W$1:W$10,$V$2:$V$301)=0,ROW($2:$301),1001)))&amp;""</f>
        <v/>
      </c>
      <c r="X11" s="20" t="str">
        <f>IF(LEN(W11)=0,"",COUNTIF($V$2:$V$301,W11)/$Z$17)</f>
        <v/>
      </c>
      <c r="Y11">
        <f t="shared" si="21"/>
        <v>52</v>
      </c>
      <c r="Z11">
        <f t="shared" si="22"/>
        <v>1</v>
      </c>
    </row>
    <row r="12" ht="20.1" customHeight="1" spans="1:26">
      <c r="A12" s="8"/>
      <c r="B12" s="8" t="str">
        <f t="shared" si="0"/>
        <v/>
      </c>
      <c r="C12" s="8" t="str">
        <f t="shared" si="1"/>
        <v/>
      </c>
      <c r="D12" s="8" t="str">
        <f t="shared" si="2"/>
        <v/>
      </c>
      <c r="E12" s="8" t="str">
        <f t="shared" si="3"/>
        <v/>
      </c>
      <c r="F12" s="8" t="str">
        <f t="shared" si="4"/>
        <v/>
      </c>
      <c r="G12" s="8" t="str">
        <f t="shared" si="5"/>
        <v/>
      </c>
      <c r="H12" s="8" t="str">
        <f t="shared" si="6"/>
        <v/>
      </c>
      <c r="I12" s="8" t="str">
        <f t="shared" si="7"/>
        <v/>
      </c>
      <c r="J12" s="8" t="str">
        <f t="shared" si="8"/>
        <v/>
      </c>
      <c r="K12" s="8" t="str">
        <f t="shared" si="9"/>
        <v/>
      </c>
      <c r="L12" s="8" t="str">
        <f t="shared" si="10"/>
        <v/>
      </c>
      <c r="M12" s="8" t="str">
        <f t="shared" si="11"/>
        <v/>
      </c>
      <c r="N12" s="8" t="str">
        <f t="shared" si="12"/>
        <v/>
      </c>
      <c r="O12" s="8" t="str">
        <f t="shared" si="13"/>
        <v/>
      </c>
      <c r="P12" s="8" t="str">
        <f t="shared" si="14"/>
        <v/>
      </c>
      <c r="Q12" s="8" t="str">
        <f t="shared" si="15"/>
        <v/>
      </c>
      <c r="R12" s="8" t="str">
        <f t="shared" si="16"/>
        <v/>
      </c>
      <c r="S12" s="8" t="str">
        <f t="shared" si="17"/>
        <v/>
      </c>
      <c r="T12" s="8" t="str">
        <f t="shared" si="18"/>
        <v/>
      </c>
      <c r="U12" s="8" t="str">
        <f t="shared" si="19"/>
        <v/>
      </c>
      <c r="V12" s="8" t="str">
        <f t="shared" ref="V12:V21" si="23">C2</f>
        <v/>
      </c>
      <c r="W12" s="8" t="str">
        <f t="array" ref="W12">INDEX(V:V,MIN(IF(COUNTIF(W$1:W$11,$V$2:$V$301)=0,ROW($2:$301),1001)))&amp;""</f>
        <v/>
      </c>
      <c r="X12" s="20" t="str">
        <f>IF(LEN(W12)=0,"",COUNTIF($V$2:$V$301,W12)/$Z$17)</f>
        <v/>
      </c>
      <c r="Y12">
        <f t="shared" si="21"/>
        <v>0</v>
      </c>
      <c r="Z12">
        <f t="shared" si="22"/>
        <v>0</v>
      </c>
    </row>
    <row r="13" ht="20.1" customHeight="1" spans="1:26">
      <c r="A13" s="8"/>
      <c r="B13" s="8" t="str">
        <f t="shared" si="0"/>
        <v/>
      </c>
      <c r="C13" s="8" t="str">
        <f t="shared" si="1"/>
        <v/>
      </c>
      <c r="D13" s="8" t="str">
        <f t="shared" si="2"/>
        <v/>
      </c>
      <c r="E13" s="8" t="str">
        <f t="shared" si="3"/>
        <v/>
      </c>
      <c r="F13" s="8" t="str">
        <f t="shared" si="4"/>
        <v/>
      </c>
      <c r="G13" s="8" t="str">
        <f t="shared" si="5"/>
        <v/>
      </c>
      <c r="H13" s="8" t="str">
        <f t="shared" si="6"/>
        <v/>
      </c>
      <c r="I13" s="8" t="str">
        <f t="shared" si="7"/>
        <v/>
      </c>
      <c r="J13" s="8" t="str">
        <f t="shared" si="8"/>
        <v/>
      </c>
      <c r="K13" s="8" t="str">
        <f t="shared" si="9"/>
        <v/>
      </c>
      <c r="L13" s="8" t="str">
        <f t="shared" si="10"/>
        <v/>
      </c>
      <c r="M13" s="8" t="str">
        <f t="shared" si="11"/>
        <v/>
      </c>
      <c r="N13" s="8" t="str">
        <f t="shared" si="12"/>
        <v/>
      </c>
      <c r="O13" s="8" t="str">
        <f t="shared" si="13"/>
        <v/>
      </c>
      <c r="P13" s="8" t="str">
        <f t="shared" si="14"/>
        <v/>
      </c>
      <c r="Q13" s="8" t="str">
        <f t="shared" si="15"/>
        <v/>
      </c>
      <c r="R13" s="8" t="str">
        <f t="shared" si="16"/>
        <v/>
      </c>
      <c r="S13" s="8" t="str">
        <f t="shared" si="17"/>
        <v/>
      </c>
      <c r="T13" s="8" t="str">
        <f t="shared" si="18"/>
        <v/>
      </c>
      <c r="U13" s="8" t="str">
        <f t="shared" si="19"/>
        <v/>
      </c>
      <c r="V13" s="8" t="str">
        <f t="shared" si="23"/>
        <v/>
      </c>
      <c r="W13" s="8" t="str">
        <f t="array" ref="W13">INDEX(V:V,MIN(IF(COUNTIF(W$1:W$12,$V$2:$V$301)=0,ROW($2:$301),1001)))&amp;""</f>
        <v/>
      </c>
      <c r="X13" s="20" t="str">
        <f>IF(LEN(W13)=0,"",COUNTIF($V$2:$V$301,W13)/$Z$17)</f>
        <v/>
      </c>
      <c r="Y13">
        <f t="shared" si="21"/>
        <v>0</v>
      </c>
      <c r="Z13">
        <f t="shared" si="22"/>
        <v>0</v>
      </c>
    </row>
    <row r="14" ht="20.1" customHeight="1" spans="1:26">
      <c r="A14" s="8"/>
      <c r="B14" s="8" t="str">
        <f t="shared" si="0"/>
        <v/>
      </c>
      <c r="C14" s="8" t="str">
        <f t="shared" si="1"/>
        <v/>
      </c>
      <c r="D14" s="8" t="str">
        <f t="shared" si="2"/>
        <v/>
      </c>
      <c r="E14" s="8" t="str">
        <f t="shared" si="3"/>
        <v/>
      </c>
      <c r="F14" s="8" t="str">
        <f t="shared" si="4"/>
        <v/>
      </c>
      <c r="G14" s="8" t="str">
        <f t="shared" si="5"/>
        <v/>
      </c>
      <c r="H14" s="8" t="str">
        <f t="shared" si="6"/>
        <v/>
      </c>
      <c r="I14" s="8" t="str">
        <f t="shared" si="7"/>
        <v/>
      </c>
      <c r="J14" s="8" t="str">
        <f t="shared" si="8"/>
        <v/>
      </c>
      <c r="K14" s="8" t="str">
        <f t="shared" si="9"/>
        <v/>
      </c>
      <c r="L14" s="8" t="str">
        <f t="shared" si="10"/>
        <v/>
      </c>
      <c r="M14" s="8" t="str">
        <f t="shared" si="11"/>
        <v/>
      </c>
      <c r="N14" s="8" t="str">
        <f t="shared" si="12"/>
        <v/>
      </c>
      <c r="O14" s="8" t="str">
        <f t="shared" si="13"/>
        <v/>
      </c>
      <c r="P14" s="8" t="str">
        <f t="shared" si="14"/>
        <v/>
      </c>
      <c r="Q14" s="8" t="str">
        <f t="shared" si="15"/>
        <v/>
      </c>
      <c r="R14" s="8" t="str">
        <f t="shared" si="16"/>
        <v/>
      </c>
      <c r="S14" s="8" t="str">
        <f t="shared" si="17"/>
        <v/>
      </c>
      <c r="T14" s="8" t="str">
        <f t="shared" si="18"/>
        <v/>
      </c>
      <c r="U14" s="8" t="str">
        <f t="shared" si="19"/>
        <v/>
      </c>
      <c r="V14" s="8" t="str">
        <f t="shared" si="23"/>
        <v/>
      </c>
      <c r="W14" s="8" t="str">
        <f t="array" ref="W14">INDEX(V:V,MIN(IF(COUNTIF(W$1:W$13,$V$2:$V$301)=0,ROW($2:$301),1001)))&amp;""</f>
        <v/>
      </c>
      <c r="X14" s="20" t="str">
        <f>IF(LEN(W14)=0,"",COUNTIF($V$2:$V$301,W14)/$Z$17)</f>
        <v/>
      </c>
      <c r="Y14">
        <f t="shared" si="21"/>
        <v>0</v>
      </c>
      <c r="Z14">
        <f t="shared" si="22"/>
        <v>0</v>
      </c>
    </row>
    <row r="15" ht="20.1" customHeight="1" spans="1:26">
      <c r="A15" s="8"/>
      <c r="B15" s="8" t="str">
        <f t="shared" si="0"/>
        <v/>
      </c>
      <c r="C15" s="8" t="str">
        <f t="shared" si="1"/>
        <v/>
      </c>
      <c r="D15" s="8" t="str">
        <f t="shared" si="2"/>
        <v/>
      </c>
      <c r="E15" s="8" t="str">
        <f t="shared" si="3"/>
        <v/>
      </c>
      <c r="F15" s="8" t="str">
        <f t="shared" si="4"/>
        <v/>
      </c>
      <c r="G15" s="8" t="str">
        <f t="shared" si="5"/>
        <v/>
      </c>
      <c r="H15" s="8" t="str">
        <f t="shared" si="6"/>
        <v/>
      </c>
      <c r="I15" s="8" t="str">
        <f t="shared" si="7"/>
        <v/>
      </c>
      <c r="J15" s="8" t="str">
        <f t="shared" si="8"/>
        <v/>
      </c>
      <c r="K15" s="8" t="str">
        <f t="shared" si="9"/>
        <v/>
      </c>
      <c r="L15" s="8" t="str">
        <f t="shared" si="10"/>
        <v/>
      </c>
      <c r="M15" s="8" t="str">
        <f t="shared" si="11"/>
        <v/>
      </c>
      <c r="N15" s="8" t="str">
        <f t="shared" si="12"/>
        <v/>
      </c>
      <c r="O15" s="8" t="str">
        <f t="shared" si="13"/>
        <v/>
      </c>
      <c r="P15" s="8" t="str">
        <f t="shared" si="14"/>
        <v/>
      </c>
      <c r="Q15" s="8" t="str">
        <f t="shared" si="15"/>
        <v/>
      </c>
      <c r="R15" s="8" t="str">
        <f t="shared" si="16"/>
        <v/>
      </c>
      <c r="S15" s="8" t="str">
        <f t="shared" si="17"/>
        <v/>
      </c>
      <c r="T15" s="8" t="str">
        <f t="shared" si="18"/>
        <v/>
      </c>
      <c r="U15" s="8" t="str">
        <f t="shared" si="19"/>
        <v/>
      </c>
      <c r="V15" s="8" t="str">
        <f t="shared" si="23"/>
        <v/>
      </c>
      <c r="W15" s="8" t="str">
        <f t="array" ref="W15">INDEX(V:V,MIN(IF(COUNTIF(W$1:W$14,$V$2:$V$301)=0,ROW($2:$301),1001)))&amp;""</f>
        <v/>
      </c>
      <c r="X15" s="20" t="str">
        <f>IF(LEN(W15)=0,"",COUNTIF($V$2:$V$301,W15)/$Z$17)</f>
        <v/>
      </c>
      <c r="Y15">
        <f t="shared" si="21"/>
        <v>0</v>
      </c>
      <c r="Z15">
        <f t="shared" si="22"/>
        <v>0</v>
      </c>
    </row>
    <row r="16" ht="20.1" customHeight="1" spans="1:26">
      <c r="A16" s="8"/>
      <c r="B16" s="8" t="str">
        <f t="shared" si="0"/>
        <v/>
      </c>
      <c r="C16" s="8" t="str">
        <f t="shared" si="1"/>
        <v/>
      </c>
      <c r="D16" s="8" t="str">
        <f t="shared" si="2"/>
        <v/>
      </c>
      <c r="E16" s="8" t="str">
        <f t="shared" si="3"/>
        <v/>
      </c>
      <c r="F16" s="8" t="str">
        <f t="shared" si="4"/>
        <v/>
      </c>
      <c r="G16" s="8" t="str">
        <f t="shared" si="5"/>
        <v/>
      </c>
      <c r="H16" s="8" t="str">
        <f t="shared" si="6"/>
        <v/>
      </c>
      <c r="I16" s="8" t="str">
        <f t="shared" si="7"/>
        <v/>
      </c>
      <c r="J16" s="8" t="str">
        <f t="shared" si="8"/>
        <v/>
      </c>
      <c r="K16" s="8" t="str">
        <f t="shared" si="9"/>
        <v/>
      </c>
      <c r="L16" s="8" t="str">
        <f t="shared" si="10"/>
        <v/>
      </c>
      <c r="M16" s="8" t="str">
        <f t="shared" si="11"/>
        <v/>
      </c>
      <c r="N16" s="8" t="str">
        <f t="shared" si="12"/>
        <v/>
      </c>
      <c r="O16" s="8" t="str">
        <f t="shared" si="13"/>
        <v/>
      </c>
      <c r="P16" s="8" t="str">
        <f t="shared" si="14"/>
        <v/>
      </c>
      <c r="Q16" s="8" t="str">
        <f t="shared" si="15"/>
        <v/>
      </c>
      <c r="R16" s="8" t="str">
        <f t="shared" si="16"/>
        <v/>
      </c>
      <c r="S16" s="8" t="str">
        <f t="shared" si="17"/>
        <v/>
      </c>
      <c r="T16" s="8" t="str">
        <f t="shared" si="18"/>
        <v/>
      </c>
      <c r="U16" s="8" t="str">
        <f t="shared" si="19"/>
        <v/>
      </c>
      <c r="V16" s="8" t="str">
        <f t="shared" si="23"/>
        <v>BJBJ-NGN-CE88-AL7750SR12</v>
      </c>
      <c r="W16" s="8" t="str">
        <f t="array" ref="W16">INDEX(V:V,MIN(IF(COUNTIF(W$1:W$15,$V$2:$V$301)=0,ROW($2:$301),1001)))&amp;""</f>
        <v/>
      </c>
      <c r="X16" s="20" t="str">
        <f>IF(LEN(W16)=0,"",COUNTIF($V$2:$V$301,W16)/$Z$17)</f>
        <v/>
      </c>
      <c r="Y16">
        <f t="shared" si="21"/>
        <v>0</v>
      </c>
      <c r="Z16">
        <f t="shared" si="22"/>
        <v>0</v>
      </c>
    </row>
    <row r="17" ht="20.1" customHeight="1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 t="str">
        <f t="shared" si="23"/>
        <v>BJBJ-NGN-CE86-AL7750SR12</v>
      </c>
      <c r="W17" s="8" t="str">
        <f t="array" ref="W17">INDEX(V:V,MIN(IF(COUNTIF(W$1:W$16,$V$2:$V$301)=0,ROW($2:$301),1001)))&amp;""</f>
        <v/>
      </c>
      <c r="X17" s="20" t="str">
        <f>IF(LEN(W17)=0,"",COUNTIF($V$2:$V$301,W17)/$Z$17)</f>
        <v/>
      </c>
      <c r="Z17">
        <f>SUM((Z2:Z16))</f>
        <v>7</v>
      </c>
    </row>
    <row r="18" ht="20.1" customHeight="1" spans="1:2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 t="str">
        <f t="shared" si="23"/>
        <v>BJBJ-NGN-CE86-AL7750SR12</v>
      </c>
      <c r="W18" s="8" t="str">
        <f t="array" ref="W18">INDEX(V:V,MIN(IF(COUNTIF(W$1:W$17,$V$2:$V$301)=0,ROW($2:$301),1001)))&amp;""</f>
        <v/>
      </c>
      <c r="X18" s="20" t="str">
        <f>IF(LEN(W18)=0,"",COUNTIF($V$2:$V$301,W18)/$Z$17)</f>
        <v/>
      </c>
    </row>
    <row r="19" ht="20.1" customHeight="1" spans="1:2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 t="str">
        <f t="shared" si="23"/>
        <v>BJBJ-NGN-CE08-AL7750SR12</v>
      </c>
      <c r="W19" s="8" t="str">
        <f t="array" ref="W19">INDEX(V:V,MIN(IF(COUNTIF(W$1:W$18,$V$2:$V$301)=0,ROW($2:$301),1001)))&amp;""</f>
        <v/>
      </c>
      <c r="X19" s="20" t="str">
        <f>IF(LEN(W19)=0,"",COUNTIF($V$2:$V$301,W19)/$Z$17)</f>
        <v/>
      </c>
    </row>
    <row r="20" ht="20.1" customHeight="1" spans="1:2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 t="str">
        <f t="shared" si="23"/>
        <v>BJBJ-NGN-CE88-AL7750SR12</v>
      </c>
      <c r="W20" s="8" t="str">
        <f t="array" ref="W20">INDEX(V:V,MIN(IF(COUNTIF(W$1:W$19,$V$2:$V$301)=0,ROW($2:$301),1001)))&amp;""</f>
        <v/>
      </c>
      <c r="X20" s="20" t="str">
        <f>IF(LEN(W20)=0,"",COUNTIF($V$2:$V$301,W20)/$Z$17)</f>
        <v/>
      </c>
    </row>
    <row r="21" ht="20.1" customHeight="1" spans="1:2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 t="str">
        <f t="shared" si="23"/>
        <v>BJBJ-NGN-CE86-AL7750SR12</v>
      </c>
      <c r="W21" s="8" t="str">
        <f t="array" ref="W21">INDEX(V:V,MIN(IF(COUNTIF(W$1:W$20,$V$2:$V$301)=0,ROW($2:$301),1001)))&amp;""</f>
        <v/>
      </c>
      <c r="X21" s="20" t="str">
        <f>IF(LEN(W21)=0,"",COUNTIF($V$2:$V$301,W21)/$Z$17)</f>
        <v/>
      </c>
    </row>
    <row r="22" ht="20.1" customHeight="1" spans="1:2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 t="str">
        <f t="shared" ref="V22:V31" si="24">D2</f>
        <v/>
      </c>
      <c r="W22" s="8" t="str">
        <f t="array" ref="W22">INDEX(V:V,MIN(IF(COUNTIF(W$1:W$21,$V$2:$V$301)=0,ROW($2:$301),1001)))&amp;""</f>
        <v/>
      </c>
      <c r="X22" s="20" t="str">
        <f>IF(LEN(W22)=0,"",COUNTIF($V$2:$V$301,W22)/$Z$17)</f>
        <v/>
      </c>
    </row>
    <row r="23" ht="20.1" customHeight="1" spans="1:2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 t="str">
        <f t="shared" si="24"/>
        <v/>
      </c>
      <c r="W23" s="8" t="str">
        <f t="array" ref="W23">INDEX(V:V,MIN(IF(COUNTIF(W$1:W$22,$V$2:$V$301)=0,ROW($2:$301),1001)))&amp;""</f>
        <v/>
      </c>
      <c r="X23" s="20" t="str">
        <f>IF(LEN(W23)=0,"",COUNTIF($V$2:$V$301,W23)/$Z$17)</f>
        <v/>
      </c>
    </row>
    <row r="24" ht="20.1" customHeight="1" spans="1: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 t="str">
        <f t="shared" si="24"/>
        <v/>
      </c>
      <c r="W24" s="8" t="str">
        <f t="array" ref="W24">INDEX(V:V,MIN(IF(COUNTIF(W$1:W$23,$V$2:$V$301)=0,ROW($2:$301),1001)))&amp;""</f>
        <v/>
      </c>
      <c r="X24" s="20" t="str">
        <f>IF(LEN(W24)=0,"",COUNTIF($V$2:$V$301,W24)/$Z$17)</f>
        <v/>
      </c>
    </row>
    <row r="25" ht="20.1" customHeight="1" spans="1:2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 t="str">
        <f t="shared" si="24"/>
        <v/>
      </c>
      <c r="W25" s="8" t="str">
        <f t="array" ref="W25">INDEX(V:V,MIN(IF(COUNTIF(W$1:W$24,$V$2:$V$301)=0,ROW($2:$301),1001)))&amp;""</f>
        <v/>
      </c>
      <c r="X25" s="20" t="str">
        <f>IF(LEN(W25)=0,"",COUNTIF($V$2:$V$301,W25)/$Z$17)</f>
        <v/>
      </c>
    </row>
    <row r="26" ht="20.1" customHeight="1" spans="1:2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tr">
        <f t="shared" si="24"/>
        <v/>
      </c>
      <c r="W26" s="8" t="str">
        <f t="array" ref="W26">INDEX(V:V,MIN(IF(COUNTIF(W$1:W$25,$V$2:$V$301)=0,ROW($2:$301),1001)))&amp;""</f>
        <v/>
      </c>
      <c r="X26" s="20" t="str">
        <f>IF(LEN(W26)=0,"",COUNTIF($V$2:$V$301,W26)/$Z$17)</f>
        <v/>
      </c>
    </row>
    <row r="27" ht="20.1" customHeight="1" spans="1:2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str">
        <f t="shared" si="24"/>
        <v/>
      </c>
      <c r="W27" s="8" t="str">
        <f t="array" ref="W27">INDEX(V:V,MIN(IF(COUNTIF(W$1:W$26,$V$2:$V$301)=0,ROW($2:$301),1001)))&amp;""</f>
        <v/>
      </c>
      <c r="X27" s="20" t="str">
        <f>IF(LEN(W27)=0,"",COUNTIF($V$2:$V$301,W27)/$Z$17)</f>
        <v/>
      </c>
    </row>
    <row r="28" ht="20.1" customHeight="1" spans="1:2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tr">
        <f t="shared" si="24"/>
        <v/>
      </c>
      <c r="W28" s="8" t="str">
        <f t="array" ref="W28">INDEX(V:V,MIN(IF(COUNTIF(W$1:W$27,$V$2:$V$301)=0,ROW($2:$301),1001)))&amp;""</f>
        <v/>
      </c>
      <c r="X28" s="20" t="str">
        <f>IF(LEN(W28)=0,"",COUNTIF($V$2:$V$301,W28)/$Z$17)</f>
        <v/>
      </c>
    </row>
    <row r="29" ht="20.1" customHeight="1" spans="1:2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 t="str">
        <f t="shared" si="24"/>
        <v/>
      </c>
      <c r="W29" s="8" t="str">
        <f t="array" ref="W29">INDEX(V:V,MIN(IF(COUNTIF(W$1:W$28,$V$2:$V$301)=0,ROW($2:$301),1001)))&amp;""</f>
        <v/>
      </c>
      <c r="X29" s="20" t="str">
        <f>IF(LEN(W29)=0,"",COUNTIF($V$2:$V$301,W29)/$Z$17)</f>
        <v/>
      </c>
    </row>
    <row r="30" ht="20.1" customHeight="1" spans="1:2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 t="str">
        <f t="shared" si="24"/>
        <v/>
      </c>
      <c r="W30" s="8" t="str">
        <f t="array" ref="W30">INDEX(V:V,MIN(IF(COUNTIF(W$1:W$29,$V$2:$V$301)=0,ROW($2:$301),1001)))&amp;""</f>
        <v/>
      </c>
      <c r="X30" s="20" t="str">
        <f>IF(LEN(W30)=0,"",COUNTIF($V$2:$V$301,W30)/$Z$17)</f>
        <v/>
      </c>
    </row>
    <row r="31" ht="20.1" customHeight="1" spans="1:2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 t="str">
        <f t="shared" si="24"/>
        <v/>
      </c>
      <c r="W31" s="8" t="str">
        <f t="array" ref="W31">INDEX(V:V,MIN(IF(COUNTIF(W$1:W$30,$V$2:$V$301)=0,ROW($2:$301),1001)))&amp;""</f>
        <v/>
      </c>
      <c r="X31" s="20" t="str">
        <f>IF(LEN(W31)=0,"",COUNTIF($V$2:$V$301,W31)/$Z$17)</f>
        <v/>
      </c>
    </row>
    <row r="32" ht="20.1" customHeight="1" spans="1:2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 t="str">
        <f t="shared" ref="V32:V41" si="25">E2</f>
        <v/>
      </c>
      <c r="W32" s="8" t="str">
        <f t="array" ref="W32">INDEX(V:V,MIN(IF(COUNTIF(W$1:W$31,$V$2:$V$301)=0,ROW($2:$301),1001)))&amp;""</f>
        <v/>
      </c>
      <c r="X32" s="20" t="str">
        <f>IF(LEN(W32)=0,"",COUNTIF($V$2:$V$301,W32)/$Z$17)</f>
        <v/>
      </c>
    </row>
    <row r="33" ht="20.1" customHeight="1" spans="1:2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 t="str">
        <f t="shared" si="25"/>
        <v/>
      </c>
      <c r="W33" s="8" t="str">
        <f t="array" ref="W33">INDEX(V:V,MIN(IF(COUNTIF(W$1:W$32,$V$2:$V$301)=0,ROW($2:$301),1001)))&amp;""</f>
        <v/>
      </c>
      <c r="X33" s="20" t="str">
        <f>IF(LEN(W33)=0,"",COUNTIF($V$2:$V$301,W33)/$Z$17)</f>
        <v/>
      </c>
    </row>
    <row r="34" ht="20.1" customHeight="1" spans="1:2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 t="str">
        <f t="shared" si="25"/>
        <v/>
      </c>
      <c r="W34" s="8" t="str">
        <f t="array" ref="W34">INDEX(V:V,MIN(IF(COUNTIF(W$1:W$33,$V$2:$V$301)=0,ROW($2:$301),1001)))&amp;""</f>
        <v/>
      </c>
      <c r="X34" s="20" t="str">
        <f>IF(LEN(W34)=0,"",COUNTIF($V$2:$V$301,W34)/$Z$17)</f>
        <v/>
      </c>
    </row>
    <row r="35" ht="20.1" customHeight="1" spans="1:2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 t="str">
        <f t="shared" si="25"/>
        <v/>
      </c>
      <c r="W35" s="8" t="str">
        <f t="array" ref="W35">INDEX(V:V,MIN(IF(COUNTIF(W$1:W$34,$V$2:$V$301)=0,ROW($2:$301),1001)))&amp;""</f>
        <v/>
      </c>
      <c r="X35" s="20" t="str">
        <f>IF(LEN(W35)=0,"",COUNTIF($V$2:$V$301,W35)/$Z$17)</f>
        <v/>
      </c>
    </row>
    <row r="36" ht="20.1" customHeight="1" spans="1:2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 t="str">
        <f t="shared" si="25"/>
        <v/>
      </c>
      <c r="W36" s="8" t="str">
        <f t="array" ref="W36">INDEX(V:V,MIN(IF(COUNTIF(W$1:W$35,$V$2:$V$301)=0,ROW($2:$301),1001)))&amp;""</f>
        <v/>
      </c>
      <c r="X36" s="20" t="str">
        <f>IF(LEN(W36)=0,"",COUNTIF($V$2:$V$301,W36)/$Z$17)</f>
        <v/>
      </c>
    </row>
    <row r="37" ht="20.1" customHeight="1" spans="1:2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 t="str">
        <f t="shared" si="25"/>
        <v/>
      </c>
      <c r="W37" s="8" t="str">
        <f t="array" ref="W37">INDEX(V:V,MIN(IF(COUNTIF(W$1:W$36,$V$2:$V$301)=0,ROW($2:$301),1001)))&amp;""</f>
        <v/>
      </c>
      <c r="X37" s="20" t="str">
        <f>IF(LEN(W37)=0,"",COUNTIF($V$2:$V$301,W37)/$Z$17)</f>
        <v/>
      </c>
    </row>
    <row r="38" ht="20.1" customHeight="1" spans="1:2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 t="str">
        <f t="shared" si="25"/>
        <v/>
      </c>
      <c r="W38" s="8" t="str">
        <f t="array" ref="W38">INDEX(V:V,MIN(IF(COUNTIF(W$1:W$37,$V$2:$V$301)=0,ROW($2:$301),1001)))&amp;""</f>
        <v/>
      </c>
      <c r="X38" s="20" t="str">
        <f>IF(LEN(W38)=0,"",COUNTIF($V$2:$V$301,W38)/$Z$17)</f>
        <v/>
      </c>
    </row>
    <row r="39" ht="20.1" customHeight="1" spans="1:2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 t="str">
        <f t="shared" si="25"/>
        <v/>
      </c>
      <c r="W39" s="8" t="str">
        <f t="array" ref="W39">INDEX(V:V,MIN(IF(COUNTIF(W$1:W$38,$V$2:$V$301)=0,ROW($2:$301),1001)))&amp;""</f>
        <v/>
      </c>
      <c r="X39" s="20" t="str">
        <f>IF(LEN(W39)=0,"",COUNTIF($V$2:$V$301,W39)/$Z$17)</f>
        <v/>
      </c>
    </row>
    <row r="40" ht="20.1" customHeight="1" spans="1:2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 t="str">
        <f t="shared" si="25"/>
        <v/>
      </c>
      <c r="W40" s="8" t="str">
        <f t="array" ref="W40">INDEX(V:V,MIN(IF(COUNTIF(W$1:W$39,$V$2:$V$301)=0,ROW($2:$301),1001)))&amp;""</f>
        <v/>
      </c>
      <c r="X40" s="20" t="str">
        <f>IF(LEN(W40)=0,"",COUNTIF($V$2:$V$301,W40)/$Z$17)</f>
        <v/>
      </c>
    </row>
    <row r="41" ht="20.1" customHeight="1" spans="1:2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 t="str">
        <f t="shared" si="25"/>
        <v/>
      </c>
      <c r="W41" s="8" t="str">
        <f t="array" ref="W41">INDEX(V:V,MIN(IF(COUNTIF(W$1:W$40,$V$2:$V$301)=0,ROW($2:$301),1001)))&amp;""</f>
        <v/>
      </c>
      <c r="X41" s="20" t="str">
        <f>IF(LEN(W41)=0,"",COUNTIF($V$2:$V$301,W41)/$Z$17)</f>
        <v/>
      </c>
    </row>
    <row r="42" ht="20.1" customHeight="1" spans="1:2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 t="str">
        <f t="shared" ref="V42:V51" si="26">F2</f>
        <v/>
      </c>
      <c r="W42" s="8" t="str">
        <f t="array" ref="W42">INDEX(V:V,MIN(IF(COUNTIF(W$1:W$41,$V$2:$V$301)=0,ROW($2:$301),1001)))&amp;""</f>
        <v/>
      </c>
      <c r="X42" s="20" t="str">
        <f>IF(LEN(W42)=0,"",COUNTIF($V$2:$V$301,W42)/$Z$17)</f>
        <v/>
      </c>
    </row>
    <row r="43" ht="20.1" customHeight="1" spans="1:2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 t="str">
        <f t="shared" si="26"/>
        <v/>
      </c>
      <c r="W43" s="8" t="str">
        <f t="array" ref="W43">INDEX(V:V,MIN(IF(COUNTIF(W$1:W$42,$V$2:$V$301)=0,ROW($2:$301),1001)))&amp;""</f>
        <v/>
      </c>
      <c r="X43" s="20" t="str">
        <f>IF(LEN(W43)=0,"",COUNTIF($V$2:$V$301,W43)/$Z$17)</f>
        <v/>
      </c>
    </row>
    <row r="44" ht="20.1" customHeight="1" spans="1:2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 t="str">
        <f t="shared" si="26"/>
        <v/>
      </c>
      <c r="W44" s="8" t="str">
        <f t="array" ref="W44">INDEX(V:V,MIN(IF(COUNTIF(W$1:W$43,$V$2:$V$301)=0,ROW($2:$301),1001)))&amp;""</f>
        <v/>
      </c>
      <c r="X44" s="20" t="str">
        <f>IF(LEN(W44)=0,"",COUNTIF($V$2:$V$301,W44)/$Z$17)</f>
        <v/>
      </c>
    </row>
    <row r="45" ht="20.1" customHeight="1" spans="1:2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 t="str">
        <f t="shared" si="26"/>
        <v/>
      </c>
      <c r="W45" s="8" t="str">
        <f t="array" ref="W45">INDEX(V:V,MIN(IF(COUNTIF(W$1:W$44,$V$2:$V$301)=0,ROW($2:$301),1001)))&amp;""</f>
        <v/>
      </c>
      <c r="X45" s="20" t="str">
        <f>IF(LEN(W45)=0,"",COUNTIF($V$2:$V$301,W45)/$Z$17)</f>
        <v/>
      </c>
    </row>
    <row r="46" ht="20.1" customHeight="1" spans="1:2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 t="str">
        <f t="shared" si="26"/>
        <v/>
      </c>
      <c r="W46" s="8" t="str">
        <f t="array" ref="W46">INDEX(V:V,MIN(IF(COUNTIF(W$1:W$45,$V$2:$V$301)=0,ROW($2:$301),1001)))&amp;""</f>
        <v/>
      </c>
      <c r="X46" s="20" t="str">
        <f>IF(LEN(W46)=0,"",COUNTIF($V$2:$V$301,W46)/$Z$17)</f>
        <v/>
      </c>
    </row>
    <row r="47" ht="20.1" customHeight="1" spans="1:2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 t="str">
        <f t="shared" si="26"/>
        <v/>
      </c>
      <c r="W47" s="8" t="str">
        <f t="array" ref="W47">INDEX(V:V,MIN(IF(COUNTIF(W$1:W$46,$V$2:$V$301)=0,ROW($2:$301),1001)))&amp;""</f>
        <v/>
      </c>
      <c r="X47" s="20" t="str">
        <f>IF(LEN(W47)=0,"",COUNTIF($V$2:$V$301,W47)/$Z$17)</f>
        <v/>
      </c>
    </row>
    <row r="48" ht="20.1" customHeight="1" spans="1:2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tr">
        <f t="shared" si="26"/>
        <v/>
      </c>
      <c r="W48" s="8" t="str">
        <f t="array" ref="W48">INDEX(V:V,MIN(IF(COUNTIF(W$1:W$47,$V$2:$V$301)=0,ROW($2:$301),1001)))&amp;""</f>
        <v/>
      </c>
      <c r="X48" s="20" t="str">
        <f>IF(LEN(W48)=0,"",COUNTIF($V$2:$V$301,W48)/$Z$17)</f>
        <v/>
      </c>
    </row>
    <row r="49" ht="20.1" customHeight="1" spans="1:2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 t="str">
        <f t="shared" si="26"/>
        <v/>
      </c>
      <c r="W49" s="8" t="str">
        <f t="array" ref="W49">INDEX(V:V,MIN(IF(COUNTIF(W$1:W$48,$V$2:$V$301)=0,ROW($2:$301),1001)))&amp;""</f>
        <v/>
      </c>
      <c r="X49" s="20" t="str">
        <f>IF(LEN(W49)=0,"",COUNTIF($V$2:$V$301,W49)/$Z$17)</f>
        <v/>
      </c>
    </row>
    <row r="50" ht="20.1" customHeight="1" spans="1:2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 t="str">
        <f t="shared" si="26"/>
        <v/>
      </c>
      <c r="W50" s="8" t="str">
        <f t="array" ref="W50">INDEX(V:V,MIN(IF(COUNTIF(W$1:W$49,$V$2:$V$301)=0,ROW($2:$301),1001)))&amp;""</f>
        <v/>
      </c>
      <c r="X50" s="20" t="str">
        <f>IF(LEN(W50)=0,"",COUNTIF($V$2:$V$301,W50)/$Z$17)</f>
        <v/>
      </c>
    </row>
    <row r="51" ht="20.1" customHeight="1" spans="1:2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 t="str">
        <f t="shared" si="26"/>
        <v/>
      </c>
      <c r="W51" s="8" t="str">
        <f t="array" ref="W51">INDEX(V:V,MIN(IF(COUNTIF(W$1:W$50,$V$2:$V$301)=0,ROW($2:$301),1001)))&amp;""</f>
        <v/>
      </c>
      <c r="X51" s="20" t="str">
        <f>IF(LEN(W51)=0,"",COUNTIF($V$2:$V$301,W51)/$Z$17)</f>
        <v/>
      </c>
    </row>
    <row r="52" ht="20.1" customHeight="1" spans="1:2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 t="str">
        <f t="shared" ref="V52:V61" si="27">G2</f>
        <v/>
      </c>
      <c r="W52" s="8" t="str">
        <f t="array" ref="W52">INDEX(V:V,MIN(IF(COUNTIF(W$1:W$51,$V$2:$V$301)=0,ROW($2:$301),1001)))&amp;""</f>
        <v/>
      </c>
      <c r="X52" s="20" t="str">
        <f>IF(LEN(W52)=0,"",COUNTIF($V$2:$V$301,W52)/$Z$17)</f>
        <v/>
      </c>
    </row>
    <row r="53" ht="20.1" customHeight="1" spans="1:2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 t="str">
        <f t="shared" si="27"/>
        <v/>
      </c>
      <c r="W53" s="8" t="str">
        <f t="array" ref="W53">INDEX(V:V,MIN(IF(COUNTIF(W$1:W$52,$V$2:$V$301)=0,ROW($2:$301),1001)))&amp;""</f>
        <v/>
      </c>
      <c r="X53" s="20" t="str">
        <f>IF(LEN(W53)=0,"",COUNTIF($V$2:$V$301,W53)/$Z$17)</f>
        <v/>
      </c>
    </row>
    <row r="54" ht="20.1" customHeight="1" spans="1:2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 t="str">
        <f t="shared" si="27"/>
        <v/>
      </c>
      <c r="W54" s="8" t="str">
        <f t="array" ref="W54">INDEX(V:V,MIN(IF(COUNTIF(W$1:W$53,$V$2:$V$301)=0,ROW($2:$301),1001)))&amp;""</f>
        <v/>
      </c>
      <c r="X54" s="20" t="str">
        <f>IF(LEN(W54)=0,"",COUNTIF($V$2:$V$301,W54)/$Z$17)</f>
        <v/>
      </c>
    </row>
    <row r="55" ht="20.1" customHeight="1" spans="1:2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 t="str">
        <f t="shared" si="27"/>
        <v/>
      </c>
      <c r="W55" s="8" t="str">
        <f t="array" ref="W55">INDEX(V:V,MIN(IF(COUNTIF(W$1:W$54,$V$2:$V$301)=0,ROW($2:$301),1001)))&amp;""</f>
        <v/>
      </c>
      <c r="X55" s="20" t="str">
        <f>IF(LEN(W55)=0,"",COUNTIF($V$2:$V$301,W55)/$Z$17)</f>
        <v/>
      </c>
    </row>
    <row r="56" ht="20.1" customHeight="1" spans="1:2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tr">
        <f t="shared" si="27"/>
        <v/>
      </c>
      <c r="W56" s="8" t="str">
        <f t="array" ref="W56">INDEX(V:V,MIN(IF(COUNTIF(W$1:W$55,$V$2:$V$301)=0,ROW($2:$301),1001)))&amp;""</f>
        <v/>
      </c>
      <c r="X56" s="20" t="str">
        <f>IF(LEN(W56)=0,"",COUNTIF($V$2:$V$301,W56)/$Z$17)</f>
        <v/>
      </c>
    </row>
    <row r="57" ht="20.1" customHeight="1" spans="1:2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 t="str">
        <f t="shared" si="27"/>
        <v/>
      </c>
      <c r="W57" s="8" t="str">
        <f t="array" ref="W57">INDEX(V:V,MIN(IF(COUNTIF(W$1:W$56,$V$2:$V$301)=0,ROW($2:$301),1001)))&amp;""</f>
        <v/>
      </c>
      <c r="X57" s="20" t="str">
        <f>IF(LEN(W57)=0,"",COUNTIF($V$2:$V$301,W57)/$Z$17)</f>
        <v/>
      </c>
    </row>
    <row r="58" ht="20.1" customHeight="1" spans="1:2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 t="str">
        <f t="shared" si="27"/>
        <v/>
      </c>
      <c r="W58" s="8" t="str">
        <f t="array" ref="W58">INDEX(V:V,MIN(IF(COUNTIF(W$1:W$57,$V$2:$V$301)=0,ROW($2:$301),1001)))&amp;""</f>
        <v/>
      </c>
      <c r="X58" s="20" t="str">
        <f>IF(LEN(W58)=0,"",COUNTIF($V$2:$V$301,W58)/$Z$17)</f>
        <v/>
      </c>
    </row>
    <row r="59" ht="20.1" customHeight="1" spans="1:2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 t="str">
        <f t="shared" si="27"/>
        <v/>
      </c>
      <c r="W59" s="8" t="str">
        <f t="array" ref="W59">INDEX(V:V,MIN(IF(COUNTIF(W$1:W$58,$V$2:$V$301)=0,ROW($2:$301),1001)))&amp;""</f>
        <v/>
      </c>
      <c r="X59" s="20" t="str">
        <f>IF(LEN(W59)=0,"",COUNTIF($V$2:$V$301,W59)/$Z$17)</f>
        <v/>
      </c>
    </row>
    <row r="60" ht="20.1" customHeight="1" spans="1:2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 t="str">
        <f t="shared" si="27"/>
        <v/>
      </c>
      <c r="W60" s="8" t="str">
        <f t="array" ref="W60">INDEX(V:V,MIN(IF(COUNTIF(W$1:W$59,$V$2:$V$301)=0,ROW($2:$301),1001)))&amp;""</f>
        <v/>
      </c>
      <c r="X60" s="20" t="str">
        <f>IF(LEN(W60)=0,"",COUNTIF($V$2:$V$301,W60)/$Z$17)</f>
        <v/>
      </c>
    </row>
    <row r="61" ht="20.1" customHeight="1" spans="1:2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 t="str">
        <f t="shared" si="27"/>
        <v/>
      </c>
      <c r="W61" s="8" t="str">
        <f t="array" ref="W61">INDEX(V:V,MIN(IF(COUNTIF(W$1:W$60,$V$2:$V$301)=0,ROW($2:$301),1001)))&amp;""</f>
        <v/>
      </c>
      <c r="X61" s="20" t="str">
        <f>IF(LEN(W61)=0,"",COUNTIF($V$2:$V$301,W61)/$Z$17)</f>
        <v/>
      </c>
    </row>
    <row r="62" ht="20.1" customHeight="1" spans="1:2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 t="str">
        <f t="shared" ref="V62:V71" si="28">H2</f>
        <v/>
      </c>
      <c r="W62" s="8" t="str">
        <f t="array" ref="W62">INDEX(V:V,MIN(IF(COUNTIF(W$1:W$61,$V$2:$V$301)=0,ROW($2:$301),1001)))&amp;""</f>
        <v/>
      </c>
      <c r="X62" s="20" t="str">
        <f>IF(LEN(W62)=0,"",COUNTIF($V$2:$V$301,W62)/$Z$17)</f>
        <v/>
      </c>
    </row>
    <row r="63" ht="20.1" customHeight="1" spans="1:2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 t="str">
        <f t="shared" si="28"/>
        <v/>
      </c>
      <c r="W63" s="8" t="str">
        <f t="array" ref="W63">INDEX(V:V,MIN(IF(COUNTIF(W$1:W$62,$V$2:$V$301)=0,ROW($2:$301),1001)))&amp;""</f>
        <v/>
      </c>
      <c r="X63" s="20" t="str">
        <f>IF(LEN(W63)=0,"",COUNTIF($V$2:$V$301,W63)/$Z$17)</f>
        <v/>
      </c>
    </row>
    <row r="64" ht="20.1" customHeight="1" spans="1:2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 t="str">
        <f t="shared" si="28"/>
        <v/>
      </c>
      <c r="W64" s="8" t="str">
        <f t="array" ref="W64">INDEX(V:V,MIN(IF(COUNTIF(W$1:W$63,$V$2:$V$301)=0,ROW($2:$301),1001)))&amp;""</f>
        <v/>
      </c>
      <c r="X64" s="20" t="str">
        <f>IF(LEN(W64)=0,"",COUNTIF($V$2:$V$301,W64)/$Z$17)</f>
        <v/>
      </c>
    </row>
    <row r="65" ht="20.1" customHeight="1" spans="1:2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 t="str">
        <f t="shared" si="28"/>
        <v/>
      </c>
      <c r="W65" s="8" t="str">
        <f t="array" ref="W65">INDEX(V:V,MIN(IF(COUNTIF(W$1:W$64,$V$2:$V$301)=0,ROW($2:$301),1001)))&amp;""</f>
        <v/>
      </c>
      <c r="X65" s="20" t="str">
        <f>IF(LEN(W65)=0,"",COUNTIF($V$2:$V$301,W65)/$Z$17)</f>
        <v/>
      </c>
    </row>
    <row r="66" ht="20.1" customHeight="1" spans="1:2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 t="str">
        <f t="shared" si="28"/>
        <v/>
      </c>
      <c r="W66" s="8" t="str">
        <f t="array" ref="W66">INDEX(V:V,MIN(IF(COUNTIF(W$1:W$65,$V$2:$V$301)=0,ROW($2:$301),1001)))&amp;""</f>
        <v/>
      </c>
      <c r="X66" s="20" t="str">
        <f>IF(LEN(W66)=0,"",COUNTIF($V$2:$V$301,W66)/$Z$17)</f>
        <v/>
      </c>
    </row>
    <row r="67" ht="20.1" customHeight="1" spans="1:2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 t="str">
        <f t="shared" si="28"/>
        <v/>
      </c>
      <c r="W67" s="8" t="str">
        <f t="array" ref="W67">INDEX(V:V,MIN(IF(COUNTIF(W$1:W$66,$V$2:$V$301)=0,ROW($2:$301),1001)))&amp;""</f>
        <v/>
      </c>
      <c r="X67" s="20" t="str">
        <f>IF(LEN(W67)=0,"",COUNTIF($V$2:$V$301,W67)/$Z$17)</f>
        <v/>
      </c>
    </row>
    <row r="68" ht="20.1" customHeight="1" spans="1:2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 t="str">
        <f t="shared" si="28"/>
        <v/>
      </c>
      <c r="W68" s="8" t="str">
        <f t="array" ref="W68">INDEX(V:V,MIN(IF(COUNTIF(W$1:W$67,$V$2:$V$301)=0,ROW($2:$301),1001)))&amp;""</f>
        <v/>
      </c>
      <c r="X68" s="20" t="str">
        <f>IF(LEN(W68)=0,"",COUNTIF($V$2:$V$301,W68)/$Z$17)</f>
        <v/>
      </c>
    </row>
    <row r="69" ht="20.1" customHeight="1" spans="1:2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 t="str">
        <f t="shared" si="28"/>
        <v/>
      </c>
      <c r="W69" s="8" t="str">
        <f t="array" ref="W69">INDEX(V:V,MIN(IF(COUNTIF(W$1:W$68,$V$2:$V$301)=0,ROW($2:$301),1001)))&amp;""</f>
        <v/>
      </c>
      <c r="X69" s="20" t="str">
        <f>IF(LEN(W69)=0,"",COUNTIF($V$2:$V$301,W69)/$Z$17)</f>
        <v/>
      </c>
    </row>
    <row r="70" ht="20.1" customHeight="1" spans="1:2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 t="str">
        <f t="shared" si="28"/>
        <v/>
      </c>
      <c r="W70" s="8" t="str">
        <f t="array" ref="W70">INDEX(V:V,MIN(IF(COUNTIF(W$1:W$69,$V$2:$V$301)=0,ROW($2:$301),1001)))&amp;""</f>
        <v/>
      </c>
      <c r="X70" s="20" t="str">
        <f>IF(LEN(W70)=0,"",COUNTIF($V$2:$V$301,W70)/$Z$17)</f>
        <v/>
      </c>
    </row>
    <row r="71" ht="20.1" customHeight="1" spans="1:2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 t="str">
        <f t="shared" si="28"/>
        <v/>
      </c>
      <c r="W71" s="8" t="str">
        <f t="array" ref="W71">INDEX(V:V,MIN(IF(COUNTIF(W$1:W$70,$V$2:$V$301)=0,ROW($2:$301),1001)))&amp;""</f>
        <v/>
      </c>
      <c r="X71" s="20" t="str">
        <f>IF(LEN(W71)=0,"",COUNTIF($V$2:$V$301,W71)/$Z$17)</f>
        <v/>
      </c>
    </row>
    <row r="72" ht="20.1" customHeight="1" spans="1:2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 t="str">
        <f t="shared" ref="V72:V81" si="29">I2</f>
        <v/>
      </c>
      <c r="W72" s="8" t="str">
        <f t="array" ref="W72">INDEX(V:V,MIN(IF(COUNTIF(W$1:W$71,$V$2:$V$301)=0,ROW($2:$301),1001)))&amp;""</f>
        <v/>
      </c>
      <c r="X72" s="20" t="str">
        <f>IF(LEN(W72)=0,"",COUNTIF($V$2:$V$301,W72)/$Z$17)</f>
        <v/>
      </c>
    </row>
    <row r="73" ht="20.1" customHeight="1" spans="1:2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 t="str">
        <f t="shared" si="29"/>
        <v/>
      </c>
      <c r="W73" s="8" t="str">
        <f t="array" ref="W73">INDEX(V:V,MIN(IF(COUNTIF(W$1:W$72,$V$2:$V$301)=0,ROW($2:$301),1001)))&amp;""</f>
        <v/>
      </c>
      <c r="X73" s="20" t="str">
        <f>IF(LEN(W73)=0,"",COUNTIF($V$2:$V$301,W73)/$Z$17)</f>
        <v/>
      </c>
    </row>
    <row r="74" ht="20.1" customHeight="1" spans="1:2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 t="str">
        <f t="shared" si="29"/>
        <v/>
      </c>
      <c r="W74" s="8" t="str">
        <f t="array" ref="W74">INDEX(V:V,MIN(IF(COUNTIF(W$1:W$73,$V$2:$V$301)=0,ROW($2:$301),1001)))&amp;""</f>
        <v/>
      </c>
      <c r="X74" s="20" t="str">
        <f>IF(LEN(W74)=0,"",COUNTIF($V$2:$V$301,W74)/$Z$17)</f>
        <v/>
      </c>
    </row>
    <row r="75" ht="20.1" customHeight="1" spans="1:2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 t="str">
        <f t="shared" si="29"/>
        <v/>
      </c>
      <c r="W75" s="8" t="str">
        <f t="array" ref="W75">INDEX(V:V,MIN(IF(COUNTIF(W$1:W$74,$V$2:$V$301)=0,ROW($2:$301),1001)))&amp;""</f>
        <v/>
      </c>
      <c r="X75" s="20" t="str">
        <f>IF(LEN(W75)=0,"",COUNTIF($V$2:$V$301,W75)/$Z$17)</f>
        <v/>
      </c>
    </row>
    <row r="76" ht="20.1" customHeight="1" spans="1:2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 t="str">
        <f t="shared" si="29"/>
        <v/>
      </c>
      <c r="W76" s="8" t="str">
        <f t="array" ref="W76">INDEX(V:V,MIN(IF(COUNTIF(W$1:W$75,$V$2:$V$301)=0,ROW($2:$301),1001)))&amp;""</f>
        <v/>
      </c>
      <c r="X76" s="20" t="str">
        <f>IF(LEN(W76)=0,"",COUNTIF($V$2:$V$301,W76)/$Z$17)</f>
        <v/>
      </c>
    </row>
    <row r="77" ht="20.1" customHeight="1" spans="1:2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 t="str">
        <f t="shared" si="29"/>
        <v/>
      </c>
      <c r="W77" s="8" t="str">
        <f t="array" ref="W77">INDEX(V:V,MIN(IF(COUNTIF(W$1:W$76,$V$2:$V$301)=0,ROW($2:$301),1001)))&amp;""</f>
        <v/>
      </c>
      <c r="X77" s="20" t="str">
        <f>IF(LEN(W77)=0,"",COUNTIF($V$2:$V$301,W77)/$Z$17)</f>
        <v/>
      </c>
    </row>
    <row r="78" ht="20.1" customHeight="1" spans="1:2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 t="str">
        <f t="shared" si="29"/>
        <v/>
      </c>
      <c r="W78" s="8" t="str">
        <f t="array" ref="W78">INDEX(V:V,MIN(IF(COUNTIF(W$1:W$77,$V$2:$V$301)=0,ROW($2:$301),1001)))&amp;""</f>
        <v/>
      </c>
      <c r="X78" s="20" t="str">
        <f>IF(LEN(W78)=0,"",COUNTIF($V$2:$V$301,W78)/$Z$17)</f>
        <v/>
      </c>
    </row>
    <row r="79" ht="20.1" customHeight="1" spans="1:2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 t="str">
        <f t="shared" si="29"/>
        <v/>
      </c>
      <c r="W79" s="8" t="str">
        <f t="array" ref="W79">INDEX(V:V,MIN(IF(COUNTIF(W$1:W$78,$V$2:$V$301)=0,ROW($2:$301),1001)))&amp;""</f>
        <v/>
      </c>
      <c r="X79" s="20" t="str">
        <f>IF(LEN(W79)=0,"",COUNTIF($V$2:$V$301,W79)/$Z$17)</f>
        <v/>
      </c>
    </row>
    <row r="80" ht="20.1" customHeight="1" spans="1:2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 t="str">
        <f t="shared" si="29"/>
        <v/>
      </c>
      <c r="W80" s="8" t="str">
        <f t="array" ref="W80">INDEX(V:V,MIN(IF(COUNTIF(W$1:W$79,$V$2:$V$301)=0,ROW($2:$301),1001)))&amp;""</f>
        <v/>
      </c>
      <c r="X80" s="20" t="str">
        <f>IF(LEN(W80)=0,"",COUNTIF($V$2:$V$301,W80)/$Z$17)</f>
        <v/>
      </c>
    </row>
    <row r="81" ht="20.1" customHeight="1" spans="1:2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 t="str">
        <f t="shared" si="29"/>
        <v/>
      </c>
      <c r="W81" s="8" t="str">
        <f t="array" ref="W81">INDEX(V:V,MIN(IF(COUNTIF(W$1:W$80,$V$2:$V$301)=0,ROW($2:$301),1001)))&amp;""</f>
        <v/>
      </c>
      <c r="X81" s="20" t="str">
        <f>IF(LEN(W81)=0,"",COUNTIF($V$2:$V$301,W81)/$Z$17)</f>
        <v/>
      </c>
    </row>
    <row r="82" ht="20.1" customHeight="1" spans="1:2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 t="str">
        <f t="shared" ref="V82:V91" si="30">J2</f>
        <v/>
      </c>
      <c r="W82" s="8" t="str">
        <f t="array" ref="W82">INDEX(V:V,MIN(IF(COUNTIF(W$1:W$81,$V$2:$V$301)=0,ROW($2:$301),1001)))&amp;""</f>
        <v/>
      </c>
      <c r="X82" s="20" t="str">
        <f>IF(LEN(W82)=0,"",COUNTIF($V$2:$V$301,W82)/$Z$17)</f>
        <v/>
      </c>
    </row>
    <row r="83" ht="20.1" customHeight="1" spans="1:2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 t="str">
        <f t="shared" si="30"/>
        <v/>
      </c>
      <c r="W83" s="8" t="str">
        <f t="array" ref="W83">INDEX(V:V,MIN(IF(COUNTIF(W$1:W$82,$V$2:$V$301)=0,ROW($2:$301),1001)))&amp;""</f>
        <v/>
      </c>
      <c r="X83" s="20" t="str">
        <f>IF(LEN(W83)=0,"",COUNTIF($V$2:$V$301,W83)/$Z$17)</f>
        <v/>
      </c>
    </row>
    <row r="84" ht="20.1" customHeight="1" spans="1:2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 t="str">
        <f t="shared" si="30"/>
        <v/>
      </c>
      <c r="W84" s="8" t="str">
        <f t="array" ref="W84">INDEX(V:V,MIN(IF(COUNTIF(W$1:W$83,$V$2:$V$301)=0,ROW($2:$301),1001)))&amp;""</f>
        <v/>
      </c>
      <c r="X84" s="20" t="str">
        <f>IF(LEN(W84)=0,"",COUNTIF($V$2:$V$301,W84)/$Z$17)</f>
        <v/>
      </c>
    </row>
    <row r="85" ht="20.1" customHeight="1" spans="1:2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 t="str">
        <f t="shared" si="30"/>
        <v/>
      </c>
      <c r="W85" s="8" t="str">
        <f t="array" ref="W85">INDEX(V:V,MIN(IF(COUNTIF(W$1:W$84,$V$2:$V$301)=0,ROW($2:$301),1001)))&amp;""</f>
        <v/>
      </c>
      <c r="X85" s="20" t="str">
        <f>IF(LEN(W85)=0,"",COUNTIF($V$2:$V$301,W85)/$Z$17)</f>
        <v/>
      </c>
    </row>
    <row r="86" ht="20.1" customHeight="1" spans="1:2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 t="str">
        <f t="shared" si="30"/>
        <v/>
      </c>
      <c r="W86" s="8" t="str">
        <f t="array" ref="W86">INDEX(V:V,MIN(IF(COUNTIF(W$1:W$85,$V$2:$V$301)=0,ROW($2:$301),1001)))&amp;""</f>
        <v/>
      </c>
      <c r="X86" s="20" t="str">
        <f>IF(LEN(W86)=0,"",COUNTIF($V$2:$V$301,W86)/$Z$17)</f>
        <v/>
      </c>
    </row>
    <row r="87" ht="20.1" customHeight="1" spans="1:2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 t="str">
        <f t="shared" si="30"/>
        <v/>
      </c>
      <c r="W87" s="8" t="str">
        <f t="array" ref="W87">INDEX(V:V,MIN(IF(COUNTIF(W$1:W$86,$V$2:$V$301)=0,ROW($2:$301),1001)))&amp;""</f>
        <v/>
      </c>
      <c r="X87" s="20" t="str">
        <f>IF(LEN(W87)=0,"",COUNTIF($V$2:$V$301,W87)/$Z$17)</f>
        <v/>
      </c>
    </row>
    <row r="88" ht="20.1" customHeight="1" spans="1:2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 t="str">
        <f t="shared" si="30"/>
        <v/>
      </c>
      <c r="W88" s="8" t="str">
        <f t="array" ref="W88">INDEX(V:V,MIN(IF(COUNTIF(W$1:W$87,$V$2:$V$301)=0,ROW($2:$301),1001)))&amp;""</f>
        <v/>
      </c>
      <c r="X88" s="20" t="str">
        <f>IF(LEN(W88)=0,"",COUNTIF($V$2:$V$301,W88)/$Z$17)</f>
        <v/>
      </c>
    </row>
    <row r="89" ht="20.1" customHeight="1" spans="1:2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 t="str">
        <f t="shared" si="30"/>
        <v/>
      </c>
      <c r="W89" s="8" t="str">
        <f t="array" ref="W89">INDEX(V:V,MIN(IF(COUNTIF(W$1:W$88,$V$2:$V$301)=0,ROW($2:$301),1001)))&amp;""</f>
        <v/>
      </c>
      <c r="X89" s="20" t="str">
        <f>IF(LEN(W89)=0,"",COUNTIF($V$2:$V$301,W89)/$Z$17)</f>
        <v/>
      </c>
    </row>
    <row r="90" ht="20.1" customHeight="1" spans="1:2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 t="str">
        <f t="shared" si="30"/>
        <v/>
      </c>
      <c r="W90" s="8" t="str">
        <f t="array" ref="W90">INDEX(V:V,MIN(IF(COUNTIF(W$1:W$89,$V$2:$V$301)=0,ROW($2:$301),1001)))&amp;""</f>
        <v/>
      </c>
      <c r="X90" s="20" t="str">
        <f>IF(LEN(W90)=0,"",COUNTIF($V$2:$V$301,W90)/$Z$17)</f>
        <v/>
      </c>
    </row>
    <row r="91" ht="20.1" customHeight="1" spans="1:2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 t="str">
        <f t="shared" si="30"/>
        <v/>
      </c>
      <c r="W91" s="8" t="str">
        <f t="array" ref="W91">INDEX(V:V,MIN(IF(COUNTIF(W$1:W$90,$V$2:$V$301)=0,ROW($2:$301),1001)))&amp;""</f>
        <v/>
      </c>
      <c r="X91" s="20" t="str">
        <f>IF(LEN(W91)=0,"",COUNTIF($V$2:$V$301,W91)/$Z$17)</f>
        <v/>
      </c>
    </row>
    <row r="92" ht="20.1" customHeight="1" spans="1:2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 t="str">
        <f t="shared" ref="V92:V101" si="31">K2</f>
        <v/>
      </c>
      <c r="W92" s="8" t="str">
        <f t="array" ref="W92">INDEX(V:V,MIN(IF(COUNTIF(W$1:W$91,$V$2:$V$301)=0,ROW($2:$301),1001)))&amp;""</f>
        <v/>
      </c>
      <c r="X92" s="20" t="str">
        <f>IF(LEN(W92)=0,"",COUNTIF($V$2:$V$301,W92)/$Z$17)</f>
        <v/>
      </c>
    </row>
    <row r="93" ht="20.1" customHeight="1" spans="1:2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 t="str">
        <f t="shared" si="31"/>
        <v/>
      </c>
      <c r="W93" s="8" t="str">
        <f t="array" ref="W93">INDEX(V:V,MIN(IF(COUNTIF(W$1:W$92,$V$2:$V$301)=0,ROW($2:$301),1001)))&amp;""</f>
        <v/>
      </c>
      <c r="X93" s="20" t="str">
        <f>IF(LEN(W93)=0,"",COUNTIF($V$2:$V$301,W93)/$Z$17)</f>
        <v/>
      </c>
    </row>
    <row r="94" ht="20.1" customHeight="1" spans="1:2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 t="str">
        <f t="shared" si="31"/>
        <v/>
      </c>
      <c r="W94" s="8" t="str">
        <f t="array" ref="W94">INDEX(V:V,MIN(IF(COUNTIF(W$1:W$93,$V$2:$V$301)=0,ROW($2:$301),1001)))&amp;""</f>
        <v/>
      </c>
      <c r="X94" s="20" t="str">
        <f>IF(LEN(W94)=0,"",COUNTIF($V$2:$V$301,W94)/$Z$17)</f>
        <v/>
      </c>
    </row>
    <row r="95" ht="20.1" customHeight="1" spans="1:2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 t="str">
        <f t="shared" si="31"/>
        <v/>
      </c>
      <c r="W95" s="8" t="str">
        <f t="array" ref="W95">INDEX(V:V,MIN(IF(COUNTIF(W$1:W$94,$V$2:$V$301)=0,ROW($2:$301),1001)))&amp;""</f>
        <v/>
      </c>
      <c r="X95" s="20" t="str">
        <f>IF(LEN(W95)=0,"",COUNTIF($V$2:$V$301,W95)/$Z$17)</f>
        <v/>
      </c>
    </row>
    <row r="96" ht="20.1" customHeight="1" spans="1:2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 t="str">
        <f t="shared" si="31"/>
        <v/>
      </c>
      <c r="W96" s="8" t="str">
        <f t="array" ref="W96">INDEX(V:V,MIN(IF(COUNTIF(W$1:W$95,$V$2:$V$301)=0,ROW($2:$301),1001)))&amp;""</f>
        <v/>
      </c>
      <c r="X96" s="20" t="str">
        <f>IF(LEN(W96)=0,"",COUNTIF($V$2:$V$301,W96)/$Z$17)</f>
        <v/>
      </c>
    </row>
    <row r="97" ht="20.1" customHeight="1" spans="1:2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 t="str">
        <f t="shared" si="31"/>
        <v/>
      </c>
      <c r="W97" s="8" t="str">
        <f t="array" ref="W97">INDEX(V:V,MIN(IF(COUNTIF(W$1:W$96,$V$2:$V$301)=0,ROW($2:$301),1001)))&amp;""</f>
        <v/>
      </c>
      <c r="X97" s="20" t="str">
        <f>IF(LEN(W97)=0,"",COUNTIF($V$2:$V$301,W97)/$Z$17)</f>
        <v/>
      </c>
    </row>
    <row r="98" ht="20.1" customHeight="1" spans="1:2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 t="str">
        <f t="shared" si="31"/>
        <v/>
      </c>
      <c r="W98" s="8" t="str">
        <f t="array" ref="W98">INDEX(V:V,MIN(IF(COUNTIF(W$1:W$97,$V$2:$V$301)=0,ROW($2:$301),1001)))&amp;""</f>
        <v/>
      </c>
      <c r="X98" s="20" t="str">
        <f>IF(LEN(W98)=0,"",COUNTIF($V$2:$V$301,W98)/$Z$17)</f>
        <v/>
      </c>
    </row>
    <row r="99" ht="20.1" customHeight="1" spans="1:2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 t="str">
        <f t="shared" si="31"/>
        <v/>
      </c>
      <c r="W99" s="8" t="str">
        <f t="array" ref="W99">INDEX(V:V,MIN(IF(COUNTIF(W$1:W$98,$V$2:$V$301)=0,ROW($2:$301),1001)))&amp;""</f>
        <v/>
      </c>
      <c r="X99" s="20" t="str">
        <f>IF(LEN(W99)=0,"",COUNTIF($V$2:$V$301,W99)/$Z$17)</f>
        <v/>
      </c>
    </row>
    <row r="100" ht="20.1" customHeight="1" spans="1:2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 t="str">
        <f t="shared" si="31"/>
        <v/>
      </c>
      <c r="W100" s="8" t="str">
        <f t="array" ref="W100">INDEX(V:V,MIN(IF(COUNTIF(W$1:W$99,$V$2:$V$301)=0,ROW($2:$301),1001)))&amp;""</f>
        <v/>
      </c>
      <c r="X100" s="20" t="str">
        <f>IF(LEN(W100)=0,"",COUNTIF($V$2:$V$301,W100)/$Z$17)</f>
        <v/>
      </c>
    </row>
    <row r="101" ht="20.1" customHeight="1" spans="1:2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 t="str">
        <f t="shared" si="31"/>
        <v/>
      </c>
      <c r="W101" s="8" t="str">
        <f t="array" ref="W101">INDEX(V:V,MIN(IF(COUNTIF(W$1:W$100,$V$2:$V$301)=0,ROW($2:$301),1001)))&amp;""</f>
        <v/>
      </c>
      <c r="X101" s="20" t="str">
        <f>IF(LEN(W101)=0,"",COUNTIF($V$2:$V$301,W101)/$Z$17)</f>
        <v/>
      </c>
    </row>
    <row r="102" ht="20.1" customHeight="1" spans="1:2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 t="str">
        <f t="shared" ref="V102:V111" si="32">L2</f>
        <v/>
      </c>
      <c r="W102" s="8" t="str">
        <f t="array" ref="W102">INDEX(V:V,MIN(IF(COUNTIF(W$1:W$101,$V$2:$V$301)=0,ROW($2:$301),1001)))&amp;""</f>
        <v/>
      </c>
      <c r="X102" s="20" t="str">
        <f>IF(LEN(W102)=0,"",COUNTIF($V$2:$V$301,W102)/$Z$17)</f>
        <v/>
      </c>
    </row>
    <row r="103" ht="20.1" customHeight="1" spans="1:2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 t="str">
        <f t="shared" si="32"/>
        <v/>
      </c>
      <c r="W103" s="8" t="str">
        <f t="array" ref="W103">INDEX(V:V,MIN(IF(COUNTIF(W$1:W$102,$V$2:$V$301)=0,ROW($2:$301),1001)))&amp;""</f>
        <v/>
      </c>
      <c r="X103" s="20" t="str">
        <f>IF(LEN(W103)=0,"",COUNTIF($V$2:$V$301,W103)/$Z$17)</f>
        <v/>
      </c>
    </row>
    <row r="104" ht="20.1" customHeight="1" spans="1:2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 t="str">
        <f t="shared" si="32"/>
        <v/>
      </c>
      <c r="W104" s="8" t="str">
        <f t="array" ref="W104">INDEX(V:V,MIN(IF(COUNTIF(W$1:W$103,$V$2:$V$301)=0,ROW($2:$301),1001)))&amp;""</f>
        <v/>
      </c>
      <c r="X104" s="20" t="str">
        <f>IF(LEN(W104)=0,"",COUNTIF($V$2:$V$301,W104)/$Z$17)</f>
        <v/>
      </c>
    </row>
    <row r="105" ht="20.1" customHeight="1" spans="1:2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 t="str">
        <f t="shared" si="32"/>
        <v/>
      </c>
      <c r="W105" s="8" t="str">
        <f t="array" ref="W105">INDEX(V:V,MIN(IF(COUNTIF(W$1:W$104,$V$2:$V$301)=0,ROW($2:$301),1001)))&amp;""</f>
        <v/>
      </c>
      <c r="X105" s="20" t="str">
        <f>IF(LEN(W105)=0,"",COUNTIF($V$2:$V$301,W105)/$Z$17)</f>
        <v/>
      </c>
    </row>
    <row r="106" ht="20.1" customHeight="1" spans="1:2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 t="str">
        <f t="shared" si="32"/>
        <v/>
      </c>
      <c r="W106" s="8" t="str">
        <f t="array" ref="W106">INDEX(V:V,MIN(IF(COUNTIF(W$1:W$105,$V$2:$V$301)=0,ROW($2:$301),1001)))&amp;""</f>
        <v/>
      </c>
      <c r="X106" s="20" t="str">
        <f>IF(LEN(W106)=0,"",COUNTIF($V$2:$V$301,W106)/$Z$17)</f>
        <v/>
      </c>
    </row>
    <row r="107" ht="20.1" customHeight="1" spans="1:2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 t="str">
        <f t="shared" si="32"/>
        <v/>
      </c>
      <c r="W107" s="8" t="str">
        <f t="array" ref="W107">INDEX(V:V,MIN(IF(COUNTIF(W$1:W$106,$V$2:$V$301)=0,ROW($2:$301),1001)))&amp;""</f>
        <v/>
      </c>
      <c r="X107" s="20" t="str">
        <f>IF(LEN(W107)=0,"",COUNTIF($V$2:$V$301,W107)/$Z$17)</f>
        <v/>
      </c>
    </row>
    <row r="108" ht="20.1" customHeight="1" spans="1:2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 t="str">
        <f t="shared" si="32"/>
        <v/>
      </c>
      <c r="W108" s="8" t="str">
        <f t="array" ref="W108">INDEX(V:V,MIN(IF(COUNTIF(W$1:W$107,$V$2:$V$301)=0,ROW($2:$301),1001)))&amp;""</f>
        <v/>
      </c>
      <c r="X108" s="20" t="str">
        <f>IF(LEN(W108)=0,"",COUNTIF($V$2:$V$301,W108)/$Z$17)</f>
        <v/>
      </c>
    </row>
    <row r="109" ht="20.1" customHeight="1" spans="1:2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 t="str">
        <f t="shared" si="32"/>
        <v/>
      </c>
      <c r="W109" s="8" t="str">
        <f t="array" ref="W109">INDEX(V:V,MIN(IF(COUNTIF(W$1:W$108,$V$2:$V$301)=0,ROW($2:$301),1001)))&amp;""</f>
        <v/>
      </c>
      <c r="X109" s="20" t="str">
        <f>IF(LEN(W109)=0,"",COUNTIF($V$2:$V$301,W109)/$Z$17)</f>
        <v/>
      </c>
    </row>
    <row r="110" ht="20.1" customHeight="1" spans="1:2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 t="str">
        <f t="shared" si="32"/>
        <v/>
      </c>
      <c r="W110" s="8" t="str">
        <f t="array" ref="W110">INDEX(V:V,MIN(IF(COUNTIF(W$1:W$109,$V$2:$V$301)=0,ROW($2:$301),1001)))&amp;""</f>
        <v/>
      </c>
      <c r="X110" s="20" t="str">
        <f>IF(LEN(W110)=0,"",COUNTIF($V$2:$V$301,W110)/$Z$17)</f>
        <v/>
      </c>
    </row>
    <row r="111" ht="20.1" customHeight="1" spans="1:2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 t="str">
        <f t="shared" si="32"/>
        <v/>
      </c>
      <c r="W111" s="8" t="str">
        <f t="array" ref="W111">INDEX(V:V,MIN(IF(COUNTIF(W$1:W$110,$V$2:$V$301)=0,ROW($2:$301),1001)))&amp;""</f>
        <v/>
      </c>
      <c r="X111" s="20" t="str">
        <f>IF(LEN(W111)=0,"",COUNTIF($V$2:$V$301,W111)/$Z$17)</f>
        <v/>
      </c>
    </row>
    <row r="112" ht="20.1" customHeight="1" spans="1:2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 t="str">
        <f t="shared" ref="V112:V121" si="33">M2</f>
        <v/>
      </c>
      <c r="W112" s="8" t="str">
        <f t="array" ref="W112">INDEX(V:V,MIN(IF(COUNTIF(W$1:W$111,$V$2:$V$301)=0,ROW($2:$301),1001)))&amp;""</f>
        <v/>
      </c>
      <c r="X112" s="20" t="str">
        <f>IF(LEN(W112)=0,"",COUNTIF($V$2:$V$301,W112)/$Z$17)</f>
        <v/>
      </c>
    </row>
    <row r="113" ht="20.1" customHeight="1" spans="1:2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 t="str">
        <f t="shared" si="33"/>
        <v/>
      </c>
      <c r="W113" s="8" t="str">
        <f t="array" ref="W113">INDEX(V:V,MIN(IF(COUNTIF(W$1:W$112,$V$2:$V$301)=0,ROW($2:$301),1001)))&amp;""</f>
        <v/>
      </c>
      <c r="X113" s="20" t="str">
        <f>IF(LEN(W113)=0,"",COUNTIF($V$2:$V$301,W113)/$Z$17)</f>
        <v/>
      </c>
    </row>
    <row r="114" ht="20.1" customHeight="1" spans="1:2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 t="str">
        <f t="shared" si="33"/>
        <v/>
      </c>
      <c r="W114" s="8" t="str">
        <f t="array" ref="W114">INDEX(V:V,MIN(IF(COUNTIF(W$1:W$113,$V$2:$V$301)=0,ROW($2:$301),1001)))&amp;""</f>
        <v/>
      </c>
      <c r="X114" s="20" t="str">
        <f>IF(LEN(W114)=0,"",COUNTIF($V$2:$V$301,W114)/$Z$17)</f>
        <v/>
      </c>
    </row>
    <row r="115" ht="20.1" customHeight="1" spans="1:2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 t="str">
        <f t="shared" si="33"/>
        <v/>
      </c>
      <c r="W115" s="8" t="str">
        <f t="array" ref="W115">INDEX(V:V,MIN(IF(COUNTIF(W$1:W$114,$V$2:$V$301)=0,ROW($2:$301),1001)))&amp;""</f>
        <v/>
      </c>
      <c r="X115" s="20" t="str">
        <f>IF(LEN(W115)=0,"",COUNTIF($V$2:$V$301,W115)/$Z$17)</f>
        <v/>
      </c>
    </row>
    <row r="116" ht="20.1" customHeight="1" spans="1:2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 t="str">
        <f t="shared" si="33"/>
        <v/>
      </c>
      <c r="W116" s="8" t="str">
        <f t="array" ref="W116">INDEX(V:V,MIN(IF(COUNTIF(W$1:W$115,$V$2:$V$301)=0,ROW($2:$301),1001)))&amp;""</f>
        <v/>
      </c>
      <c r="X116" s="20" t="str">
        <f>IF(LEN(W116)=0,"",COUNTIF($V$2:$V$301,W116)/$Z$17)</f>
        <v/>
      </c>
    </row>
    <row r="117" ht="20.1" customHeight="1" spans="1:2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 t="str">
        <f t="shared" si="33"/>
        <v/>
      </c>
      <c r="W117" s="8" t="str">
        <f t="array" ref="W117">INDEX(V:V,MIN(IF(COUNTIF(W$1:W$116,$V$2:$V$301)=0,ROW($2:$301),1001)))&amp;""</f>
        <v/>
      </c>
      <c r="X117" s="20" t="str">
        <f>IF(LEN(W117)=0,"",COUNTIF($V$2:$V$301,W117)/$Z$17)</f>
        <v/>
      </c>
    </row>
    <row r="118" ht="20.1" customHeight="1" spans="1:2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 t="str">
        <f t="shared" si="33"/>
        <v/>
      </c>
      <c r="W118" s="8" t="str">
        <f t="array" ref="W118">INDEX(V:V,MIN(IF(COUNTIF(W$1:W$117,$V$2:$V$301)=0,ROW($2:$301),1001)))&amp;""</f>
        <v/>
      </c>
      <c r="X118" s="20" t="str">
        <f>IF(LEN(W118)=0,"",COUNTIF($V$2:$V$301,W118)/$Z$17)</f>
        <v/>
      </c>
    </row>
    <row r="119" ht="20.1" customHeight="1" spans="1:2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 t="str">
        <f t="shared" si="33"/>
        <v/>
      </c>
      <c r="W119" s="8" t="str">
        <f t="array" ref="W119">INDEX(V:V,MIN(IF(COUNTIF(W$1:W$118,$V$2:$V$301)=0,ROW($2:$301),1001)))&amp;""</f>
        <v/>
      </c>
      <c r="X119" s="20" t="str">
        <f>IF(LEN(W119)=0,"",COUNTIF($V$2:$V$301,W119)/$Z$17)</f>
        <v/>
      </c>
    </row>
    <row r="120" ht="20.1" customHeight="1" spans="1:2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 t="str">
        <f t="shared" si="33"/>
        <v/>
      </c>
      <c r="W120" s="8" t="str">
        <f t="array" ref="W120">INDEX(V:V,MIN(IF(COUNTIF(W$1:W$119,$V$2:$V$301)=0,ROW($2:$301),1001)))&amp;""</f>
        <v/>
      </c>
      <c r="X120" s="20" t="str">
        <f>IF(LEN(W120)=0,"",COUNTIF($V$2:$V$301,W120)/$Z$17)</f>
        <v/>
      </c>
    </row>
    <row r="121" ht="20.1" customHeight="1" spans="1:2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 t="str">
        <f t="shared" si="33"/>
        <v/>
      </c>
      <c r="W121" s="8" t="str">
        <f t="array" ref="W121">INDEX(V:V,MIN(IF(COUNTIF(W$1:W$120,$V$2:$V$301)=0,ROW($2:$301),1001)))&amp;""</f>
        <v/>
      </c>
      <c r="X121" s="20" t="str">
        <f>IF(LEN(W121)=0,"",COUNTIF($V$2:$V$301,W121)/$Z$17)</f>
        <v/>
      </c>
    </row>
    <row r="122" ht="20.1" customHeight="1" spans="1:2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 t="str">
        <f t="shared" ref="V122:V131" si="34">N2</f>
        <v/>
      </c>
      <c r="W122" s="8" t="str">
        <f t="array" ref="W122">INDEX(V:V,MIN(IF(COUNTIF(W$1:W$121,$V$2:$V$301)=0,ROW($2:$301),1001)))&amp;""</f>
        <v/>
      </c>
      <c r="X122" s="20" t="str">
        <f>IF(LEN(W122)=0,"",COUNTIF($V$2:$V$301,W122)/$Z$17)</f>
        <v/>
      </c>
    </row>
    <row r="123" ht="20.1" customHeight="1" spans="1:2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 t="str">
        <f t="shared" si="34"/>
        <v/>
      </c>
      <c r="W123" s="8" t="str">
        <f t="array" ref="W123">INDEX(V:V,MIN(IF(COUNTIF(W$1:W$122,$V$2:$V$301)=0,ROW($2:$301),1001)))&amp;""</f>
        <v/>
      </c>
      <c r="X123" s="20" t="str">
        <f>IF(LEN(W123)=0,"",COUNTIF($V$2:$V$301,W123)/$Z$17)</f>
        <v/>
      </c>
    </row>
    <row r="124" ht="20.1" customHeight="1" spans="1: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 t="str">
        <f t="shared" si="34"/>
        <v/>
      </c>
      <c r="W124" s="8" t="str">
        <f t="array" ref="W124">INDEX(V:V,MIN(IF(COUNTIF(W$1:W$123,$V$2:$V$301)=0,ROW($2:$301),1001)))&amp;""</f>
        <v/>
      </c>
      <c r="X124" s="20" t="str">
        <f>IF(LEN(W124)=0,"",COUNTIF($V$2:$V$301,W124)/$Z$17)</f>
        <v/>
      </c>
    </row>
    <row r="125" ht="20.1" customHeight="1" spans="1:2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 t="str">
        <f t="shared" si="34"/>
        <v/>
      </c>
      <c r="W125" s="8" t="str">
        <f t="array" ref="W125">INDEX(V:V,MIN(IF(COUNTIF(W$1:W$124,$V$2:$V$301)=0,ROW($2:$301),1001)))&amp;""</f>
        <v/>
      </c>
      <c r="X125" s="20" t="str">
        <f>IF(LEN(W125)=0,"",COUNTIF($V$2:$V$301,W125)/$Z$17)</f>
        <v/>
      </c>
    </row>
    <row r="126" ht="20.1" customHeight="1" spans="1:2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 t="str">
        <f t="shared" si="34"/>
        <v/>
      </c>
      <c r="W126" s="8" t="str">
        <f t="array" ref="W126">INDEX(V:V,MIN(IF(COUNTIF(W$1:W$125,$V$2:$V$301)=0,ROW($2:$301),1001)))&amp;""</f>
        <v/>
      </c>
      <c r="X126" s="20" t="str">
        <f>IF(LEN(W126)=0,"",COUNTIF($V$2:$V$301,W126)/$Z$17)</f>
        <v/>
      </c>
    </row>
    <row r="127" ht="20.1" customHeight="1" spans="1:2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 t="str">
        <f t="shared" si="34"/>
        <v/>
      </c>
      <c r="W127" s="8" t="str">
        <f t="array" ref="W127">INDEX(V:V,MIN(IF(COUNTIF(W$1:W$126,$V$2:$V$301)=0,ROW($2:$301),1001)))&amp;""</f>
        <v/>
      </c>
      <c r="X127" s="20" t="str">
        <f>IF(LEN(W127)=0,"",COUNTIF($V$2:$V$301,W127)/$Z$17)</f>
        <v/>
      </c>
    </row>
    <row r="128" ht="20.1" customHeight="1" spans="1:2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 t="str">
        <f t="shared" si="34"/>
        <v/>
      </c>
      <c r="W128" s="8" t="str">
        <f t="array" ref="W128">INDEX(V:V,MIN(IF(COUNTIF(W$1:W$127,$V$2:$V$301)=0,ROW($2:$301),1001)))&amp;""</f>
        <v/>
      </c>
      <c r="X128" s="20" t="str">
        <f>IF(LEN(W128)=0,"",COUNTIF($V$2:$V$301,W128)/$Z$17)</f>
        <v/>
      </c>
    </row>
    <row r="129" ht="20.1" customHeight="1" spans="1:2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 t="str">
        <f t="shared" si="34"/>
        <v/>
      </c>
      <c r="W129" s="8" t="str">
        <f t="array" ref="W129">INDEX(V:V,MIN(IF(COUNTIF(W$1:W$128,$V$2:$V$301)=0,ROW($2:$301),1001)))&amp;""</f>
        <v/>
      </c>
      <c r="X129" s="20" t="str">
        <f>IF(LEN(W129)=0,"",COUNTIF($V$2:$V$301,W129)/$Z$17)</f>
        <v/>
      </c>
    </row>
    <row r="130" ht="20.1" customHeight="1" spans="1:2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 t="str">
        <f t="shared" si="34"/>
        <v/>
      </c>
      <c r="W130" s="8" t="str">
        <f t="array" ref="W130">INDEX(V:V,MIN(IF(COUNTIF(W$1:W$129,$V$2:$V$301)=0,ROW($2:$301),1001)))&amp;""</f>
        <v/>
      </c>
      <c r="X130" s="20" t="str">
        <f>IF(LEN(W130)=0,"",COUNTIF($V$2:$V$301,W130)/$Z$17)</f>
        <v/>
      </c>
    </row>
    <row r="131" ht="20.1" customHeight="1" spans="1:2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 t="str">
        <f t="shared" si="34"/>
        <v/>
      </c>
      <c r="W131" s="8" t="str">
        <f t="array" ref="W131">INDEX(V:V,MIN(IF(COUNTIF(W$1:W$130,$V$2:$V$301)=0,ROW($2:$301),1001)))&amp;""</f>
        <v/>
      </c>
      <c r="X131" s="20" t="str">
        <f>IF(LEN(W131)=0,"",COUNTIF($V$2:$V$301,W131)/$Z$17)</f>
        <v/>
      </c>
    </row>
    <row r="132" ht="20.1" customHeight="1" spans="1:2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 t="str">
        <f t="shared" ref="V132:V141" si="35">O2</f>
        <v/>
      </c>
      <c r="W132" s="8" t="str">
        <f t="array" ref="W132">INDEX(V:V,MIN(IF(COUNTIF(W$1:W$131,$V$2:$V$301)=0,ROW($2:$301),1001)))&amp;""</f>
        <v/>
      </c>
      <c r="X132" s="20" t="str">
        <f>IF(LEN(W132)=0,"",COUNTIF($V$2:$V$301,W132)/$Z$17)</f>
        <v/>
      </c>
    </row>
    <row r="133" ht="20.1" customHeight="1" spans="1:2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 t="str">
        <f t="shared" si="35"/>
        <v/>
      </c>
      <c r="W133" s="8" t="str">
        <f t="array" ref="W133">INDEX(V:V,MIN(IF(COUNTIF(W$1:W$132,$V$2:$V$301)=0,ROW($2:$301),1001)))&amp;""</f>
        <v/>
      </c>
      <c r="X133" s="20" t="str">
        <f>IF(LEN(W133)=0,"",COUNTIF($V$2:$V$301,W133)/$Z$17)</f>
        <v/>
      </c>
    </row>
    <row r="134" ht="20.1" customHeight="1" spans="1:2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 t="str">
        <f t="shared" si="35"/>
        <v/>
      </c>
      <c r="W134" s="8" t="str">
        <f t="array" ref="W134">INDEX(V:V,MIN(IF(COUNTIF(W$1:W$133,$V$2:$V$301)=0,ROW($2:$301),1001)))&amp;""</f>
        <v/>
      </c>
      <c r="X134" s="20" t="str">
        <f>IF(LEN(W134)=0,"",COUNTIF($V$2:$V$301,W134)/$Z$17)</f>
        <v/>
      </c>
    </row>
    <row r="135" ht="20.1" customHeight="1" spans="1:2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 t="str">
        <f t="shared" si="35"/>
        <v/>
      </c>
      <c r="W135" s="8" t="str">
        <f t="array" ref="W135">INDEX(V:V,MIN(IF(COUNTIF(W$1:W$134,$V$2:$V$301)=0,ROW($2:$301),1001)))&amp;""</f>
        <v/>
      </c>
      <c r="X135" s="20" t="str">
        <f>IF(LEN(W135)=0,"",COUNTIF($V$2:$V$301,W135)/$Z$17)</f>
        <v/>
      </c>
    </row>
    <row r="136" ht="20.1" customHeight="1" spans="1:2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 t="str">
        <f t="shared" si="35"/>
        <v/>
      </c>
      <c r="W136" s="8" t="str">
        <f t="array" ref="W136">INDEX(V:V,MIN(IF(COUNTIF(W$1:W$135,$V$2:$V$301)=0,ROW($2:$301),1001)))&amp;""</f>
        <v/>
      </c>
      <c r="X136" s="20" t="str">
        <f>IF(LEN(W136)=0,"",COUNTIF($V$2:$V$301,W136)/$Z$17)</f>
        <v/>
      </c>
    </row>
    <row r="137" ht="20.1" customHeight="1" spans="1:2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 t="str">
        <f t="shared" si="35"/>
        <v/>
      </c>
      <c r="W137" s="8" t="str">
        <f t="array" ref="W137">INDEX(V:V,MIN(IF(COUNTIF(W$1:W$136,$V$2:$V$301)=0,ROW($2:$301),1001)))&amp;""</f>
        <v/>
      </c>
      <c r="X137" s="20" t="str">
        <f>IF(LEN(W137)=0,"",COUNTIF($V$2:$V$301,W137)/$Z$17)</f>
        <v/>
      </c>
    </row>
    <row r="138" ht="20.1" customHeight="1" spans="1:2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 t="str">
        <f t="shared" si="35"/>
        <v/>
      </c>
      <c r="W138" s="8" t="str">
        <f t="array" ref="W138">INDEX(V:V,MIN(IF(COUNTIF(W$1:W$137,$V$2:$V$301)=0,ROW($2:$301),1001)))&amp;""</f>
        <v/>
      </c>
      <c r="X138" s="20" t="str">
        <f>IF(LEN(W138)=0,"",COUNTIF($V$2:$V$301,W138)/$Z$17)</f>
        <v/>
      </c>
    </row>
    <row r="139" ht="20.1" customHeight="1" spans="1:2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 t="str">
        <f t="shared" si="35"/>
        <v/>
      </c>
      <c r="W139" s="8" t="str">
        <f t="array" ref="W139">INDEX(V:V,MIN(IF(COUNTIF(W$1:W$138,$V$2:$V$301)=0,ROW($2:$301),1001)))&amp;""</f>
        <v/>
      </c>
      <c r="X139" s="20" t="str">
        <f>IF(LEN(W139)=0,"",COUNTIF($V$2:$V$301,W139)/$Z$17)</f>
        <v/>
      </c>
    </row>
    <row r="140" ht="20.1" customHeight="1" spans="1:2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 t="str">
        <f t="shared" si="35"/>
        <v/>
      </c>
      <c r="W140" s="8" t="str">
        <f t="array" ref="W140">INDEX(V:V,MIN(IF(COUNTIF(W$1:W$139,$V$2:$V$301)=0,ROW($2:$301),1001)))&amp;""</f>
        <v/>
      </c>
      <c r="X140" s="20" t="str">
        <f>IF(LEN(W140)=0,"",COUNTIF($V$2:$V$301,W140)/$Z$17)</f>
        <v/>
      </c>
    </row>
    <row r="141" ht="20.1" customHeight="1" spans="1:2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 t="str">
        <f t="shared" si="35"/>
        <v/>
      </c>
      <c r="W141" s="8" t="str">
        <f t="array" ref="W141">INDEX(V:V,MIN(IF(COUNTIF(W$1:W$140,$V$2:$V$301)=0,ROW($2:$301),1001)))&amp;""</f>
        <v/>
      </c>
      <c r="X141" s="20" t="str">
        <f>IF(LEN(W141)=0,"",COUNTIF($V$2:$V$301,W141)/$Z$17)</f>
        <v/>
      </c>
    </row>
    <row r="142" ht="20.1" customHeight="1" spans="1:2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 t="str">
        <f t="shared" ref="V142:V151" si="36">P2</f>
        <v/>
      </c>
      <c r="W142" s="8" t="str">
        <f t="array" ref="W142">INDEX(V:V,MIN(IF(COUNTIF(W$1:W$141,$V$2:$V$301)=0,ROW($2:$301),1001)))&amp;""</f>
        <v/>
      </c>
      <c r="X142" s="20" t="str">
        <f>IF(LEN(W142)=0,"",COUNTIF($V$2:$V$301,W142)/$Z$17)</f>
        <v/>
      </c>
    </row>
    <row r="143" ht="20.1" customHeight="1" spans="1:2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 t="str">
        <f t="shared" si="36"/>
        <v/>
      </c>
      <c r="W143" s="8" t="str">
        <f t="array" ref="W143">INDEX(V:V,MIN(IF(COUNTIF(W$1:W$142,$V$2:$V$301)=0,ROW($2:$301),1001)))&amp;""</f>
        <v/>
      </c>
      <c r="X143" s="20" t="str">
        <f>IF(LEN(W143)=0,"",COUNTIF($V$2:$V$301,W143)/$Z$17)</f>
        <v/>
      </c>
    </row>
    <row r="144" ht="20.1" customHeight="1" spans="1:2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 t="str">
        <f t="shared" si="36"/>
        <v/>
      </c>
      <c r="W144" s="8" t="str">
        <f t="array" ref="W144">INDEX(V:V,MIN(IF(COUNTIF(W$1:W$143,$V$2:$V$301)=0,ROW($2:$301),1001)))&amp;""</f>
        <v/>
      </c>
      <c r="X144" s="20" t="str">
        <f>IF(LEN(W144)=0,"",COUNTIF($V$2:$V$301,W144)/$Z$17)</f>
        <v/>
      </c>
    </row>
    <row r="145" ht="20.1" customHeight="1" spans="1:2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 t="str">
        <f t="shared" si="36"/>
        <v/>
      </c>
      <c r="W145" s="8" t="str">
        <f t="array" ref="W145">INDEX(V:V,MIN(IF(COUNTIF(W$1:W$144,$V$2:$V$301)=0,ROW($2:$301),1001)))&amp;""</f>
        <v/>
      </c>
      <c r="X145" s="20" t="str">
        <f>IF(LEN(W145)=0,"",COUNTIF($V$2:$V$301,W145)/$Z$17)</f>
        <v/>
      </c>
    </row>
    <row r="146" ht="20.1" customHeight="1" spans="1:2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 t="str">
        <f t="shared" si="36"/>
        <v/>
      </c>
      <c r="W146" s="8" t="str">
        <f t="array" ref="W146">INDEX(V:V,MIN(IF(COUNTIF(W$1:W$145,$V$2:$V$301)=0,ROW($2:$301),1001)))&amp;""</f>
        <v/>
      </c>
      <c r="X146" s="20" t="str">
        <f>IF(LEN(W146)=0,"",COUNTIF($V$2:$V$301,W146)/$Z$17)</f>
        <v/>
      </c>
    </row>
    <row r="147" ht="20.1" customHeight="1" spans="1:2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 t="str">
        <f t="shared" si="36"/>
        <v/>
      </c>
      <c r="W147" s="8" t="str">
        <f t="array" ref="W147">INDEX(V:V,MIN(IF(COUNTIF(W$1:W$146,$V$2:$V$301)=0,ROW($2:$301),1001)))&amp;""</f>
        <v/>
      </c>
      <c r="X147" s="20" t="str">
        <f>IF(LEN(W147)=0,"",COUNTIF($V$2:$V$301,W147)/$Z$17)</f>
        <v/>
      </c>
    </row>
    <row r="148" ht="20.1" customHeight="1" spans="1:2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 t="str">
        <f t="shared" si="36"/>
        <v/>
      </c>
      <c r="W148" s="8" t="str">
        <f t="array" ref="W148">INDEX(V:V,MIN(IF(COUNTIF(W$1:W$147,$V$2:$V$301)=0,ROW($2:$301),1001)))&amp;""</f>
        <v/>
      </c>
      <c r="X148" s="20" t="str">
        <f>IF(LEN(W148)=0,"",COUNTIF($V$2:$V$301,W148)/$Z$17)</f>
        <v/>
      </c>
    </row>
    <row r="149" ht="20.1" customHeight="1" spans="1:2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 t="str">
        <f t="shared" si="36"/>
        <v/>
      </c>
      <c r="W149" s="8" t="str">
        <f t="array" ref="W149">INDEX(V:V,MIN(IF(COUNTIF(W$1:W$148,$V$2:$V$301)=0,ROW($2:$301),1001)))&amp;""</f>
        <v/>
      </c>
      <c r="X149" s="20" t="str">
        <f>IF(LEN(W149)=0,"",COUNTIF($V$2:$V$301,W149)/$Z$17)</f>
        <v/>
      </c>
    </row>
    <row r="150" ht="20.1" customHeight="1" spans="1:2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 t="str">
        <f t="shared" si="36"/>
        <v/>
      </c>
      <c r="W150" s="8" t="str">
        <f t="array" ref="W150">INDEX(V:V,MIN(IF(COUNTIF(W$1:W$149,$V$2:$V$301)=0,ROW($2:$301),1001)))&amp;""</f>
        <v/>
      </c>
      <c r="X150" s="20" t="str">
        <f>IF(LEN(W150)=0,"",COUNTIF($V$2:$V$301,W150)/$Z$17)</f>
        <v/>
      </c>
    </row>
    <row r="151" ht="20.1" customHeight="1" spans="1:2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 t="str">
        <f t="shared" si="36"/>
        <v/>
      </c>
      <c r="W151" s="8" t="str">
        <f t="array" ref="W151">INDEX(V:V,MIN(IF(COUNTIF(W$1:W$150,$V$2:$V$301)=0,ROW($2:$301),1001)))&amp;""</f>
        <v/>
      </c>
      <c r="X151" s="20" t="str">
        <f>IF(LEN(W151)=0,"",COUNTIF($V$2:$V$301,W151)/$Z$17)</f>
        <v/>
      </c>
    </row>
    <row r="152" ht="20.1" customHeight="1" spans="1:2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 t="str">
        <f t="shared" ref="V152:V161" si="37">Q2</f>
        <v/>
      </c>
      <c r="W152" s="8" t="str">
        <f t="array" ref="W152">INDEX(V:V,MIN(IF(COUNTIF(W$1:W$151,$V$2:$V$301)=0,ROW($2:$301),1001)))&amp;""</f>
        <v/>
      </c>
      <c r="X152" s="20" t="str">
        <f>IF(LEN(W152)=0,"",COUNTIF($V$2:$V$301,W152)/$Z$17)</f>
        <v/>
      </c>
    </row>
    <row r="153" ht="20.1" customHeight="1" spans="1:2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 t="str">
        <f t="shared" si="37"/>
        <v/>
      </c>
      <c r="W153" s="8" t="str">
        <f t="array" ref="W153">INDEX(V:V,MIN(IF(COUNTIF(W$1:W$152,$V$2:$V$301)=0,ROW($2:$301),1001)))&amp;""</f>
        <v/>
      </c>
      <c r="X153" s="20" t="str">
        <f>IF(LEN(W153)=0,"",COUNTIF($V$2:$V$301,W153)/$Z$17)</f>
        <v/>
      </c>
    </row>
    <row r="154" ht="20.1" customHeight="1" spans="1:2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 t="str">
        <f t="shared" si="37"/>
        <v/>
      </c>
      <c r="W154" s="8" t="str">
        <f t="array" ref="W154">INDEX(V:V,MIN(IF(COUNTIF(W$1:W$153,$V$2:$V$301)=0,ROW($2:$301),1001)))&amp;""</f>
        <v/>
      </c>
      <c r="X154" s="20" t="str">
        <f>IF(LEN(W154)=0,"",COUNTIF($V$2:$V$301,W154)/$Z$17)</f>
        <v/>
      </c>
    </row>
    <row r="155" ht="20.1" customHeight="1" spans="1:2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 t="str">
        <f t="shared" si="37"/>
        <v/>
      </c>
      <c r="W155" s="8" t="str">
        <f t="array" ref="W155">INDEX(V:V,MIN(IF(COUNTIF(W$1:W$154,$V$2:$V$301)=0,ROW($2:$301),1001)))&amp;""</f>
        <v/>
      </c>
      <c r="X155" s="20" t="str">
        <f>IF(LEN(W155)=0,"",COUNTIF($V$2:$V$301,W155)/$Z$17)</f>
        <v/>
      </c>
    </row>
    <row r="156" ht="20.1" customHeight="1" spans="1:2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 t="str">
        <f t="shared" si="37"/>
        <v/>
      </c>
      <c r="W156" s="8" t="str">
        <f t="array" ref="W156">INDEX(V:V,MIN(IF(COUNTIF(W$1:W$155,$V$2:$V$301)=0,ROW($2:$301),1001)))&amp;""</f>
        <v/>
      </c>
      <c r="X156" s="20" t="str">
        <f>IF(LEN(W156)=0,"",COUNTIF($V$2:$V$301,W156)/$Z$17)</f>
        <v/>
      </c>
    </row>
    <row r="157" ht="20.1" customHeight="1" spans="1:2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 t="str">
        <f t="shared" si="37"/>
        <v/>
      </c>
      <c r="W157" s="8" t="str">
        <f t="array" ref="W157">INDEX(V:V,MIN(IF(COUNTIF(W$1:W$156,$V$2:$V$301)=0,ROW($2:$301),1001)))&amp;""</f>
        <v/>
      </c>
      <c r="X157" s="20" t="str">
        <f>IF(LEN(W157)=0,"",COUNTIF($V$2:$V$301,W157)/$Z$17)</f>
        <v/>
      </c>
    </row>
    <row r="158" ht="20.1" customHeight="1" spans="1:2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 t="str">
        <f t="shared" si="37"/>
        <v/>
      </c>
      <c r="W158" s="8" t="str">
        <f t="array" ref="W158">INDEX(V:V,MIN(IF(COUNTIF(W$1:W$157,$V$2:$V$301)=0,ROW($2:$301),1001)))&amp;""</f>
        <v/>
      </c>
      <c r="X158" s="20" t="str">
        <f>IF(LEN(W158)=0,"",COUNTIF($V$2:$V$301,W158)/$Z$17)</f>
        <v/>
      </c>
    </row>
    <row r="159" ht="20.1" customHeight="1" spans="1:2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 t="str">
        <f t="shared" si="37"/>
        <v/>
      </c>
      <c r="W159" s="8" t="str">
        <f t="array" ref="W159">INDEX(V:V,MIN(IF(COUNTIF(W$1:W$158,$V$2:$V$301)=0,ROW($2:$301),1001)))&amp;""</f>
        <v/>
      </c>
      <c r="X159" s="20" t="str">
        <f>IF(LEN(W159)=0,"",COUNTIF($V$2:$V$301,W159)/$Z$17)</f>
        <v/>
      </c>
    </row>
    <row r="160" ht="20.1" customHeight="1" spans="1:2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 t="str">
        <f t="shared" si="37"/>
        <v/>
      </c>
      <c r="W160" s="8" t="str">
        <f t="array" ref="W160">INDEX(V:V,MIN(IF(COUNTIF(W$1:W$159,$V$2:$V$301)=0,ROW($2:$301),1001)))&amp;""</f>
        <v/>
      </c>
      <c r="X160" s="20" t="str">
        <f>IF(LEN(W160)=0,"",COUNTIF($V$2:$V$301,W160)/$Z$17)</f>
        <v/>
      </c>
    </row>
    <row r="161" ht="20.1" customHeight="1" spans="1:2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 t="str">
        <f t="shared" si="37"/>
        <v/>
      </c>
      <c r="W161" s="8" t="str">
        <f t="array" ref="W161">INDEX(V:V,MIN(IF(COUNTIF(W$1:W$160,$V$2:$V$301)=0,ROW($2:$301),1001)))&amp;""</f>
        <v/>
      </c>
      <c r="X161" s="20" t="str">
        <f>IF(LEN(W161)=0,"",COUNTIF($V$2:$V$301,W161)/$Z$17)</f>
        <v/>
      </c>
    </row>
    <row r="162" ht="20.1" customHeight="1" spans="1:2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 t="str">
        <f t="shared" ref="V162:V171" si="38">R2</f>
        <v/>
      </c>
      <c r="W162" s="8" t="str">
        <f t="array" ref="W162">INDEX(V:V,MIN(IF(COUNTIF(W$1:W$161,$V$2:$V$301)=0,ROW($2:$301),1001)))&amp;""</f>
        <v/>
      </c>
      <c r="X162" s="20" t="str">
        <f>IF(LEN(W162)=0,"",COUNTIF($V$2:$V$301,W162)/$Z$17)</f>
        <v/>
      </c>
    </row>
    <row r="163" ht="20.1" customHeight="1" spans="1:2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 t="str">
        <f t="shared" si="38"/>
        <v/>
      </c>
      <c r="W163" s="8" t="str">
        <f t="array" ref="W163">INDEX(V:V,MIN(IF(COUNTIF(W$1:W$162,$V$2:$V$301)=0,ROW($2:$301),1001)))&amp;""</f>
        <v/>
      </c>
      <c r="X163" s="20" t="str">
        <f>IF(LEN(W163)=0,"",COUNTIF($V$2:$V$301,W163)/$Z$17)</f>
        <v/>
      </c>
    </row>
    <row r="164" ht="20.1" customHeight="1" spans="1:2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 t="str">
        <f t="shared" si="38"/>
        <v/>
      </c>
      <c r="W164" s="8" t="str">
        <f t="array" ref="W164">INDEX(V:V,MIN(IF(COUNTIF(W$1:W$163,$V$2:$V$301)=0,ROW($2:$301),1001)))&amp;""</f>
        <v/>
      </c>
      <c r="X164" s="20" t="str">
        <f>IF(LEN(W164)=0,"",COUNTIF($V$2:$V$301,W164)/$Z$17)</f>
        <v/>
      </c>
    </row>
    <row r="165" ht="20.1" customHeight="1" spans="1:2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 t="str">
        <f t="shared" si="38"/>
        <v/>
      </c>
      <c r="W165" s="8" t="str">
        <f t="array" ref="W165">INDEX(V:V,MIN(IF(COUNTIF(W$1:W$164,$V$2:$V$301)=0,ROW($2:$301),1001)))&amp;""</f>
        <v/>
      </c>
      <c r="X165" s="20" t="str">
        <f>IF(LEN(W165)=0,"",COUNTIF($V$2:$V$301,W165)/$Z$17)</f>
        <v/>
      </c>
    </row>
    <row r="166" ht="20.1" customHeight="1" spans="1:2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 t="str">
        <f t="shared" si="38"/>
        <v/>
      </c>
      <c r="W166" s="8" t="str">
        <f t="array" ref="W166">INDEX(V:V,MIN(IF(COUNTIF(W$1:W$165,$V$2:$V$301)=0,ROW($2:$301),1001)))&amp;""</f>
        <v/>
      </c>
      <c r="X166" s="20" t="str">
        <f>IF(LEN(W166)=0,"",COUNTIF($V$2:$V$301,W166)/$Z$17)</f>
        <v/>
      </c>
    </row>
    <row r="167" ht="20.1" customHeight="1" spans="1:2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 t="str">
        <f t="shared" si="38"/>
        <v/>
      </c>
      <c r="W167" s="8" t="str">
        <f t="array" ref="W167">INDEX(V:V,MIN(IF(COUNTIF(W$1:W$166,$V$2:$V$301)=0,ROW($2:$301),1001)))&amp;""</f>
        <v/>
      </c>
      <c r="X167" s="20" t="str">
        <f>IF(LEN(W167)=0,"",COUNTIF($V$2:$V$301,W167)/$Z$17)</f>
        <v/>
      </c>
    </row>
    <row r="168" ht="20.1" customHeight="1" spans="1:2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 t="str">
        <f t="shared" si="38"/>
        <v/>
      </c>
      <c r="W168" s="8" t="str">
        <f t="array" ref="W168">INDEX(V:V,MIN(IF(COUNTIF(W$1:W$167,$V$2:$V$301)=0,ROW($2:$301),1001)))&amp;""</f>
        <v/>
      </c>
      <c r="X168" s="20" t="str">
        <f>IF(LEN(W168)=0,"",COUNTIF($V$2:$V$301,W168)/$Z$17)</f>
        <v/>
      </c>
    </row>
    <row r="169" ht="20.1" customHeight="1" spans="1:2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 t="str">
        <f t="shared" si="38"/>
        <v/>
      </c>
      <c r="W169" s="8" t="str">
        <f t="array" ref="W169">INDEX(V:V,MIN(IF(COUNTIF(W$1:W$168,$V$2:$V$301)=0,ROW($2:$301),1001)))&amp;""</f>
        <v/>
      </c>
      <c r="X169" s="20" t="str">
        <f>IF(LEN(W169)=0,"",COUNTIF($V$2:$V$301,W169)/$Z$17)</f>
        <v/>
      </c>
    </row>
    <row r="170" ht="20.1" customHeight="1" spans="1:2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 t="str">
        <f t="shared" si="38"/>
        <v/>
      </c>
      <c r="W170" s="8" t="str">
        <f t="array" ref="W170">INDEX(V:V,MIN(IF(COUNTIF(W$1:W$169,$V$2:$V$301)=0,ROW($2:$301),1001)))&amp;""</f>
        <v/>
      </c>
      <c r="X170" s="20" t="str">
        <f>IF(LEN(W170)=0,"",COUNTIF($V$2:$V$301,W170)/$Z$17)</f>
        <v/>
      </c>
    </row>
    <row r="171" ht="20.1" customHeight="1" spans="1:2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 t="str">
        <f t="shared" si="38"/>
        <v/>
      </c>
      <c r="W171" s="8" t="str">
        <f t="array" ref="W171">INDEX(V:V,MIN(IF(COUNTIF(W$1:W$170,$V$2:$V$301)=0,ROW($2:$301),1001)))&amp;""</f>
        <v/>
      </c>
      <c r="X171" s="20" t="str">
        <f>IF(LEN(W171)=0,"",COUNTIF($V$2:$V$301,W171)/$Z$17)</f>
        <v/>
      </c>
    </row>
    <row r="172" ht="20.1" customHeight="1" spans="1:2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 t="str">
        <f t="shared" ref="V172:V181" si="39">S2</f>
        <v/>
      </c>
      <c r="W172" s="8" t="str">
        <f t="array" ref="W172">INDEX(V:V,MIN(IF(COUNTIF(W$1:W$171,$V$2:$V$301)=0,ROW($2:$301),1001)))&amp;""</f>
        <v/>
      </c>
      <c r="X172" s="20" t="str">
        <f>IF(LEN(W172)=0,"",COUNTIF($V$2:$V$301,W172)/$Z$17)</f>
        <v/>
      </c>
    </row>
    <row r="173" ht="20.1" customHeight="1" spans="1:2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 t="str">
        <f t="shared" si="39"/>
        <v/>
      </c>
      <c r="W173" s="8" t="str">
        <f t="array" ref="W173">INDEX(V:V,MIN(IF(COUNTIF(W$1:W$172,$V$2:$V$301)=0,ROW($2:$301),1001)))&amp;""</f>
        <v/>
      </c>
      <c r="X173" s="20" t="str">
        <f>IF(LEN(W173)=0,"",COUNTIF($V$2:$V$301,W173)/$Z$17)</f>
        <v/>
      </c>
    </row>
    <row r="174" ht="20.1" customHeight="1" spans="1:2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 t="str">
        <f t="shared" si="39"/>
        <v/>
      </c>
      <c r="W174" s="8" t="str">
        <f t="array" ref="W174">INDEX(V:V,MIN(IF(COUNTIF(W$1:W$173,$V$2:$V$301)=0,ROW($2:$301),1001)))&amp;""</f>
        <v/>
      </c>
      <c r="X174" s="20" t="str">
        <f>IF(LEN(W174)=0,"",COUNTIF($V$2:$V$301,W174)/$Z$17)</f>
        <v/>
      </c>
    </row>
    <row r="175" ht="20.1" customHeight="1" spans="1:2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 t="str">
        <f t="shared" si="39"/>
        <v/>
      </c>
      <c r="W175" s="8" t="str">
        <f t="array" ref="W175">INDEX(V:V,MIN(IF(COUNTIF(W$1:W$174,$V$2:$V$301)=0,ROW($2:$301),1001)))&amp;""</f>
        <v/>
      </c>
      <c r="X175" s="20" t="str">
        <f>IF(LEN(W175)=0,"",COUNTIF($V$2:$V$301,W175)/$Z$17)</f>
        <v/>
      </c>
    </row>
    <row r="176" ht="20.1" customHeight="1" spans="1:2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 t="str">
        <f t="shared" si="39"/>
        <v/>
      </c>
      <c r="W176" s="8" t="str">
        <f t="array" ref="W176">INDEX(V:V,MIN(IF(COUNTIF(W$1:W$175,$V$2:$V$301)=0,ROW($2:$301),1001)))&amp;""</f>
        <v/>
      </c>
      <c r="X176" s="20" t="str">
        <f>IF(LEN(W176)=0,"",COUNTIF($V$2:$V$301,W176)/$Z$17)</f>
        <v/>
      </c>
    </row>
    <row r="177" ht="20.1" customHeight="1" spans="1:2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 t="str">
        <f t="shared" si="39"/>
        <v/>
      </c>
      <c r="W177" s="8" t="str">
        <f t="array" ref="W177">INDEX(V:V,MIN(IF(COUNTIF(W$1:W$176,$V$2:$V$301)=0,ROW($2:$301),1001)))&amp;""</f>
        <v/>
      </c>
      <c r="X177" s="20" t="str">
        <f>IF(LEN(W177)=0,"",COUNTIF($V$2:$V$301,W177)/$Z$17)</f>
        <v/>
      </c>
    </row>
    <row r="178" ht="20.1" customHeight="1" spans="1:2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 t="str">
        <f t="shared" si="39"/>
        <v/>
      </c>
      <c r="W178" s="8" t="str">
        <f t="array" ref="W178">INDEX(V:V,MIN(IF(COUNTIF(W$1:W$177,$V$2:$V$301)=0,ROW($2:$301),1001)))&amp;""</f>
        <v/>
      </c>
      <c r="X178" s="20" t="str">
        <f>IF(LEN(W178)=0,"",COUNTIF($V$2:$V$301,W178)/$Z$17)</f>
        <v/>
      </c>
    </row>
    <row r="179" ht="20.1" customHeight="1" spans="1:2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 t="str">
        <f t="shared" si="39"/>
        <v/>
      </c>
      <c r="W179" s="8" t="str">
        <f t="array" ref="W179">INDEX(V:V,MIN(IF(COUNTIF(W$1:W$178,$V$2:$V$301)=0,ROW($2:$301),1001)))&amp;""</f>
        <v/>
      </c>
      <c r="X179" s="20" t="str">
        <f>IF(LEN(W179)=0,"",COUNTIF($V$2:$V$301,W179)/$Z$17)</f>
        <v/>
      </c>
    </row>
    <row r="180" ht="20.1" customHeight="1" spans="1:2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 t="str">
        <f t="shared" si="39"/>
        <v/>
      </c>
      <c r="W180" s="8" t="str">
        <f t="array" ref="W180">INDEX(V:V,MIN(IF(COUNTIF(W$1:W$179,$V$2:$V$301)=0,ROW($2:$301),1001)))&amp;""</f>
        <v/>
      </c>
      <c r="X180" s="20" t="str">
        <f>IF(LEN(W180)=0,"",COUNTIF($V$2:$V$301,W180)/$Z$17)</f>
        <v/>
      </c>
    </row>
    <row r="181" ht="20.1" customHeight="1" spans="1:2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 t="str">
        <f t="shared" si="39"/>
        <v/>
      </c>
      <c r="W181" s="8" t="str">
        <f t="array" ref="W181">INDEX(V:V,MIN(IF(COUNTIF(W$1:W$180,$V$2:$V$301)=0,ROW($2:$301),1001)))&amp;""</f>
        <v/>
      </c>
      <c r="X181" s="20" t="str">
        <f>IF(LEN(W181)=0,"",COUNTIF($V$2:$V$301,W181)/$Z$17)</f>
        <v/>
      </c>
    </row>
    <row r="182" ht="20.1" customHeight="1" spans="1:2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 t="str">
        <f t="shared" ref="V182:V191" si="40">T2</f>
        <v/>
      </c>
      <c r="W182" s="8" t="str">
        <f t="array" ref="W182">INDEX(V:V,MIN(IF(COUNTIF(W$1:W$181,$V$2:$V$301)=0,ROW($2:$301),1001)))&amp;""</f>
        <v/>
      </c>
      <c r="X182" s="20" t="str">
        <f>IF(LEN(W182)=0,"",COUNTIF($V$2:$V$301,W182)/$Z$17)</f>
        <v/>
      </c>
    </row>
    <row r="183" ht="20.1" customHeight="1" spans="1:2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 t="str">
        <f t="shared" si="40"/>
        <v/>
      </c>
      <c r="W183" s="8" t="str">
        <f t="array" ref="W183">INDEX(V:V,MIN(IF(COUNTIF(W$1:W$182,$V$2:$V$301)=0,ROW($2:$301),1001)))&amp;""</f>
        <v/>
      </c>
      <c r="X183" s="20" t="str">
        <f>IF(LEN(W183)=0,"",COUNTIF($V$2:$V$301,W183)/$Z$17)</f>
        <v/>
      </c>
    </row>
    <row r="184" ht="20.1" customHeight="1" spans="1:2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 t="str">
        <f t="shared" si="40"/>
        <v/>
      </c>
      <c r="W184" s="8" t="str">
        <f t="array" ref="W184">INDEX(V:V,MIN(IF(COUNTIF(W$1:W$183,$V$2:$V$301)=0,ROW($2:$301),1001)))&amp;""</f>
        <v/>
      </c>
      <c r="X184" s="20" t="str">
        <f>IF(LEN(W184)=0,"",COUNTIF($V$2:$V$301,W184)/$Z$17)</f>
        <v/>
      </c>
    </row>
    <row r="185" ht="20.1" customHeight="1" spans="1:2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 t="str">
        <f t="shared" si="40"/>
        <v/>
      </c>
      <c r="W185" s="8" t="str">
        <f t="array" ref="W185">INDEX(V:V,MIN(IF(COUNTIF(W$1:W$184,$V$2:$V$301)=0,ROW($2:$301),1001)))&amp;""</f>
        <v/>
      </c>
      <c r="X185" s="20" t="str">
        <f>IF(LEN(W185)=0,"",COUNTIF($V$2:$V$301,W185)/$Z$17)</f>
        <v/>
      </c>
    </row>
    <row r="186" ht="20.1" customHeight="1" spans="1:2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 t="str">
        <f t="shared" si="40"/>
        <v/>
      </c>
      <c r="W186" s="8" t="str">
        <f t="array" ref="W186">INDEX(V:V,MIN(IF(COUNTIF(W$1:W$185,$V$2:$V$301)=0,ROW($2:$301),1001)))&amp;""</f>
        <v/>
      </c>
      <c r="X186" s="20" t="str">
        <f>IF(LEN(W186)=0,"",COUNTIF($V$2:$V$301,W186)/$Z$17)</f>
        <v/>
      </c>
    </row>
    <row r="187" ht="20.1" customHeight="1" spans="1:2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 t="str">
        <f t="shared" si="40"/>
        <v/>
      </c>
      <c r="W187" s="8" t="str">
        <f t="array" ref="W187">INDEX(V:V,MIN(IF(COUNTIF(W$1:W$186,$V$2:$V$301)=0,ROW($2:$301),1001)))&amp;""</f>
        <v/>
      </c>
      <c r="X187" s="20" t="str">
        <f>IF(LEN(W187)=0,"",COUNTIF($V$2:$V$301,W187)/$Z$17)</f>
        <v/>
      </c>
    </row>
    <row r="188" ht="20.1" customHeight="1" spans="1:2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 t="str">
        <f t="shared" si="40"/>
        <v/>
      </c>
      <c r="W188" s="8" t="str">
        <f t="array" ref="W188">INDEX(V:V,MIN(IF(COUNTIF(W$1:W$187,$V$2:$V$301)=0,ROW($2:$301),1001)))&amp;""</f>
        <v/>
      </c>
      <c r="X188" s="20" t="str">
        <f>IF(LEN(W188)=0,"",COUNTIF($V$2:$V$301,W188)/$Z$17)</f>
        <v/>
      </c>
    </row>
    <row r="189" ht="20.1" customHeight="1" spans="1:2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 t="str">
        <f t="shared" si="40"/>
        <v/>
      </c>
      <c r="W189" s="8" t="str">
        <f t="array" ref="W189">INDEX(V:V,MIN(IF(COUNTIF(W$1:W$188,$V$2:$V$301)=0,ROW($2:$301),1001)))&amp;""</f>
        <v/>
      </c>
      <c r="X189" s="20" t="str">
        <f>IF(LEN(W189)=0,"",COUNTIF($V$2:$V$301,W189)/$Z$17)</f>
        <v/>
      </c>
    </row>
    <row r="190" ht="20.1" customHeight="1" spans="1:2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 t="str">
        <f t="shared" si="40"/>
        <v/>
      </c>
      <c r="W190" s="8" t="str">
        <f t="array" ref="W190">INDEX(V:V,MIN(IF(COUNTIF(W$1:W$189,$V$2:$V$301)=0,ROW($2:$301),1001)))&amp;""</f>
        <v/>
      </c>
      <c r="X190" s="20" t="str">
        <f>IF(LEN(W190)=0,"",COUNTIF($V$2:$V$301,W190)/$Z$17)</f>
        <v/>
      </c>
    </row>
    <row r="191" ht="20.1" customHeight="1" spans="1:2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 t="str">
        <f t="shared" si="40"/>
        <v/>
      </c>
      <c r="W191" s="8" t="str">
        <f t="array" ref="W191">INDEX(V:V,MIN(IF(COUNTIF(W$1:W$190,$V$2:$V$301)=0,ROW($2:$301),1001)))&amp;""</f>
        <v/>
      </c>
      <c r="X191" s="20" t="str">
        <f>IF(LEN(W191)=0,"",COUNTIF($V$2:$V$301,W191)/$Z$17)</f>
        <v/>
      </c>
    </row>
    <row r="192" ht="20.1" customHeight="1" spans="1:2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 t="str">
        <f t="shared" ref="V192:V201" si="41">U2</f>
        <v/>
      </c>
      <c r="W192" s="8" t="str">
        <f t="array" ref="W192">INDEX(V:V,MIN(IF(COUNTIF(W$1:W$191,$V$2:$V$301)=0,ROW($2:$301),1001)))&amp;""</f>
        <v/>
      </c>
      <c r="X192" s="20" t="str">
        <f>IF(LEN(W192)=0,"",COUNTIF($V$2:$V$301,W192)/$Z$17)</f>
        <v/>
      </c>
    </row>
    <row r="193" ht="20.1" customHeight="1" spans="1:2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 t="str">
        <f t="shared" si="41"/>
        <v/>
      </c>
      <c r="W193" s="8" t="str">
        <f t="array" ref="W193">INDEX(V:V,MIN(IF(COUNTIF(W$1:W$192,$V$2:$V$301)=0,ROW($2:$301),1001)))&amp;""</f>
        <v/>
      </c>
      <c r="X193" s="20" t="str">
        <f>IF(LEN(W193)=0,"",COUNTIF($V$2:$V$301,W193)/$Z$17)</f>
        <v/>
      </c>
    </row>
    <row r="194" ht="20.1" customHeight="1" spans="1:2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 t="str">
        <f t="shared" si="41"/>
        <v/>
      </c>
      <c r="W194" s="8" t="str">
        <f t="array" ref="W194">INDEX(V:V,MIN(IF(COUNTIF(W$1:W$193,$V$2:$V$301)=0,ROW($2:$301),1001)))&amp;""</f>
        <v/>
      </c>
      <c r="X194" s="20" t="str">
        <f>IF(LEN(W194)=0,"",COUNTIF($V$2:$V$301,W194)/$Z$17)</f>
        <v/>
      </c>
    </row>
    <row r="195" ht="20.1" customHeight="1" spans="1:2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 t="str">
        <f t="shared" si="41"/>
        <v/>
      </c>
      <c r="W195" s="8" t="str">
        <f t="array" ref="W195">INDEX(V:V,MIN(IF(COUNTIF(W$1:W$194,$V$2:$V$301)=0,ROW($2:$301),1001)))&amp;""</f>
        <v/>
      </c>
      <c r="X195" s="20" t="str">
        <f>IF(LEN(W195)=0,"",COUNTIF($V$2:$V$301,W195)/$Z$17)</f>
        <v/>
      </c>
    </row>
    <row r="196" ht="20.1" customHeight="1" spans="1:2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 t="str">
        <f t="shared" si="41"/>
        <v/>
      </c>
      <c r="W196" s="8" t="str">
        <f t="array" ref="W196">INDEX(V:V,MIN(IF(COUNTIF(W$1:W$195,$V$2:$V$301)=0,ROW($2:$301),1001)))&amp;""</f>
        <v/>
      </c>
      <c r="X196" s="20" t="str">
        <f>IF(LEN(W196)=0,"",COUNTIF($V$2:$V$301,W196)/$Z$17)</f>
        <v/>
      </c>
    </row>
    <row r="197" ht="20.1" customHeight="1" spans="1:2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 t="str">
        <f t="shared" si="41"/>
        <v/>
      </c>
      <c r="W197" s="8" t="str">
        <f t="array" ref="W197">INDEX(V:V,MIN(IF(COUNTIF(W$1:W$196,$V$2:$V$301)=0,ROW($2:$301),1001)))&amp;""</f>
        <v/>
      </c>
      <c r="X197" s="20" t="str">
        <f>IF(LEN(W197)=0,"",COUNTIF($V$2:$V$301,W197)/$Z$17)</f>
        <v/>
      </c>
    </row>
    <row r="198" ht="20.1" customHeight="1" spans="1:2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 t="str">
        <f t="shared" si="41"/>
        <v/>
      </c>
      <c r="W198" s="8" t="str">
        <f t="array" ref="W198">INDEX(V:V,MIN(IF(COUNTIF(W$1:W$197,$V$2:$V$301)=0,ROW($2:$301),1001)))&amp;""</f>
        <v/>
      </c>
      <c r="X198" s="20" t="str">
        <f>IF(LEN(W198)=0,"",COUNTIF($V$2:$V$301,W198)/$Z$17)</f>
        <v/>
      </c>
    </row>
    <row r="199" ht="20.1" customHeight="1" spans="1:2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 t="str">
        <f t="shared" si="41"/>
        <v/>
      </c>
      <c r="W199" s="8" t="str">
        <f t="array" ref="W199">INDEX(V:V,MIN(IF(COUNTIF(W$1:W$198,$V$2:$V$301)=0,ROW($2:$301),1001)))&amp;""</f>
        <v/>
      </c>
      <c r="X199" s="20" t="str">
        <f>IF(LEN(W199)=0,"",COUNTIF($V$2:$V$301,W199)/$Z$17)</f>
        <v/>
      </c>
    </row>
    <row r="200" ht="20.1" customHeight="1" spans="1:2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 t="str">
        <f t="shared" si="41"/>
        <v/>
      </c>
      <c r="W200" s="8" t="str">
        <f t="array" ref="W200">INDEX(V:V,MIN(IF(COUNTIF(W$1:W$199,$V$2:$V$301)=0,ROW($2:$301),1001)))&amp;""</f>
        <v/>
      </c>
      <c r="X200" s="20" t="str">
        <f>IF(LEN(W200)=0,"",COUNTIF($V$2:$V$301,W200)/$Z$17)</f>
        <v/>
      </c>
    </row>
    <row r="201" ht="20.1" customHeight="1" spans="1:2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 t="str">
        <f t="shared" si="41"/>
        <v/>
      </c>
      <c r="W201" s="8" t="str">
        <f t="array" ref="W201">INDEX(V:V,MIN(IF(COUNTIF(W$1:W$200,$V$2:$V$301)=0,ROW($2:$301),1001)))&amp;""</f>
        <v/>
      </c>
      <c r="X201" s="20" t="str">
        <f>IF(LEN(W201)=0,"",COUNTIF($V$2:$V$301,W201)/$Z$17)</f>
        <v/>
      </c>
    </row>
    <row r="202" ht="20.1" customHeight="1" spans="1:24">
      <c r="A202" s="1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8" t="str">
        <f>B12</f>
        <v/>
      </c>
      <c r="W202" s="8" t="str">
        <f t="array" ref="W202">INDEX(V:V,MIN(IF(COUNTIF(W$1:W$201,$V$2:$V$301)=0,ROW($2:$301),1001)))&amp;""</f>
        <v/>
      </c>
      <c r="X202" s="20" t="str">
        <f>IF(LEN(W202)=0,"",COUNTIF($V$2:$V$301,W202)/$Z$17)</f>
        <v/>
      </c>
    </row>
    <row r="203" ht="20.1" customHeight="1" spans="1:24">
      <c r="A203" s="1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8" t="str">
        <f>B13</f>
        <v/>
      </c>
      <c r="W203" s="8" t="str">
        <f t="array" ref="W203">INDEX(V:V,MIN(IF(COUNTIF(W$1:W$202,$V$2:$V$301)=0,ROW($2:$301),1001)))&amp;""</f>
        <v/>
      </c>
      <c r="X203" s="20" t="str">
        <f>IF(LEN(W203)=0,"",COUNTIF($V$2:$V$301,W203)/$Z$17)</f>
        <v/>
      </c>
    </row>
    <row r="204" ht="20.1" customHeight="1" spans="1:24">
      <c r="A204" s="1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8" t="str">
        <f>B14</f>
        <v/>
      </c>
      <c r="W204" s="8" t="str">
        <f t="array" ref="W204">INDEX(V:V,MIN(IF(COUNTIF(W$1:W$203,$V$2:$V$301)=0,ROW($2:$301),1001)))&amp;""</f>
        <v/>
      </c>
      <c r="X204" s="20" t="str">
        <f>IF(LEN(W204)=0,"",COUNTIF($V$2:$V$301,W204)/$Z$17)</f>
        <v/>
      </c>
    </row>
    <row r="205" ht="20.1" customHeight="1" spans="1:24">
      <c r="A205" s="1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8" t="str">
        <f>B15</f>
        <v/>
      </c>
      <c r="W205" s="8" t="str">
        <f t="array" ref="W205">INDEX(V:V,MIN(IF(COUNTIF(W$1:W$204,$V$2:$V$301)=0,ROW($2:$301),1001)))&amp;""</f>
        <v/>
      </c>
      <c r="X205" s="20" t="str">
        <f>IF(LEN(W205)=0,"",COUNTIF($V$2:$V$301,W205)/$Z$17)</f>
        <v/>
      </c>
    </row>
    <row r="206" ht="20.1" customHeight="1" spans="1:24">
      <c r="A206" s="1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8" t="str">
        <f>B16</f>
        <v/>
      </c>
      <c r="W206" s="8" t="str">
        <f t="array" ref="W206">INDEX(V:V,MIN(IF(COUNTIF(W$1:W$205,$V$2:$V$301)=0,ROW($2:$301),1001)))&amp;""</f>
        <v/>
      </c>
      <c r="X206" s="20" t="str">
        <f>IF(LEN(W206)=0,"",COUNTIF($V$2:$V$301,W206)/$Z$17)</f>
        <v/>
      </c>
    </row>
    <row r="207" ht="20.1" customHeight="1" spans="1:24">
      <c r="A207" s="1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8" t="str">
        <f>C12</f>
        <v/>
      </c>
      <c r="W207" s="8" t="str">
        <f t="array" ref="W207">INDEX(V:V,MIN(IF(COUNTIF(W$1:W$206,$V$2:$V$301)=0,ROW($2:$301),1001)))&amp;""</f>
        <v/>
      </c>
      <c r="X207" s="20" t="str">
        <f>IF(LEN(W207)=0,"",COUNTIF($V$2:$V$301,W207)/$Z$17)</f>
        <v/>
      </c>
    </row>
    <row r="208" ht="20.1" customHeight="1" spans="1:24">
      <c r="A208" s="1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8" t="str">
        <f>C13</f>
        <v/>
      </c>
      <c r="W208" s="8" t="str">
        <f t="array" ref="W208">INDEX(V:V,MIN(IF(COUNTIF(W$1:W$207,$V$2:$V$301)=0,ROW($2:$301),1001)))&amp;""</f>
        <v/>
      </c>
      <c r="X208" s="20" t="str">
        <f>IF(LEN(W208)=0,"",COUNTIF($V$2:$V$301,W208)/$Z$17)</f>
        <v/>
      </c>
    </row>
    <row r="209" ht="20.1" customHeight="1" spans="1:24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8" t="str">
        <f>C14</f>
        <v/>
      </c>
      <c r="W209" s="8" t="str">
        <f t="array" ref="W209">INDEX(V:V,MIN(IF(COUNTIF(W$1:W$208,$V$2:$V$301)=0,ROW($2:$301),1001)))&amp;""</f>
        <v/>
      </c>
      <c r="X209" s="20" t="str">
        <f>IF(LEN(W209)=0,"",COUNTIF($V$2:$V$301,W209)/$Z$17)</f>
        <v/>
      </c>
    </row>
    <row r="210" ht="20.1" customHeight="1" spans="1:24">
      <c r="A210" s="1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8" t="str">
        <f>C15</f>
        <v/>
      </c>
      <c r="W210" s="8" t="str">
        <f t="array" ref="W210">INDEX(V:V,MIN(IF(COUNTIF(W$1:W$209,$V$2:$V$301)=0,ROW($2:$301),1001)))&amp;""</f>
        <v/>
      </c>
      <c r="X210" s="20" t="str">
        <f>IF(LEN(W210)=0,"",COUNTIF($V$2:$V$301,W210)/$Z$17)</f>
        <v/>
      </c>
    </row>
    <row r="211" ht="20.1" customHeight="1" spans="1:24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8" t="str">
        <f>C16</f>
        <v/>
      </c>
      <c r="W211" s="8" t="str">
        <f t="array" ref="W211">INDEX(V:V,MIN(IF(COUNTIF(W$1:W$210,$V$2:$V$301)=0,ROW($2:$301),1001)))&amp;""</f>
        <v/>
      </c>
      <c r="X211" s="20" t="str">
        <f>IF(LEN(W211)=0,"",COUNTIF($V$2:$V$301,W211)/$Z$17)</f>
        <v/>
      </c>
    </row>
    <row r="212" ht="20.1" customHeight="1" spans="1:24">
      <c r="A212" s="1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8" t="str">
        <f>D12</f>
        <v/>
      </c>
      <c r="W212" s="8" t="str">
        <f t="array" ref="W212">INDEX(V:V,MIN(IF(COUNTIF(W$1:W$211,$V$2:$V$301)=0,ROW($2:$301),1001)))&amp;""</f>
        <v/>
      </c>
      <c r="X212" s="20" t="str">
        <f>IF(LEN(W212)=0,"",COUNTIF($V$2:$V$301,W212)/$Z$17)</f>
        <v/>
      </c>
    </row>
    <row r="213" ht="20.1" customHeight="1" spans="1:24">
      <c r="A213" s="1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8" t="str">
        <f>D13</f>
        <v/>
      </c>
      <c r="W213" s="8" t="str">
        <f t="array" ref="W213">INDEX(V:V,MIN(IF(COUNTIF(W$1:W$212,$V$2:$V$301)=0,ROW($2:$301),1001)))&amp;""</f>
        <v/>
      </c>
      <c r="X213" s="20" t="str">
        <f>IF(LEN(W213)=0,"",COUNTIF($V$2:$V$301,W213)/$Z$17)</f>
        <v/>
      </c>
    </row>
    <row r="214" ht="20.1" customHeight="1" spans="1:24">
      <c r="A214" s="1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8" t="str">
        <f>D14</f>
        <v/>
      </c>
      <c r="W214" s="8" t="str">
        <f t="array" ref="W214">INDEX(V:V,MIN(IF(COUNTIF(W$1:W$213,$V$2:$V$301)=0,ROW($2:$301),1001)))&amp;""</f>
        <v/>
      </c>
      <c r="X214" s="20" t="str">
        <f>IF(LEN(W214)=0,"",COUNTIF($V$2:$V$301,W214)/$Z$17)</f>
        <v/>
      </c>
    </row>
    <row r="215" ht="20.1" customHeight="1" spans="1:24">
      <c r="A215" s="1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8" t="str">
        <f>D15</f>
        <v/>
      </c>
      <c r="W215" s="8" t="str">
        <f t="array" ref="W215">INDEX(V:V,MIN(IF(COUNTIF(W$1:W$214,$V$2:$V$301)=0,ROW($2:$301),1001)))&amp;""</f>
        <v/>
      </c>
      <c r="X215" s="20" t="str">
        <f>IF(LEN(W215)=0,"",COUNTIF($V$2:$V$301,W215)/$Z$17)</f>
        <v/>
      </c>
    </row>
    <row r="216" ht="20.1" customHeight="1" spans="1:24">
      <c r="A216" s="1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8" t="str">
        <f>D16</f>
        <v/>
      </c>
      <c r="W216" s="8" t="str">
        <f t="array" ref="W216">INDEX(V:V,MIN(IF(COUNTIF(W$1:W$215,$V$2:$V$301)=0,ROW($2:$301),1001)))&amp;""</f>
        <v/>
      </c>
      <c r="X216" s="20" t="str">
        <f>IF(LEN(W216)=0,"",COUNTIF($V$2:$V$301,W216)/$Z$17)</f>
        <v/>
      </c>
    </row>
    <row r="217" ht="20.1" customHeight="1" spans="1:24">
      <c r="A217" s="1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8" t="str">
        <f>E12</f>
        <v/>
      </c>
      <c r="W217" s="8" t="str">
        <f t="array" ref="W217">INDEX(V:V,MIN(IF(COUNTIF(W$1:W$216,$V$2:$V$301)=0,ROW($2:$301),1001)))&amp;""</f>
        <v/>
      </c>
      <c r="X217" s="20" t="str">
        <f>IF(LEN(W217)=0,"",COUNTIF($V$2:$V$301,W217)/$Z$17)</f>
        <v/>
      </c>
    </row>
    <row r="218" ht="20.1" customHeight="1" spans="1:24">
      <c r="A218" s="1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8" t="str">
        <f>E13</f>
        <v/>
      </c>
      <c r="W218" s="8" t="str">
        <f t="array" ref="W218">INDEX(V:V,MIN(IF(COUNTIF(W$1:W$217,$V$2:$V$301)=0,ROW($2:$301),1001)))&amp;""</f>
        <v/>
      </c>
      <c r="X218" s="20" t="str">
        <f>IF(LEN(W218)=0,"",COUNTIF($V$2:$V$301,W218)/$Z$17)</f>
        <v/>
      </c>
    </row>
    <row r="219" ht="20.1" customHeight="1" spans="1:24">
      <c r="A219" s="1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8" t="str">
        <f>E14</f>
        <v/>
      </c>
      <c r="W219" s="8" t="str">
        <f t="array" ref="W219">INDEX(V:V,MIN(IF(COUNTIF(W$1:W$218,$V$2:$V$301)=0,ROW($2:$301),1001)))&amp;""</f>
        <v/>
      </c>
      <c r="X219" s="20" t="str">
        <f>IF(LEN(W219)=0,"",COUNTIF($V$2:$V$301,W219)/$Z$17)</f>
        <v/>
      </c>
    </row>
    <row r="220" ht="20.1" customHeight="1" spans="1:24">
      <c r="A220" s="1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8" t="str">
        <f>E15</f>
        <v/>
      </c>
      <c r="W220" s="8" t="str">
        <f t="array" ref="W220">INDEX(V:V,MIN(IF(COUNTIF(W$1:W$219,$V$2:$V$301)=0,ROW($2:$301),1001)))&amp;""</f>
        <v/>
      </c>
      <c r="X220" s="20" t="str">
        <f>IF(LEN(W220)=0,"",COUNTIF($V$2:$V$301,W220)/$Z$17)</f>
        <v/>
      </c>
    </row>
    <row r="221" ht="20.1" customHeight="1" spans="1:24">
      <c r="A221" s="1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8" t="str">
        <f>E16</f>
        <v/>
      </c>
      <c r="W221" s="8" t="str">
        <f t="array" ref="W221">INDEX(V:V,MIN(IF(COUNTIF(W$1:W$220,$V$2:$V$301)=0,ROW($2:$301),1001)))&amp;""</f>
        <v/>
      </c>
      <c r="X221" s="20" t="str">
        <f>IF(LEN(W221)=0,"",COUNTIF($V$2:$V$301,W221)/$Z$17)</f>
        <v/>
      </c>
    </row>
    <row r="222" ht="20.1" customHeight="1" spans="1:24">
      <c r="A222" s="1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8" t="str">
        <f>F12</f>
        <v/>
      </c>
      <c r="W222" s="8" t="str">
        <f t="array" ref="W222">INDEX(V:V,MIN(IF(COUNTIF(W$1:W$221,$V$2:$V$301)=0,ROW($2:$301),1001)))&amp;""</f>
        <v/>
      </c>
      <c r="X222" s="20" t="str">
        <f>IF(LEN(W222)=0,"",COUNTIF($V$2:$V$301,W222)/$Z$17)</f>
        <v/>
      </c>
    </row>
    <row r="223" ht="20.1" customHeight="1" spans="1:24">
      <c r="A223" s="1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8" t="str">
        <f>F13</f>
        <v/>
      </c>
      <c r="W223" s="8" t="str">
        <f t="array" ref="W223">INDEX(V:V,MIN(IF(COUNTIF(W$1:W$222,$V$2:$V$301)=0,ROW($2:$301),1001)))&amp;""</f>
        <v/>
      </c>
      <c r="X223" s="20" t="str">
        <f>IF(LEN(W223)=0,"",COUNTIF($V$2:$V$301,W223)/$Z$17)</f>
        <v/>
      </c>
    </row>
    <row r="224" ht="20.1" customHeight="1" spans="1:24">
      <c r="A224" s="1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8" t="str">
        <f>F14</f>
        <v/>
      </c>
      <c r="W224" s="8" t="str">
        <f t="array" ref="W224">INDEX(V:V,MIN(IF(COUNTIF(W$1:W$223,$V$2:$V$301)=0,ROW($2:$301),1001)))&amp;""</f>
        <v/>
      </c>
      <c r="X224" s="20" t="str">
        <f>IF(LEN(W224)=0,"",COUNTIF($V$2:$V$301,W224)/$Z$17)</f>
        <v/>
      </c>
    </row>
    <row r="225" ht="20.1" customHeight="1" spans="1:24">
      <c r="A225" s="1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8" t="str">
        <f>F15</f>
        <v/>
      </c>
      <c r="W225" s="8" t="str">
        <f t="array" ref="W225">INDEX(V:V,MIN(IF(COUNTIF(W$1:W$224,$V$2:$V$301)=0,ROW($2:$301),1001)))&amp;""</f>
        <v/>
      </c>
      <c r="X225" s="20" t="str">
        <f>IF(LEN(W225)=0,"",COUNTIF($V$2:$V$301,W225)/$Z$17)</f>
        <v/>
      </c>
    </row>
    <row r="226" ht="20.1" customHeight="1" spans="1:24">
      <c r="A226" s="1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8" t="str">
        <f>F16</f>
        <v/>
      </c>
      <c r="W226" s="8" t="str">
        <f t="array" ref="W226">INDEX(V:V,MIN(IF(COUNTIF(W$1:W$225,$V$2:$V$301)=0,ROW($2:$301),1001)))&amp;""</f>
        <v/>
      </c>
      <c r="X226" s="20" t="str">
        <f>IF(LEN(W226)=0,"",COUNTIF($V$2:$V$301,W226)/$Z$17)</f>
        <v/>
      </c>
    </row>
    <row r="227" ht="20.1" customHeight="1" spans="1:24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8" t="str">
        <f>G12</f>
        <v/>
      </c>
      <c r="W227" s="8" t="str">
        <f t="array" ref="W227">INDEX(V:V,MIN(IF(COUNTIF(W$1:W$226,$V$2:$V$301)=0,ROW($2:$301),1001)))&amp;""</f>
        <v/>
      </c>
      <c r="X227" s="20" t="str">
        <f>IF(LEN(W227)=0,"",COUNTIF($V$2:$V$301,W227)/$Z$17)</f>
        <v/>
      </c>
    </row>
    <row r="228" ht="20.1" customHeight="1" spans="1:24">
      <c r="A228" s="1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8" t="str">
        <f>G13</f>
        <v/>
      </c>
      <c r="W228" s="8" t="str">
        <f t="array" ref="W228">INDEX(V:V,MIN(IF(COUNTIF(W$1:W$227,$V$2:$V$301)=0,ROW($2:$301),1001)))&amp;""</f>
        <v/>
      </c>
      <c r="X228" s="20" t="str">
        <f>IF(LEN(W228)=0,"",COUNTIF($V$2:$V$301,W228)/$Z$17)</f>
        <v/>
      </c>
    </row>
    <row r="229" ht="20.1" customHeight="1" spans="1:24">
      <c r="A229" s="1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8" t="str">
        <f>G14</f>
        <v/>
      </c>
      <c r="W229" s="8" t="str">
        <f t="array" ref="W229">INDEX(V:V,MIN(IF(COUNTIF(W$1:W$228,$V$2:$V$301)=0,ROW($2:$301),1001)))&amp;""</f>
        <v/>
      </c>
      <c r="X229" s="20" t="str">
        <f>IF(LEN(W229)=0,"",COUNTIF($V$2:$V$301,W229)/$Z$17)</f>
        <v/>
      </c>
    </row>
    <row r="230" ht="20.1" customHeight="1" spans="1:24">
      <c r="A230" s="1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8" t="str">
        <f>G15</f>
        <v/>
      </c>
      <c r="W230" s="8" t="str">
        <f t="array" ref="W230">INDEX(V:V,MIN(IF(COUNTIF(W$1:W$229,$V$2:$V$301)=0,ROW($2:$301),1001)))&amp;""</f>
        <v/>
      </c>
      <c r="X230" s="20" t="str">
        <f>IF(LEN(W230)=0,"",COUNTIF($V$2:$V$301,W230)/$Z$17)</f>
        <v/>
      </c>
    </row>
    <row r="231" ht="20.1" customHeight="1" spans="1:24">
      <c r="A231" s="1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8" t="str">
        <f>G16</f>
        <v/>
      </c>
      <c r="W231" s="8" t="str">
        <f t="array" ref="W231">INDEX(V:V,MIN(IF(COUNTIF(W$1:W$230,$V$2:$V$301)=0,ROW($2:$301),1001)))&amp;""</f>
        <v/>
      </c>
      <c r="X231" s="20" t="str">
        <f>IF(LEN(W231)=0,"",COUNTIF($V$2:$V$301,W231)/$Z$17)</f>
        <v/>
      </c>
    </row>
    <row r="232" ht="20.1" customHeight="1" spans="1:24">
      <c r="A232" s="1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8" t="str">
        <f>H12</f>
        <v/>
      </c>
      <c r="W232" s="8" t="str">
        <f t="array" ref="W232">INDEX(V:V,MIN(IF(COUNTIF(W$1:W$231,$V$2:$V$301)=0,ROW($2:$301),1001)))&amp;""</f>
        <v/>
      </c>
      <c r="X232" s="20" t="str">
        <f>IF(LEN(W232)=0,"",COUNTIF($V$2:$V$301,W232)/$Z$17)</f>
        <v/>
      </c>
    </row>
    <row r="233" ht="20.1" customHeight="1" spans="1:24">
      <c r="A233" s="1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8" t="str">
        <f>H13</f>
        <v/>
      </c>
      <c r="W233" s="8" t="str">
        <f t="array" ref="W233">INDEX(V:V,MIN(IF(COUNTIF(W$1:W$232,$V$2:$V$301)=0,ROW($2:$301),1001)))&amp;""</f>
        <v/>
      </c>
      <c r="X233" s="20" t="str">
        <f>IF(LEN(W233)=0,"",COUNTIF($V$2:$V$301,W233)/$Z$17)</f>
        <v/>
      </c>
    </row>
    <row r="234" ht="20.1" customHeight="1" spans="1:24">
      <c r="A234" s="1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8" t="str">
        <f>H14</f>
        <v/>
      </c>
      <c r="W234" s="8" t="str">
        <f t="array" ref="W234">INDEX(V:V,MIN(IF(COUNTIF(W$1:W$233,$V$2:$V$301)=0,ROW($2:$301),1001)))&amp;""</f>
        <v/>
      </c>
      <c r="X234" s="20" t="str">
        <f>IF(LEN(W234)=0,"",COUNTIF($V$2:$V$301,W234)/$Z$17)</f>
        <v/>
      </c>
    </row>
    <row r="235" ht="20.1" customHeight="1" spans="1:24">
      <c r="A235" s="1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8" t="str">
        <f>H15</f>
        <v/>
      </c>
      <c r="W235" s="8" t="str">
        <f t="array" ref="W235">INDEX(V:V,MIN(IF(COUNTIF(W$1:W$234,$V$2:$V$301)=0,ROW($2:$301),1001)))&amp;""</f>
        <v/>
      </c>
      <c r="X235" s="20" t="str">
        <f>IF(LEN(W235)=0,"",COUNTIF($V$2:$V$301,W235)/$Z$17)</f>
        <v/>
      </c>
    </row>
    <row r="236" ht="20.1" customHeight="1" spans="1:24">
      <c r="A236" s="1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8" t="str">
        <f>H16</f>
        <v/>
      </c>
      <c r="W236" s="8" t="str">
        <f t="array" ref="W236">INDEX(V:V,MIN(IF(COUNTIF(W$1:W$235,$V$2:$V$301)=0,ROW($2:$301),1001)))&amp;""</f>
        <v/>
      </c>
      <c r="X236" s="20" t="str">
        <f>IF(LEN(W236)=0,"",COUNTIF($V$2:$V$301,W236)/$Z$17)</f>
        <v/>
      </c>
    </row>
    <row r="237" ht="20.1" customHeight="1" spans="1:24">
      <c r="A237" s="1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8" t="str">
        <f>I12</f>
        <v/>
      </c>
      <c r="W237" s="8" t="str">
        <f t="array" ref="W237">INDEX(V:V,MIN(IF(COUNTIF(W$1:W$236,$V$2:$V$301)=0,ROW($2:$301),1001)))&amp;""</f>
        <v/>
      </c>
      <c r="X237" s="20" t="str">
        <f>IF(LEN(W237)=0,"",COUNTIF($V$2:$V$301,W237)/$Z$17)</f>
        <v/>
      </c>
    </row>
    <row r="238" ht="20.1" customHeight="1" spans="1:24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8" t="str">
        <f>I13</f>
        <v/>
      </c>
      <c r="W238" s="8" t="str">
        <f t="array" ref="W238">INDEX(V:V,MIN(IF(COUNTIF(W$1:W$237,$V$2:$V$301)=0,ROW($2:$301),1001)))&amp;""</f>
        <v/>
      </c>
      <c r="X238" s="20" t="str">
        <f>IF(LEN(W238)=0,"",COUNTIF($V$2:$V$301,W238)/$Z$17)</f>
        <v/>
      </c>
    </row>
    <row r="239" ht="20.1" customHeight="1" spans="1:24">
      <c r="A239" s="1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8" t="str">
        <f>I14</f>
        <v/>
      </c>
      <c r="W239" s="8" t="str">
        <f t="array" ref="W239">INDEX(V:V,MIN(IF(COUNTIF(W$1:W$238,$V$2:$V$301)=0,ROW($2:$301),1001)))&amp;""</f>
        <v/>
      </c>
      <c r="X239" s="20" t="str">
        <f>IF(LEN(W239)=0,"",COUNTIF($V$2:$V$301,W239)/$Z$17)</f>
        <v/>
      </c>
    </row>
    <row r="240" ht="20.1" customHeight="1" spans="1:24">
      <c r="A240" s="1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8" t="str">
        <f>I15</f>
        <v/>
      </c>
      <c r="W240" s="8" t="str">
        <f t="array" ref="W240">INDEX(V:V,MIN(IF(COUNTIF(W$1:W$239,$V$2:$V$301)=0,ROW($2:$301),1001)))&amp;""</f>
        <v/>
      </c>
      <c r="X240" s="20" t="str">
        <f>IF(LEN(W240)=0,"",COUNTIF($V$2:$V$301,W240)/$Z$17)</f>
        <v/>
      </c>
    </row>
    <row r="241" ht="20.1" customHeight="1" spans="1:24">
      <c r="A241" s="1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8" t="str">
        <f>I16</f>
        <v/>
      </c>
      <c r="W241" s="8" t="str">
        <f t="array" ref="W241">INDEX(V:V,MIN(IF(COUNTIF(W$1:W$240,$V$2:$V$301)=0,ROW($2:$301),1001)))&amp;""</f>
        <v/>
      </c>
      <c r="X241" s="20" t="str">
        <f>IF(LEN(W241)=0,"",COUNTIF($V$2:$V$301,W241)/$Z$17)</f>
        <v/>
      </c>
    </row>
    <row r="242" ht="20.1" customHeight="1" spans="1:24">
      <c r="A242" s="1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8" t="str">
        <f>J12</f>
        <v/>
      </c>
      <c r="W242" s="8" t="str">
        <f t="array" ref="W242">INDEX(V:V,MIN(IF(COUNTIF(W$1:W$241,$V$2:$V$301)=0,ROW($2:$301),1001)))&amp;""</f>
        <v/>
      </c>
      <c r="X242" s="20" t="str">
        <f>IF(LEN(W242)=0,"",COUNTIF($V$2:$V$301,W242)/$Z$17)</f>
        <v/>
      </c>
    </row>
    <row r="243" ht="20.1" customHeight="1" spans="1:24">
      <c r="A243" s="1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8" t="str">
        <f>J13</f>
        <v/>
      </c>
      <c r="W243" s="8" t="str">
        <f t="array" ref="W243">INDEX(V:V,MIN(IF(COUNTIF(W$1:W$242,$V$2:$V$301)=0,ROW($2:$301),1001)))&amp;""</f>
        <v/>
      </c>
      <c r="X243" s="20" t="str">
        <f>IF(LEN(W243)=0,"",COUNTIF($V$2:$V$301,W243)/$Z$17)</f>
        <v/>
      </c>
    </row>
    <row r="244" ht="20.1" customHeight="1" spans="1:24">
      <c r="A244" s="1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8" t="str">
        <f>J14</f>
        <v/>
      </c>
      <c r="W244" s="8" t="str">
        <f t="array" ref="W244">INDEX(V:V,MIN(IF(COUNTIF(W$1:W$243,$V$2:$V$301)=0,ROW($2:$301),1001)))&amp;""</f>
        <v/>
      </c>
      <c r="X244" s="20" t="str">
        <f>IF(LEN(W244)=0,"",COUNTIF($V$2:$V$301,W244)/$Z$17)</f>
        <v/>
      </c>
    </row>
    <row r="245" ht="20.1" customHeight="1" spans="1:24">
      <c r="A245" s="1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8" t="str">
        <f>J15</f>
        <v/>
      </c>
      <c r="W245" s="8" t="str">
        <f t="array" ref="W245">INDEX(V:V,MIN(IF(COUNTIF(W$1:W$244,$V$2:$V$301)=0,ROW($2:$301),1001)))&amp;""</f>
        <v/>
      </c>
      <c r="X245" s="20" t="str">
        <f>IF(LEN(W245)=0,"",COUNTIF($V$2:$V$301,W245)/$Z$17)</f>
        <v/>
      </c>
    </row>
    <row r="246" ht="20.1" customHeight="1" spans="1:24">
      <c r="A246" s="1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8" t="str">
        <f>J16</f>
        <v/>
      </c>
      <c r="W246" s="8" t="str">
        <f t="array" ref="W246">INDEX(V:V,MIN(IF(COUNTIF(W$1:W$245,$V$2:$V$301)=0,ROW($2:$301),1001)))&amp;""</f>
        <v/>
      </c>
      <c r="X246" s="20" t="str">
        <f>IF(LEN(W246)=0,"",COUNTIF($V$2:$V$301,W246)/$Z$17)</f>
        <v/>
      </c>
    </row>
    <row r="247" ht="20.1" customHeight="1" spans="1:24">
      <c r="A247" s="1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8" t="str">
        <f>K12</f>
        <v/>
      </c>
      <c r="W247" s="8" t="str">
        <f t="array" ref="W247">INDEX(V:V,MIN(IF(COUNTIF(W$1:W$246,$V$2:$V$301)=0,ROW($2:$301),1001)))&amp;""</f>
        <v/>
      </c>
      <c r="X247" s="20" t="str">
        <f>IF(LEN(W247)=0,"",COUNTIF($V$2:$V$301,W247)/$Z$17)</f>
        <v/>
      </c>
    </row>
    <row r="248" ht="20.1" customHeight="1" spans="1:24">
      <c r="A248" s="1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8" t="str">
        <f>K13</f>
        <v/>
      </c>
      <c r="W248" s="8" t="str">
        <f t="array" ref="W248">INDEX(V:V,MIN(IF(COUNTIF(W$1:W$247,$V$2:$V$301)=0,ROW($2:$301),1001)))&amp;""</f>
        <v/>
      </c>
      <c r="X248" s="20" t="str">
        <f>IF(LEN(W248)=0,"",COUNTIF($V$2:$V$301,W248)/$Z$17)</f>
        <v/>
      </c>
    </row>
    <row r="249" ht="20.1" customHeight="1" spans="1:24">
      <c r="A249" s="1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8" t="str">
        <f>K14</f>
        <v/>
      </c>
      <c r="W249" s="8" t="str">
        <f t="array" ref="W249">INDEX(V:V,MIN(IF(COUNTIF(W$1:W$248,$V$2:$V$301)=0,ROW($2:$301),1001)))&amp;""</f>
        <v/>
      </c>
      <c r="X249" s="20" t="str">
        <f>IF(LEN(W249)=0,"",COUNTIF($V$2:$V$301,W249)/$Z$17)</f>
        <v/>
      </c>
    </row>
    <row r="250" ht="20.1" customHeight="1" spans="1:24">
      <c r="A250" s="1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8" t="str">
        <f>K15</f>
        <v/>
      </c>
      <c r="W250" s="8" t="str">
        <f t="array" ref="W250">INDEX(V:V,MIN(IF(COUNTIF(W$1:W$249,$V$2:$V$301)=0,ROW($2:$301),1001)))&amp;""</f>
        <v/>
      </c>
      <c r="X250" s="20" t="str">
        <f>IF(LEN(W250)=0,"",COUNTIF($V$2:$V$301,W250)/$Z$17)</f>
        <v/>
      </c>
    </row>
    <row r="251" ht="20.1" customHeight="1" spans="1:24">
      <c r="A251" s="1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8" t="str">
        <f>K16</f>
        <v/>
      </c>
      <c r="W251" s="8" t="str">
        <f t="array" ref="W251">INDEX(V:V,MIN(IF(COUNTIF(W$1:W$250,$V$2:$V$301)=0,ROW($2:$301),1001)))&amp;""</f>
        <v/>
      </c>
      <c r="X251" s="20" t="str">
        <f>IF(LEN(W251)=0,"",COUNTIF($V$2:$V$301,W251)/$Z$17)</f>
        <v/>
      </c>
    </row>
    <row r="252" ht="20.1" customHeight="1" spans="1:24">
      <c r="A252" s="1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8" t="str">
        <f>L12</f>
        <v/>
      </c>
      <c r="W252" s="8" t="str">
        <f t="array" ref="W252">INDEX(V:V,MIN(IF(COUNTIF(W$1:W$251,$V$2:$V$301)=0,ROW($2:$301),1001)))&amp;""</f>
        <v/>
      </c>
      <c r="X252" s="20" t="str">
        <f>IF(LEN(W252)=0,"",COUNTIF($V$2:$V$301,W252)/$Z$17)</f>
        <v/>
      </c>
    </row>
    <row r="253" ht="20.1" customHeight="1" spans="1:24">
      <c r="A253" s="1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8" t="str">
        <f>L13</f>
        <v/>
      </c>
      <c r="W253" s="8" t="str">
        <f t="array" ref="W253">INDEX(V:V,MIN(IF(COUNTIF(W$1:W$252,$V$2:$V$301)=0,ROW($2:$301),1001)))&amp;""</f>
        <v/>
      </c>
      <c r="X253" s="20" t="str">
        <f>IF(LEN(W253)=0,"",COUNTIF($V$2:$V$301,W253)/$Z$17)</f>
        <v/>
      </c>
    </row>
    <row r="254" ht="20.1" customHeight="1" spans="1:24">
      <c r="A254" s="1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8" t="str">
        <f>L14</f>
        <v/>
      </c>
      <c r="W254" s="8" t="str">
        <f t="array" ref="W254">INDEX(V:V,MIN(IF(COUNTIF(W$1:W$253,$V$2:$V$301)=0,ROW($2:$301),1001)))&amp;""</f>
        <v/>
      </c>
      <c r="X254" s="20" t="str">
        <f>IF(LEN(W254)=0,"",COUNTIF($V$2:$V$301,W254)/$Z$17)</f>
        <v/>
      </c>
    </row>
    <row r="255" ht="20.1" customHeight="1" spans="1:24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8" t="str">
        <f>L15</f>
        <v/>
      </c>
      <c r="W255" s="8" t="str">
        <f t="array" ref="W255">INDEX(V:V,MIN(IF(COUNTIF(W$1:W$254,$V$2:$V$301)=0,ROW($2:$301),1001)))&amp;""</f>
        <v/>
      </c>
      <c r="X255" s="20" t="str">
        <f>IF(LEN(W255)=0,"",COUNTIF($V$2:$V$301,W255)/$Z$17)</f>
        <v/>
      </c>
    </row>
    <row r="256" ht="20.1" customHeight="1" spans="1:24">
      <c r="A256" s="1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8" t="str">
        <f>L16</f>
        <v/>
      </c>
      <c r="W256" s="8" t="str">
        <f t="array" ref="W256">INDEX(V:V,MIN(IF(COUNTIF(W$1:W$255,$V$2:$V$301)=0,ROW($2:$301),1001)))&amp;""</f>
        <v/>
      </c>
      <c r="X256" s="20" t="str">
        <f>IF(LEN(W256)=0,"",COUNTIF($V$2:$V$301,W256)/$Z$17)</f>
        <v/>
      </c>
    </row>
    <row r="257" ht="20.1" customHeight="1" spans="1:24">
      <c r="A257" s="1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8" t="str">
        <f>M12</f>
        <v/>
      </c>
      <c r="W257" s="8" t="str">
        <f t="array" ref="W257">INDEX(V:V,MIN(IF(COUNTIF(W$1:W$256,$V$2:$V$301)=0,ROW($2:$301),1001)))&amp;""</f>
        <v/>
      </c>
      <c r="X257" s="20" t="str">
        <f>IF(LEN(W257)=0,"",COUNTIF($V$2:$V$301,W257)/$Z$17)</f>
        <v/>
      </c>
    </row>
    <row r="258" ht="20.1" customHeight="1" spans="1:24">
      <c r="A258" s="1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8" t="str">
        <f>M13</f>
        <v/>
      </c>
      <c r="W258" s="8" t="str">
        <f t="array" ref="W258">INDEX(V:V,MIN(IF(COUNTIF(W$1:W$257,$V$2:$V$301)=0,ROW($2:$301),1001)))&amp;""</f>
        <v/>
      </c>
      <c r="X258" s="20" t="str">
        <f>IF(LEN(W258)=0,"",COUNTIF($V$2:$V$301,W258)/$Z$17)</f>
        <v/>
      </c>
    </row>
    <row r="259" ht="20.1" customHeight="1" spans="1:24">
      <c r="A259" s="1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8" t="str">
        <f>M14</f>
        <v/>
      </c>
      <c r="W259" s="8" t="str">
        <f t="array" ref="W259">INDEX(V:V,MIN(IF(COUNTIF(W$1:W$258,$V$2:$V$301)=0,ROW($2:$301),1001)))&amp;""</f>
        <v/>
      </c>
      <c r="X259" s="20" t="str">
        <f>IF(LEN(W259)=0,"",COUNTIF($V$2:$V$301,W259)/$Z$17)</f>
        <v/>
      </c>
    </row>
    <row r="260" ht="20.1" customHeight="1" spans="1:24">
      <c r="A260" s="1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8" t="str">
        <f>M15</f>
        <v/>
      </c>
      <c r="W260" s="8" t="str">
        <f t="array" ref="W260">INDEX(V:V,MIN(IF(COUNTIF(W$1:W$259,$V$2:$V$301)=0,ROW($2:$301),1001)))&amp;""</f>
        <v/>
      </c>
      <c r="X260" s="20" t="str">
        <f>IF(LEN(W260)=0,"",COUNTIF($V$2:$V$301,W260)/$Z$17)</f>
        <v/>
      </c>
    </row>
    <row r="261" ht="20.1" customHeight="1" spans="1:24">
      <c r="A261" s="1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8" t="str">
        <f>M16</f>
        <v/>
      </c>
      <c r="W261" s="8" t="str">
        <f t="array" ref="W261">INDEX(V:V,MIN(IF(COUNTIF(W$1:W$260,$V$2:$V$301)=0,ROW($2:$301),1001)))&amp;""</f>
        <v/>
      </c>
      <c r="X261" s="20" t="str">
        <f>IF(LEN(W261)=0,"",COUNTIF($V$2:$V$301,W261)/$Z$17)</f>
        <v/>
      </c>
    </row>
    <row r="262" ht="20.1" customHeight="1" spans="1:24">
      <c r="A262" s="1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8" t="str">
        <f>N12</f>
        <v/>
      </c>
      <c r="W262" s="8" t="str">
        <f t="array" ref="W262">INDEX(V:V,MIN(IF(COUNTIF(W$1:W$261,$V$2:$V$301)=0,ROW($2:$301),1001)))&amp;""</f>
        <v/>
      </c>
      <c r="X262" s="20" t="str">
        <f>IF(LEN(W262)=0,"",COUNTIF($V$2:$V$301,W262)/$Z$17)</f>
        <v/>
      </c>
    </row>
    <row r="263" ht="20.1" customHeight="1" spans="1:24">
      <c r="A263" s="1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8" t="str">
        <f>N13</f>
        <v/>
      </c>
      <c r="W263" s="8" t="str">
        <f t="array" ref="W263">INDEX(V:V,MIN(IF(COUNTIF(W$1:W$262,$V$2:$V$301)=0,ROW($2:$301),1001)))&amp;""</f>
        <v/>
      </c>
      <c r="X263" s="20" t="str">
        <f>IF(LEN(W263)=0,"",COUNTIF($V$2:$V$301,W263)/$Z$17)</f>
        <v/>
      </c>
    </row>
    <row r="264" ht="20.1" customHeight="1" spans="1:24">
      <c r="A264" s="1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8" t="str">
        <f>N14</f>
        <v/>
      </c>
      <c r="W264" s="8" t="str">
        <f t="array" ref="W264">INDEX(V:V,MIN(IF(COUNTIF(W$1:W$263,$V$2:$V$301)=0,ROW($2:$301),1001)))&amp;""</f>
        <v/>
      </c>
      <c r="X264" s="20" t="str">
        <f>IF(LEN(W264)=0,"",COUNTIF($V$2:$V$301,W264)/$Z$17)</f>
        <v/>
      </c>
    </row>
    <row r="265" ht="20.1" customHeight="1" spans="1:24">
      <c r="A265" s="1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8" t="str">
        <f>N15</f>
        <v/>
      </c>
      <c r="W265" s="8" t="str">
        <f t="array" ref="W265">INDEX(V:V,MIN(IF(COUNTIF(W$1:W$264,$V$2:$V$301)=0,ROW($2:$301),1001)))&amp;""</f>
        <v/>
      </c>
      <c r="X265" s="20" t="str">
        <f>IF(LEN(W265)=0,"",COUNTIF($V$2:$V$301,W265)/$Z$17)</f>
        <v/>
      </c>
    </row>
    <row r="266" ht="20.1" customHeight="1" spans="1:24">
      <c r="A266" s="1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8" t="str">
        <f>N16</f>
        <v/>
      </c>
      <c r="W266" s="8" t="str">
        <f t="array" ref="W266">INDEX(V:V,MIN(IF(COUNTIF(W$1:W$265,$V$2:$V$301)=0,ROW($2:$301),1001)))&amp;""</f>
        <v/>
      </c>
      <c r="X266" s="20" t="str">
        <f>IF(LEN(W266)=0,"",COUNTIF($V$2:$V$301,W266)/$Z$17)</f>
        <v/>
      </c>
    </row>
    <row r="267" ht="20.1" customHeight="1" spans="1:24">
      <c r="A267" s="1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8" t="str">
        <f>O12</f>
        <v/>
      </c>
      <c r="W267" s="8" t="str">
        <f t="array" ref="W267">INDEX(V:V,MIN(IF(COUNTIF(W$1:W$266,$V$2:$V$301)=0,ROW($2:$301),1001)))&amp;""</f>
        <v/>
      </c>
      <c r="X267" s="20" t="str">
        <f>IF(LEN(W267)=0,"",COUNTIF($V$2:$V$301,W267)/$Z$17)</f>
        <v/>
      </c>
    </row>
    <row r="268" ht="20.1" customHeight="1" spans="1:24">
      <c r="A268" s="1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8" t="str">
        <f>O13</f>
        <v/>
      </c>
      <c r="W268" s="8" t="str">
        <f t="array" ref="W268">INDEX(V:V,MIN(IF(COUNTIF(W$1:W$267,$V$2:$V$301)=0,ROW($2:$301),1001)))&amp;""</f>
        <v/>
      </c>
      <c r="X268" s="20" t="str">
        <f>IF(LEN(W268)=0,"",COUNTIF($V$2:$V$301,W268)/$Z$17)</f>
        <v/>
      </c>
    </row>
    <row r="269" ht="20.1" customHeight="1" spans="1:24">
      <c r="A269" s="1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8" t="str">
        <f>O14</f>
        <v/>
      </c>
      <c r="W269" s="8" t="str">
        <f t="array" ref="W269">INDEX(V:V,MIN(IF(COUNTIF(W$1:W$268,$V$2:$V$301)=0,ROW($2:$301),1001)))&amp;""</f>
        <v/>
      </c>
      <c r="X269" s="20" t="str">
        <f>IF(LEN(W269)=0,"",COUNTIF($V$2:$V$301,W269)/$Z$17)</f>
        <v/>
      </c>
    </row>
    <row r="270" ht="20.1" customHeight="1" spans="1:24">
      <c r="A270" s="1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8" t="str">
        <f>O15</f>
        <v/>
      </c>
      <c r="W270" s="8" t="str">
        <f t="array" ref="W270">INDEX(V:V,MIN(IF(COUNTIF(W$1:W$269,$V$2:$V$301)=0,ROW($2:$301),1001)))&amp;""</f>
        <v/>
      </c>
      <c r="X270" s="20" t="str">
        <f>IF(LEN(W270)=0,"",COUNTIF($V$2:$V$301,W270)/$Z$17)</f>
        <v/>
      </c>
    </row>
    <row r="271" ht="20.1" customHeight="1" spans="1:24">
      <c r="A271" s="1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8" t="str">
        <f>O16</f>
        <v/>
      </c>
      <c r="W271" s="8" t="str">
        <f t="array" ref="W271">INDEX(V:V,MIN(IF(COUNTIF(W$1:W$270,$V$2:$V$301)=0,ROW($2:$301),1001)))&amp;""</f>
        <v/>
      </c>
      <c r="X271" s="20" t="str">
        <f>IF(LEN(W271)=0,"",COUNTIF($V$2:$V$301,W271)/$Z$17)</f>
        <v/>
      </c>
    </row>
    <row r="272" ht="20.1" customHeight="1" spans="1:24">
      <c r="A272" s="1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8" t="str">
        <f>P12</f>
        <v/>
      </c>
      <c r="W272" s="8" t="str">
        <f t="array" ref="W272">INDEX(V:V,MIN(IF(COUNTIF(W$1:W$271,$V$2:$V$301)=0,ROW($2:$301),1001)))&amp;""</f>
        <v/>
      </c>
      <c r="X272" s="20" t="str">
        <f>IF(LEN(W272)=0,"",COUNTIF($V$2:$V$301,W272)/$Z$17)</f>
        <v/>
      </c>
    </row>
    <row r="273" ht="20.1" customHeight="1" spans="1:24">
      <c r="A273" s="1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8" t="str">
        <f>P13</f>
        <v/>
      </c>
      <c r="W273" s="8" t="str">
        <f t="array" ref="W273">INDEX(V:V,MIN(IF(COUNTIF(W$1:W$272,$V$2:$V$301)=0,ROW($2:$301),1001)))&amp;""</f>
        <v/>
      </c>
      <c r="X273" s="20" t="str">
        <f>IF(LEN(W273)=0,"",COUNTIF($V$2:$V$301,W273)/$Z$17)</f>
        <v/>
      </c>
    </row>
    <row r="274" ht="20.1" customHeight="1" spans="1:24">
      <c r="A274" s="1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8" t="str">
        <f>P14</f>
        <v/>
      </c>
      <c r="W274" s="8" t="str">
        <f t="array" ref="W274">INDEX(V:V,MIN(IF(COUNTIF(W$1:W$273,$V$2:$V$301)=0,ROW($2:$301),1001)))&amp;""</f>
        <v/>
      </c>
      <c r="X274" s="20" t="str">
        <f>IF(LEN(W274)=0,"",COUNTIF($V$2:$V$301,W274)/$Z$17)</f>
        <v/>
      </c>
    </row>
    <row r="275" ht="20.1" customHeight="1" spans="1:24">
      <c r="A275" s="1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8" t="str">
        <f>P15</f>
        <v/>
      </c>
      <c r="W275" s="8" t="str">
        <f t="array" ref="W275">INDEX(V:V,MIN(IF(COUNTIF(W$1:W$274,$V$2:$V$301)=0,ROW($2:$301),1001)))&amp;""</f>
        <v/>
      </c>
      <c r="X275" s="20" t="str">
        <f>IF(LEN(W275)=0,"",COUNTIF($V$2:$V$301,W275)/$Z$17)</f>
        <v/>
      </c>
    </row>
    <row r="276" ht="20.1" customHeight="1" spans="1:24">
      <c r="A276" s="1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8" t="str">
        <f>P16</f>
        <v/>
      </c>
      <c r="W276" s="8" t="str">
        <f t="array" ref="W276">INDEX(V:V,MIN(IF(COUNTIF(W$1:W$275,$V$2:$V$301)=0,ROW($2:$301),1001)))&amp;""</f>
        <v/>
      </c>
      <c r="X276" s="20" t="str">
        <f>IF(LEN(W276)=0,"",COUNTIF($V$2:$V$301,W276)/$Z$17)</f>
        <v/>
      </c>
    </row>
    <row r="277" ht="20.1" customHeight="1" spans="1:24">
      <c r="A277" s="1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8" t="str">
        <f>Q12</f>
        <v/>
      </c>
      <c r="W277" s="8" t="str">
        <f t="array" ref="W277">INDEX(V:V,MIN(IF(COUNTIF(W$1:W$276,$V$2:$V$301)=0,ROW($2:$301),1001)))&amp;""</f>
        <v/>
      </c>
      <c r="X277" s="20" t="str">
        <f>IF(LEN(W277)=0,"",COUNTIF($V$2:$V$301,W277)/$Z$17)</f>
        <v/>
      </c>
    </row>
    <row r="278" ht="20.1" customHeight="1" spans="1:24">
      <c r="A278" s="1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8" t="str">
        <f>Q13</f>
        <v/>
      </c>
      <c r="W278" s="8" t="str">
        <f t="array" ref="W278">INDEX(V:V,MIN(IF(COUNTIF(W$1:W$277,$V$2:$V$301)=0,ROW($2:$301),1001)))&amp;""</f>
        <v/>
      </c>
      <c r="X278" s="20" t="str">
        <f>IF(LEN(W278)=0,"",COUNTIF($V$2:$V$301,W278)/$Z$17)</f>
        <v/>
      </c>
    </row>
    <row r="279" ht="20.1" customHeight="1" spans="1:24">
      <c r="A279" s="1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8" t="str">
        <f>Q14</f>
        <v/>
      </c>
      <c r="W279" s="8" t="str">
        <f t="array" ref="W279">INDEX(V:V,MIN(IF(COUNTIF(W$1:W$278,$V$2:$V$301)=0,ROW($2:$301),1001)))&amp;""</f>
        <v/>
      </c>
      <c r="X279" s="20" t="str">
        <f>IF(LEN(W279)=0,"",COUNTIF($V$2:$V$301,W279)/$Z$17)</f>
        <v/>
      </c>
    </row>
    <row r="280" ht="20.1" customHeight="1" spans="1:24">
      <c r="A280" s="1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8" t="str">
        <f>Q15</f>
        <v/>
      </c>
      <c r="W280" s="8" t="str">
        <f t="array" ref="W280">INDEX(V:V,MIN(IF(COUNTIF(W$1:W$279,$V$2:$V$301)=0,ROW($2:$301),1001)))&amp;""</f>
        <v/>
      </c>
      <c r="X280" s="20" t="str">
        <f>IF(LEN(W280)=0,"",COUNTIF($V$2:$V$301,W280)/$Z$17)</f>
        <v/>
      </c>
    </row>
    <row r="281" ht="20.1" customHeight="1" spans="1:24">
      <c r="A281" s="1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8" t="str">
        <f>Q16</f>
        <v/>
      </c>
      <c r="W281" s="8" t="str">
        <f t="array" ref="W281">INDEX(V:V,MIN(IF(COUNTIF(W$1:W$280,$V$2:$V$301)=0,ROW($2:$301),1001)))&amp;""</f>
        <v/>
      </c>
      <c r="X281" s="20" t="str">
        <f>IF(LEN(W281)=0,"",COUNTIF($V$2:$V$301,W281)/$Z$17)</f>
        <v/>
      </c>
    </row>
    <row r="282" ht="20.1" customHeight="1" spans="1:24">
      <c r="A282" s="1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8" t="str">
        <f>R12</f>
        <v/>
      </c>
      <c r="W282" s="8" t="str">
        <f t="array" ref="W282">INDEX(V:V,MIN(IF(COUNTIF(W$1:W$281,$V$2:$V$301)=0,ROW($2:$301),1001)))&amp;""</f>
        <v/>
      </c>
      <c r="X282" s="20" t="str">
        <f>IF(LEN(W282)=0,"",COUNTIF($V$2:$V$301,W282)/$Z$17)</f>
        <v/>
      </c>
    </row>
    <row r="283" ht="20.1" customHeight="1" spans="1:24">
      <c r="A283" s="1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8" t="str">
        <f>R13</f>
        <v/>
      </c>
      <c r="W283" s="8" t="str">
        <f t="array" ref="W283">INDEX(V:V,MIN(IF(COUNTIF(W$1:W$282,$V$2:$V$301)=0,ROW($2:$301),1001)))&amp;""</f>
        <v/>
      </c>
      <c r="X283" s="20" t="str">
        <f>IF(LEN(W283)=0,"",COUNTIF($V$2:$V$301,W283)/$Z$17)</f>
        <v/>
      </c>
    </row>
    <row r="284" ht="20.1" customHeight="1" spans="1:24">
      <c r="A284" s="1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8" t="str">
        <f>R14</f>
        <v/>
      </c>
      <c r="W284" s="8" t="str">
        <f t="array" ref="W284">INDEX(V:V,MIN(IF(COUNTIF(W$1:W$283,$V$2:$V$301)=0,ROW($2:$301),1001)))&amp;""</f>
        <v/>
      </c>
      <c r="X284" s="20" t="str">
        <f>IF(LEN(W284)=0,"",COUNTIF($V$2:$V$301,W284)/$Z$17)</f>
        <v/>
      </c>
    </row>
    <row r="285" ht="20.1" customHeight="1" spans="1:24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8" t="str">
        <f>R15</f>
        <v/>
      </c>
      <c r="W285" s="8" t="str">
        <f t="array" ref="W285">INDEX(V:V,MIN(IF(COUNTIF(W$1:W$284,$V$2:$V$301)=0,ROW($2:$301),1001)))&amp;""</f>
        <v/>
      </c>
      <c r="X285" s="20" t="str">
        <f>IF(LEN(W285)=0,"",COUNTIF($V$2:$V$301,W285)/$Z$17)</f>
        <v/>
      </c>
    </row>
    <row r="286" ht="20.1" customHeight="1" spans="1:24">
      <c r="A286" s="1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8" t="str">
        <f>R16</f>
        <v/>
      </c>
      <c r="W286" s="8" t="str">
        <f t="array" ref="W286">INDEX(V:V,MIN(IF(COUNTIF(W$1:W$285,$V$2:$V$301)=0,ROW($2:$301),1001)))&amp;""</f>
        <v/>
      </c>
      <c r="X286" s="20" t="str">
        <f>IF(LEN(W286)=0,"",COUNTIF($V$2:$V$301,W286)/$Z$17)</f>
        <v/>
      </c>
    </row>
    <row r="287" ht="20.1" customHeight="1" spans="1:24">
      <c r="A287" s="1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8" t="str">
        <f>S12</f>
        <v/>
      </c>
      <c r="W287" s="8" t="str">
        <f t="array" ref="W287">INDEX(V:V,MIN(IF(COUNTIF(W$1:W$286,$V$2:$V$301)=0,ROW($2:$301),1001)))&amp;""</f>
        <v/>
      </c>
      <c r="X287" s="20" t="str">
        <f>IF(LEN(W287)=0,"",COUNTIF($V$2:$V$301,W287)/$Z$17)</f>
        <v/>
      </c>
    </row>
    <row r="288" ht="20.1" customHeight="1" spans="1:24">
      <c r="A288" s="1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8" t="str">
        <f>S13</f>
        <v/>
      </c>
      <c r="W288" s="8" t="str">
        <f t="array" ref="W288">INDEX(V:V,MIN(IF(COUNTIF(W$1:W$287,$V$2:$V$301)=0,ROW($2:$301),1001)))&amp;""</f>
        <v/>
      </c>
      <c r="X288" s="20" t="str">
        <f>IF(LEN(W288)=0,"",COUNTIF($V$2:$V$301,W288)/$Z$17)</f>
        <v/>
      </c>
    </row>
    <row r="289" ht="20.1" customHeight="1" spans="1:24">
      <c r="A289" s="1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8" t="str">
        <f>S14</f>
        <v/>
      </c>
      <c r="W289" s="8" t="str">
        <f t="array" ref="W289">INDEX(V:V,MIN(IF(COUNTIF(W$1:W$288,$V$2:$V$301)=0,ROW($2:$301),1001)))&amp;""</f>
        <v/>
      </c>
      <c r="X289" s="20" t="str">
        <f>IF(LEN(W289)=0,"",COUNTIF($V$2:$V$301,W289)/$Z$17)</f>
        <v/>
      </c>
    </row>
    <row r="290" ht="20.1" customHeight="1" spans="1:24">
      <c r="A290" s="1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8" t="str">
        <f>S15</f>
        <v/>
      </c>
      <c r="W290" s="8" t="str">
        <f t="array" ref="W290">INDEX(V:V,MIN(IF(COUNTIF(W$1:W$289,$V$2:$V$301)=0,ROW($2:$301),1001)))&amp;""</f>
        <v/>
      </c>
      <c r="X290" s="20" t="str">
        <f>IF(LEN(W290)=0,"",COUNTIF($V$2:$V$301,W290)/$Z$17)</f>
        <v/>
      </c>
    </row>
    <row r="291" ht="20.1" customHeight="1" spans="1:24">
      <c r="A291" s="1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8" t="str">
        <f>S16</f>
        <v/>
      </c>
      <c r="W291" s="8" t="str">
        <f t="array" ref="W291">INDEX(V:V,MIN(IF(COUNTIF(W$1:W$290,$V$2:$V$301)=0,ROW($2:$301),1001)))&amp;""</f>
        <v/>
      </c>
      <c r="X291" s="20" t="str">
        <f>IF(LEN(W291)=0,"",COUNTIF($V$2:$V$301,W291)/$Z$17)</f>
        <v/>
      </c>
    </row>
    <row r="292" ht="20.1" customHeight="1" spans="1:24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8" t="str">
        <f>T12</f>
        <v/>
      </c>
      <c r="W292" s="8" t="str">
        <f t="array" ref="W292">INDEX(V:V,MIN(IF(COUNTIF(W$1:W$291,$V$2:$V$301)=0,ROW($2:$301),1001)))&amp;""</f>
        <v/>
      </c>
      <c r="X292" s="20" t="str">
        <f>IF(LEN(W292)=0,"",COUNTIF($V$2:$V$301,W292)/$Z$17)</f>
        <v/>
      </c>
    </row>
    <row r="293" ht="20.1" customHeight="1" spans="1:24">
      <c r="A293" s="1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8" t="str">
        <f>T13</f>
        <v/>
      </c>
      <c r="W293" s="8" t="str">
        <f t="array" ref="W293">INDEX(V:V,MIN(IF(COUNTIF(W$1:W$292,$V$2:$V$301)=0,ROW($2:$301),1001)))&amp;""</f>
        <v/>
      </c>
      <c r="X293" s="20" t="str">
        <f>IF(LEN(W293)=0,"",COUNTIF($V$2:$V$301,W293)/$Z$17)</f>
        <v/>
      </c>
    </row>
    <row r="294" ht="20.1" customHeight="1" spans="1:24">
      <c r="A294" s="1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8" t="str">
        <f>T14</f>
        <v/>
      </c>
      <c r="W294" s="8" t="str">
        <f t="array" ref="W294">INDEX(V:V,MIN(IF(COUNTIF(W$1:W$293,$V$2:$V$301)=0,ROW($2:$301),1001)))&amp;""</f>
        <v/>
      </c>
      <c r="X294" s="20" t="str">
        <f>IF(LEN(W294)=0,"",COUNTIF($V$2:$V$301,W294)/$Z$17)</f>
        <v/>
      </c>
    </row>
    <row r="295" ht="20.1" customHeight="1" spans="1:24">
      <c r="A295" s="1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8" t="str">
        <f>T15</f>
        <v/>
      </c>
      <c r="W295" s="8" t="str">
        <f t="array" ref="W295">INDEX(V:V,MIN(IF(COUNTIF(W$1:W$294,$V$2:$V$301)=0,ROW($2:$301),1001)))&amp;""</f>
        <v/>
      </c>
      <c r="X295" s="20" t="str">
        <f>IF(LEN(W295)=0,"",COUNTIF($V$2:$V$301,W295)/$Z$17)</f>
        <v/>
      </c>
    </row>
    <row r="296" ht="20.1" customHeight="1" spans="1:24">
      <c r="A296" s="1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8" t="str">
        <f>T16</f>
        <v/>
      </c>
      <c r="W296" s="8" t="str">
        <f t="array" ref="W296">INDEX(V:V,MIN(IF(COUNTIF(W$1:W$295,$V$2:$V$301)=0,ROW($2:$301),1001)))&amp;""</f>
        <v/>
      </c>
      <c r="X296" s="20" t="str">
        <f>IF(LEN(W296)=0,"",COUNTIF($V$2:$V$301,W296)/$Z$17)</f>
        <v/>
      </c>
    </row>
    <row r="297" ht="20.1" customHeight="1" spans="1:24">
      <c r="A297" s="1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8" t="str">
        <f>U12</f>
        <v/>
      </c>
      <c r="W297" s="8" t="str">
        <f t="array" ref="W297">INDEX(V:V,MIN(IF(COUNTIF(W$1:W$296,$V$2:$V$301)=0,ROW($2:$301),1001)))&amp;""</f>
        <v/>
      </c>
      <c r="X297" s="20" t="str">
        <f>IF(LEN(W297)=0,"",COUNTIF($V$2:$V$301,W297)/$Z$17)</f>
        <v/>
      </c>
    </row>
    <row r="298" ht="20.1" customHeight="1" spans="1:24">
      <c r="A298" s="1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8" t="str">
        <f>U13</f>
        <v/>
      </c>
      <c r="W298" s="8" t="str">
        <f t="array" ref="W298">INDEX(V:V,MIN(IF(COUNTIF(W$1:W$297,$V$2:$V$301)=0,ROW($2:$301),1001)))&amp;""</f>
        <v/>
      </c>
      <c r="X298" s="20" t="str">
        <f>IF(LEN(W298)=0,"",COUNTIF($V$2:$V$301,W298)/$Z$17)</f>
        <v/>
      </c>
    </row>
    <row r="299" ht="20.1" customHeight="1" spans="1:24">
      <c r="A299" s="1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8" t="str">
        <f>U14</f>
        <v/>
      </c>
      <c r="W299" s="8" t="str">
        <f t="array" ref="W299">INDEX(V:V,MIN(IF(COUNTIF(W$1:W$298,$V$2:$V$301)=0,ROW($2:$301),1001)))&amp;""</f>
        <v/>
      </c>
      <c r="X299" s="20" t="str">
        <f>IF(LEN(W299)=0,"",COUNTIF($V$2:$V$301,W299)/$Z$17)</f>
        <v/>
      </c>
    </row>
    <row r="300" ht="20.1" customHeight="1" spans="1:24">
      <c r="A300" s="1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8" t="str">
        <f>U15</f>
        <v/>
      </c>
      <c r="W300" s="8" t="str">
        <f t="array" ref="W300">INDEX(V:V,MIN(IF(COUNTIF(W$1:W$299,$V$2:$V$301)=0,ROW($2:$301),1001)))&amp;""</f>
        <v/>
      </c>
      <c r="X300" s="20" t="str">
        <f>IF(LEN(W300)=0,"",COUNTIF($V$2:$V$301,W300)/$Z$17)</f>
        <v/>
      </c>
    </row>
    <row r="301" ht="20.1" customHeight="1" spans="1:24">
      <c r="A301" s="1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8" t="str">
        <f>U16</f>
        <v/>
      </c>
      <c r="W301" s="8" t="str">
        <f t="array" ref="W301">INDEX(V:V,MIN(IF(COUNTIF(W$1:W$300,$V$2:$V$301)=0,ROW($2:$301),1001)))&amp;""</f>
        <v/>
      </c>
      <c r="X301" s="20" t="str">
        <f>IF(LEN(W301)=0,"",COUNTIF($V$2:$V$301,W301)/$Z$17)</f>
        <v/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301"/>
  <sheetViews>
    <sheetView workbookViewId="0">
      <selection activeCell="AB2" sqref="AB2"/>
    </sheetView>
  </sheetViews>
  <sheetFormatPr defaultColWidth="9" defaultRowHeight="13.5"/>
  <cols>
    <col min="1" max="1" width="44.75" customWidth="1"/>
    <col min="2" max="4" width="15.625" hidden="1" customWidth="1"/>
    <col min="5" max="5" width="0.25" hidden="1" customWidth="1"/>
    <col min="6" max="6" width="2.875" hidden="1" customWidth="1"/>
    <col min="7" max="7" width="5.5" hidden="1" customWidth="1"/>
    <col min="8" max="9" width="0.125" hidden="1" customWidth="1"/>
    <col min="10" max="12" width="5.5" hidden="1" customWidth="1"/>
    <col min="13" max="13" width="2.125" hidden="1" customWidth="1"/>
    <col min="14" max="20" width="5.5" hidden="1" customWidth="1"/>
    <col min="21" max="21" width="0.25" hidden="1" customWidth="1"/>
    <col min="22" max="22" width="5.5" hidden="1" customWidth="1"/>
    <col min="23" max="23" width="45.125" customWidth="1"/>
    <col min="24" max="24" width="11.375" customWidth="1"/>
    <col min="25" max="25" width="0.125" hidden="1" customWidth="1"/>
    <col min="26" max="26" width="9" hidden="1" customWidth="1"/>
  </cols>
  <sheetData>
    <row r="1" ht="24.95" customHeight="1" spans="1:24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2" t="s">
        <v>29</v>
      </c>
      <c r="X1" s="14" t="s">
        <v>30</v>
      </c>
    </row>
    <row r="2" ht="20.1" customHeight="1" spans="1:26">
      <c r="A2" s="8" t="str">
        <f>IFERROR(Sheet1!N2:N11,"")</f>
        <v> 找不到设备 </v>
      </c>
      <c r="B2" s="8" t="str">
        <f t="shared" ref="B2:B16" si="0">TRIM(MID(SUBSTITUTE($A2,"、",REPT(" ",1000)),COLUMN(A2)*1000-999,1000))</f>
        <v>找不到设备</v>
      </c>
      <c r="C2" s="8" t="str">
        <f t="shared" ref="C2:C16" si="1">TRIM(MID(SUBSTITUTE($A2,"、",REPT(" ",1000)),COLUMN(B2)*1000-999,1000))</f>
        <v/>
      </c>
      <c r="D2" s="8" t="str">
        <f t="shared" ref="D2:D16" si="2">TRIM(MID(SUBSTITUTE($A2,"、",REPT(" ",1000)),COLUMN(C2)*1000-999,1000))</f>
        <v/>
      </c>
      <c r="E2" s="8" t="str">
        <f t="shared" ref="E2:E16" si="3">TRIM(MID(SUBSTITUTE($A2,"、",REPT(" ",1000)),COLUMN(D2)*1000-999,1000))</f>
        <v/>
      </c>
      <c r="F2" s="8" t="str">
        <f t="shared" ref="F2:F16" si="4">TRIM(MID(SUBSTITUTE($A2,"、",REPT(" ",1000)),COLUMN(E2)*1000-999,1000))</f>
        <v/>
      </c>
      <c r="G2" s="8" t="str">
        <f t="shared" ref="G2:G16" si="5">TRIM(MID(SUBSTITUTE($A2,"、",REPT(" ",1000)),COLUMN(F2)*1000-999,1000))</f>
        <v/>
      </c>
      <c r="H2" s="8" t="str">
        <f t="shared" ref="H2:H16" si="6">TRIM(MID(SUBSTITUTE($A2,"、",REPT(" ",1000)),COLUMN(G2)*1000-999,1000))</f>
        <v/>
      </c>
      <c r="I2" s="8" t="str">
        <f t="shared" ref="I2:I16" si="7">TRIM(MID(SUBSTITUTE($A2,"、",REPT(" ",1000)),COLUMN(H2)*1000-999,1000))</f>
        <v/>
      </c>
      <c r="J2" s="8" t="str">
        <f t="shared" ref="J2:J16" si="8">TRIM(MID(SUBSTITUTE($A2,"、",REPT(" ",1000)),COLUMN(I2)*1000-999,1000))</f>
        <v/>
      </c>
      <c r="K2" s="8" t="str">
        <f t="shared" ref="K2:K16" si="9">TRIM(MID(SUBSTITUTE($A2,"、",REPT(" ",1000)),COLUMN(J2)*1000-999,1000))</f>
        <v/>
      </c>
      <c r="L2" s="8" t="str">
        <f t="shared" ref="L2:L16" si="10">TRIM(MID(SUBSTITUTE($A2,"、",REPT(" ",1000)),COLUMN(K2)*1000-999,1000))</f>
        <v/>
      </c>
      <c r="M2" s="8" t="str">
        <f t="shared" ref="M2:M16" si="11">TRIM(MID(SUBSTITUTE($A2,"、",REPT(" ",1000)),COLUMN(L2)*1000-999,1000))</f>
        <v/>
      </c>
      <c r="N2" s="8" t="str">
        <f t="shared" ref="N2:N16" si="12">TRIM(MID(SUBSTITUTE($A2,"、",REPT(" ",1000)),COLUMN(M2)*1000-999,1000))</f>
        <v/>
      </c>
      <c r="O2" s="8" t="str">
        <f t="shared" ref="O2:O16" si="13">TRIM(MID(SUBSTITUTE($A2,"、",REPT(" ",1000)),COLUMN(N2)*1000-999,1000))</f>
        <v/>
      </c>
      <c r="P2" s="8" t="str">
        <f t="shared" ref="P2:P16" si="14">TRIM(MID(SUBSTITUTE($A2,"、",REPT(" ",1000)),COLUMN(O2)*1000-999,1000))</f>
        <v/>
      </c>
      <c r="Q2" s="8" t="str">
        <f t="shared" ref="Q2:Q16" si="15">TRIM(MID(SUBSTITUTE($A2,"、",REPT(" ",1000)),COLUMN(P2)*1000-999,1000))</f>
        <v/>
      </c>
      <c r="R2" s="8" t="str">
        <f t="shared" ref="R2:R16" si="16">TRIM(MID(SUBSTITUTE($A2,"、",REPT(" ",1000)),COLUMN(Q2)*1000-999,1000))</f>
        <v/>
      </c>
      <c r="S2" s="8" t="str">
        <f t="shared" ref="S2:S16" si="17">TRIM(MID(SUBSTITUTE($A2,"、",REPT(" ",1000)),COLUMN(R2)*1000-999,1000))</f>
        <v/>
      </c>
      <c r="T2" s="8" t="str">
        <f t="shared" ref="T2:T16" si="18">TRIM(MID(SUBSTITUTE($A2,"、",REPT(" ",1000)),COLUMN(S2)*1000-999,1000))</f>
        <v/>
      </c>
      <c r="U2" s="8" t="str">
        <f t="shared" ref="U2:U16" si="19">TRIM(MID(SUBSTITUTE($A2,"、",REPT(" ",1000)),COLUMN(T2)*1000-999,1000))</f>
        <v/>
      </c>
      <c r="V2" s="8" t="str">
        <f t="shared" ref="V2:V11" si="20">B2</f>
        <v>找不到设备</v>
      </c>
      <c r="W2" s="8" t="str">
        <f t="array" ref="W2">INDEX(V:V,MIN(IF(COUNTIF(W$1:W$1,$V$2:$V$301)=0,ROW($2:$301),1001)))&amp;""</f>
        <v>找不到设备</v>
      </c>
      <c r="X2" s="15">
        <f>IF(LEN(W2)=0,"",COUNTIF($V$2:$V$301,W2)/$Z$17)</f>
        <v>1</v>
      </c>
      <c r="Y2">
        <f t="shared" ref="Y2:Y16" si="21">LEN(A2)</f>
        <v>7</v>
      </c>
      <c r="Z2">
        <f t="shared" ref="Z2:Z16" si="22">IF(Y2&gt;0,1,0)</f>
        <v>1</v>
      </c>
    </row>
    <row r="3" ht="20.1" customHeight="1" spans="1:26">
      <c r="A3" s="8" t="str">
        <f>IFERROR(Sheet1!N3,"")</f>
        <v/>
      </c>
      <c r="B3" s="8" t="str">
        <f t="shared" si="0"/>
        <v/>
      </c>
      <c r="C3" s="8" t="str">
        <f t="shared" si="1"/>
        <v/>
      </c>
      <c r="D3" s="8" t="str">
        <f t="shared" si="2"/>
        <v/>
      </c>
      <c r="E3" s="8" t="str">
        <f t="shared" si="3"/>
        <v/>
      </c>
      <c r="F3" s="8" t="str">
        <f t="shared" si="4"/>
        <v/>
      </c>
      <c r="G3" s="8" t="str">
        <f t="shared" si="5"/>
        <v/>
      </c>
      <c r="H3" s="8" t="str">
        <f t="shared" si="6"/>
        <v/>
      </c>
      <c r="I3" s="8" t="str">
        <f t="shared" si="7"/>
        <v/>
      </c>
      <c r="J3" s="8" t="str">
        <f t="shared" si="8"/>
        <v/>
      </c>
      <c r="K3" s="8" t="str">
        <f t="shared" si="9"/>
        <v/>
      </c>
      <c r="L3" s="8" t="str">
        <f t="shared" si="10"/>
        <v/>
      </c>
      <c r="M3" s="8" t="str">
        <f t="shared" si="11"/>
        <v/>
      </c>
      <c r="N3" s="8" t="str">
        <f t="shared" si="12"/>
        <v/>
      </c>
      <c r="O3" s="8" t="str">
        <f t="shared" si="13"/>
        <v/>
      </c>
      <c r="P3" s="8" t="str">
        <f t="shared" si="14"/>
        <v/>
      </c>
      <c r="Q3" s="8" t="str">
        <f t="shared" si="15"/>
        <v/>
      </c>
      <c r="R3" s="8" t="str">
        <f t="shared" si="16"/>
        <v/>
      </c>
      <c r="S3" s="8" t="str">
        <f t="shared" si="17"/>
        <v/>
      </c>
      <c r="T3" s="8" t="str">
        <f t="shared" si="18"/>
        <v/>
      </c>
      <c r="U3" s="8" t="str">
        <f t="shared" si="19"/>
        <v/>
      </c>
      <c r="V3" s="8" t="str">
        <f t="shared" si="20"/>
        <v/>
      </c>
      <c r="W3" s="8" t="str">
        <f t="array" ref="W3">INDEX(V:V,MIN(IF(COUNTIF(W$1:W$2,$V$2:$V$301)=0,ROW($2:$301),1001)))&amp;""</f>
        <v/>
      </c>
      <c r="X3" s="15" t="str">
        <f>IF(LEN(W3)=0,"",COUNTIF($V$2:$V$301,W3)/$Z$17)</f>
        <v/>
      </c>
      <c r="Y3">
        <f t="shared" si="21"/>
        <v>0</v>
      </c>
      <c r="Z3">
        <f t="shared" si="22"/>
        <v>0</v>
      </c>
    </row>
    <row r="4" ht="20.1" customHeight="1" spans="1:26">
      <c r="A4" s="8" t="str">
        <f>IFERROR(Sheet1!N4,"")</f>
        <v/>
      </c>
      <c r="B4" s="8" t="str">
        <f t="shared" si="0"/>
        <v/>
      </c>
      <c r="C4" s="8" t="str">
        <f t="shared" si="1"/>
        <v/>
      </c>
      <c r="D4" s="8" t="str">
        <f t="shared" si="2"/>
        <v/>
      </c>
      <c r="E4" s="8" t="str">
        <f t="shared" si="3"/>
        <v/>
      </c>
      <c r="F4" s="8" t="str">
        <f t="shared" si="4"/>
        <v/>
      </c>
      <c r="G4" s="8" t="str">
        <f t="shared" si="5"/>
        <v/>
      </c>
      <c r="H4" s="8" t="str">
        <f t="shared" si="6"/>
        <v/>
      </c>
      <c r="I4" s="8" t="str">
        <f t="shared" si="7"/>
        <v/>
      </c>
      <c r="J4" s="8" t="str">
        <f t="shared" si="8"/>
        <v/>
      </c>
      <c r="K4" s="8" t="str">
        <f t="shared" si="9"/>
        <v/>
      </c>
      <c r="L4" s="8" t="str">
        <f t="shared" si="10"/>
        <v/>
      </c>
      <c r="M4" s="8" t="str">
        <f t="shared" si="11"/>
        <v/>
      </c>
      <c r="N4" s="8" t="str">
        <f t="shared" si="12"/>
        <v/>
      </c>
      <c r="O4" s="8" t="str">
        <f t="shared" si="13"/>
        <v/>
      </c>
      <c r="P4" s="8" t="str">
        <f t="shared" si="14"/>
        <v/>
      </c>
      <c r="Q4" s="8" t="str">
        <f t="shared" si="15"/>
        <v/>
      </c>
      <c r="R4" s="8" t="str">
        <f t="shared" si="16"/>
        <v/>
      </c>
      <c r="S4" s="8" t="str">
        <f t="shared" si="17"/>
        <v/>
      </c>
      <c r="T4" s="8" t="str">
        <f t="shared" si="18"/>
        <v/>
      </c>
      <c r="U4" s="8" t="str">
        <f t="shared" si="19"/>
        <v/>
      </c>
      <c r="V4" s="8" t="str">
        <f t="shared" si="20"/>
        <v/>
      </c>
      <c r="W4" s="8" t="str">
        <f t="array" ref="W4">INDEX(V:V,MIN(IF(COUNTIF(W$1:W$3,$V$2:$V$301)=0,ROW($2:$301),1001)))&amp;""</f>
        <v/>
      </c>
      <c r="X4" s="15" t="str">
        <f>IF(LEN(W4)=0,"",COUNTIF($V$2:$V$301,W4)/$Z$17)</f>
        <v/>
      </c>
      <c r="Y4">
        <f t="shared" si="21"/>
        <v>0</v>
      </c>
      <c r="Z4">
        <f t="shared" si="22"/>
        <v>0</v>
      </c>
    </row>
    <row r="5" ht="20.1" customHeight="1" spans="1:26">
      <c r="A5" s="8" t="str">
        <f>IFERROR(Sheet1!N5,"")</f>
        <v/>
      </c>
      <c r="B5" s="8" t="str">
        <f t="shared" si="0"/>
        <v/>
      </c>
      <c r="C5" s="8" t="str">
        <f t="shared" si="1"/>
        <v/>
      </c>
      <c r="D5" s="8" t="str">
        <f t="shared" si="2"/>
        <v/>
      </c>
      <c r="E5" s="8" t="str">
        <f t="shared" si="3"/>
        <v/>
      </c>
      <c r="F5" s="8" t="str">
        <f t="shared" si="4"/>
        <v/>
      </c>
      <c r="G5" s="8" t="str">
        <f t="shared" si="5"/>
        <v/>
      </c>
      <c r="H5" s="8" t="str">
        <f t="shared" si="6"/>
        <v/>
      </c>
      <c r="I5" s="8" t="str">
        <f t="shared" si="7"/>
        <v/>
      </c>
      <c r="J5" s="8" t="str">
        <f t="shared" si="8"/>
        <v/>
      </c>
      <c r="K5" s="8" t="str">
        <f t="shared" si="9"/>
        <v/>
      </c>
      <c r="L5" s="8" t="str">
        <f t="shared" si="10"/>
        <v/>
      </c>
      <c r="M5" s="8" t="str">
        <f t="shared" si="11"/>
        <v/>
      </c>
      <c r="N5" s="8" t="str">
        <f t="shared" si="12"/>
        <v/>
      </c>
      <c r="O5" s="8" t="str">
        <f t="shared" si="13"/>
        <v/>
      </c>
      <c r="P5" s="8" t="str">
        <f t="shared" si="14"/>
        <v/>
      </c>
      <c r="Q5" s="8" t="str">
        <f t="shared" si="15"/>
        <v/>
      </c>
      <c r="R5" s="8" t="str">
        <f t="shared" si="16"/>
        <v/>
      </c>
      <c r="S5" s="8" t="str">
        <f t="shared" si="17"/>
        <v/>
      </c>
      <c r="T5" s="8" t="str">
        <f t="shared" si="18"/>
        <v/>
      </c>
      <c r="U5" s="8" t="str">
        <f t="shared" si="19"/>
        <v/>
      </c>
      <c r="V5" s="8" t="str">
        <f t="shared" si="20"/>
        <v/>
      </c>
      <c r="W5" s="8" t="str">
        <f t="array" ref="W5">INDEX(V:V,MIN(IF(COUNTIF(W$1:W$4,$V$2:$V$301)=0,ROW($2:$301),1001)))&amp;""</f>
        <v/>
      </c>
      <c r="X5" s="15" t="str">
        <f>IF(LEN(W5)=0,"",COUNTIF($V$2:$V$301,W5)/$Z$17)</f>
        <v/>
      </c>
      <c r="Y5">
        <f t="shared" si="21"/>
        <v>0</v>
      </c>
      <c r="Z5">
        <f t="shared" si="22"/>
        <v>0</v>
      </c>
    </row>
    <row r="6" ht="20.1" customHeight="1" spans="1:26">
      <c r="A6" s="8" t="str">
        <f>IFERROR(Sheet1!N6,"")</f>
        <v> 找不到设备 </v>
      </c>
      <c r="B6" s="8" t="str">
        <f t="shared" si="0"/>
        <v>找不到设备</v>
      </c>
      <c r="C6" s="8" t="str">
        <f t="shared" si="1"/>
        <v/>
      </c>
      <c r="D6" s="8" t="str">
        <f t="shared" si="2"/>
        <v/>
      </c>
      <c r="E6" s="8" t="str">
        <f t="shared" si="3"/>
        <v/>
      </c>
      <c r="F6" s="8" t="str">
        <f t="shared" si="4"/>
        <v/>
      </c>
      <c r="G6" s="8" t="str">
        <f t="shared" si="5"/>
        <v/>
      </c>
      <c r="H6" s="8" t="str">
        <f t="shared" si="6"/>
        <v/>
      </c>
      <c r="I6" s="8" t="str">
        <f t="shared" si="7"/>
        <v/>
      </c>
      <c r="J6" s="8" t="str">
        <f t="shared" si="8"/>
        <v/>
      </c>
      <c r="K6" s="8" t="str">
        <f t="shared" si="9"/>
        <v/>
      </c>
      <c r="L6" s="8" t="str">
        <f t="shared" si="10"/>
        <v/>
      </c>
      <c r="M6" s="8" t="str">
        <f t="shared" si="11"/>
        <v/>
      </c>
      <c r="N6" s="8" t="str">
        <f t="shared" si="12"/>
        <v/>
      </c>
      <c r="O6" s="8" t="str">
        <f t="shared" si="13"/>
        <v/>
      </c>
      <c r="P6" s="8" t="str">
        <f t="shared" si="14"/>
        <v/>
      </c>
      <c r="Q6" s="8" t="str">
        <f t="shared" si="15"/>
        <v/>
      </c>
      <c r="R6" s="8" t="str">
        <f t="shared" si="16"/>
        <v/>
      </c>
      <c r="S6" s="8" t="str">
        <f t="shared" si="17"/>
        <v/>
      </c>
      <c r="T6" s="8" t="str">
        <f t="shared" si="18"/>
        <v/>
      </c>
      <c r="U6" s="8" t="str">
        <f t="shared" si="19"/>
        <v/>
      </c>
      <c r="V6" s="8" t="str">
        <f t="shared" si="20"/>
        <v>找不到设备</v>
      </c>
      <c r="W6" s="8" t="str">
        <f t="array" ref="W6">INDEX(V:V,MIN(IF(COUNTIF(W$1:W$5,$V$2:$V$301)=0,ROW($2:$301),1001)))&amp;""</f>
        <v/>
      </c>
      <c r="X6" s="15" t="str">
        <f>IF(LEN(W6)=0,"",COUNTIF($V$2:$V$301,W6)/$Z$17)</f>
        <v/>
      </c>
      <c r="Y6">
        <f t="shared" si="21"/>
        <v>7</v>
      </c>
      <c r="Z6">
        <f t="shared" si="22"/>
        <v>1</v>
      </c>
    </row>
    <row r="7" ht="20.1" customHeight="1" spans="1:26">
      <c r="A7" s="8" t="str">
        <f>IFERROR(Sheet1!N7,"")</f>
        <v> 找不到设备 </v>
      </c>
      <c r="B7" s="8" t="str">
        <f t="shared" si="0"/>
        <v>找不到设备</v>
      </c>
      <c r="C7" s="8" t="str">
        <f t="shared" si="1"/>
        <v/>
      </c>
      <c r="D7" s="8" t="str">
        <f t="shared" si="2"/>
        <v/>
      </c>
      <c r="E7" s="8" t="str">
        <f t="shared" si="3"/>
        <v/>
      </c>
      <c r="F7" s="8" t="str">
        <f t="shared" si="4"/>
        <v/>
      </c>
      <c r="G7" s="8" t="str">
        <f t="shared" si="5"/>
        <v/>
      </c>
      <c r="H7" s="8" t="str">
        <f t="shared" si="6"/>
        <v/>
      </c>
      <c r="I7" s="8" t="str">
        <f t="shared" si="7"/>
        <v/>
      </c>
      <c r="J7" s="8" t="str">
        <f t="shared" si="8"/>
        <v/>
      </c>
      <c r="K7" s="8" t="str">
        <f t="shared" si="9"/>
        <v/>
      </c>
      <c r="L7" s="8" t="str">
        <f t="shared" si="10"/>
        <v/>
      </c>
      <c r="M7" s="8" t="str">
        <f t="shared" si="11"/>
        <v/>
      </c>
      <c r="N7" s="8" t="str">
        <f t="shared" si="12"/>
        <v/>
      </c>
      <c r="O7" s="8" t="str">
        <f t="shared" si="13"/>
        <v/>
      </c>
      <c r="P7" s="8" t="str">
        <f t="shared" si="14"/>
        <v/>
      </c>
      <c r="Q7" s="8" t="str">
        <f t="shared" si="15"/>
        <v/>
      </c>
      <c r="R7" s="8" t="str">
        <f t="shared" si="16"/>
        <v/>
      </c>
      <c r="S7" s="8" t="str">
        <f t="shared" si="17"/>
        <v/>
      </c>
      <c r="T7" s="8" t="str">
        <f t="shared" si="18"/>
        <v/>
      </c>
      <c r="U7" s="8" t="str">
        <f t="shared" si="19"/>
        <v/>
      </c>
      <c r="V7" s="8" t="str">
        <f t="shared" si="20"/>
        <v>找不到设备</v>
      </c>
      <c r="W7" s="8" t="str">
        <f t="array" ref="W7">INDEX(V:V,MIN(IF(COUNTIF(W$1:W$6,$V$2:$V$301)=0,ROW($2:$301),1001)))&amp;""</f>
        <v/>
      </c>
      <c r="X7" s="15" t="str">
        <f>IF(LEN(W7)=0,"",COUNTIF($V$2:$V$301,W7)/$Z$17)</f>
        <v/>
      </c>
      <c r="Y7">
        <f t="shared" si="21"/>
        <v>7</v>
      </c>
      <c r="Z7">
        <f t="shared" si="22"/>
        <v>1</v>
      </c>
    </row>
    <row r="8" ht="20.1" customHeight="1" spans="1:26">
      <c r="A8" s="8" t="str">
        <f>IFERROR(Sheet1!N8,"")</f>
        <v> 找不到设备 </v>
      </c>
      <c r="B8" s="8" t="str">
        <f t="shared" si="0"/>
        <v>找不到设备</v>
      </c>
      <c r="C8" s="8" t="str">
        <f t="shared" si="1"/>
        <v/>
      </c>
      <c r="D8" s="8" t="str">
        <f t="shared" si="2"/>
        <v/>
      </c>
      <c r="E8" s="8" t="str">
        <f t="shared" si="3"/>
        <v/>
      </c>
      <c r="F8" s="8" t="str">
        <f t="shared" si="4"/>
        <v/>
      </c>
      <c r="G8" s="8" t="str">
        <f t="shared" si="5"/>
        <v/>
      </c>
      <c r="H8" s="8" t="str">
        <f t="shared" si="6"/>
        <v/>
      </c>
      <c r="I8" s="8" t="str">
        <f t="shared" si="7"/>
        <v/>
      </c>
      <c r="J8" s="8" t="str">
        <f t="shared" si="8"/>
        <v/>
      </c>
      <c r="K8" s="8" t="str">
        <f t="shared" si="9"/>
        <v/>
      </c>
      <c r="L8" s="8" t="str">
        <f t="shared" si="10"/>
        <v/>
      </c>
      <c r="M8" s="8" t="str">
        <f t="shared" si="11"/>
        <v/>
      </c>
      <c r="N8" s="8" t="str">
        <f t="shared" si="12"/>
        <v/>
      </c>
      <c r="O8" s="8" t="str">
        <f t="shared" si="13"/>
        <v/>
      </c>
      <c r="P8" s="8" t="str">
        <f t="shared" si="14"/>
        <v/>
      </c>
      <c r="Q8" s="8" t="str">
        <f t="shared" si="15"/>
        <v/>
      </c>
      <c r="R8" s="8" t="str">
        <f t="shared" si="16"/>
        <v/>
      </c>
      <c r="S8" s="8" t="str">
        <f t="shared" si="17"/>
        <v/>
      </c>
      <c r="T8" s="8" t="str">
        <f t="shared" si="18"/>
        <v/>
      </c>
      <c r="U8" s="8" t="str">
        <f t="shared" si="19"/>
        <v/>
      </c>
      <c r="V8" s="8" t="str">
        <f t="shared" si="20"/>
        <v>找不到设备</v>
      </c>
      <c r="W8" s="8" t="str">
        <f t="array" ref="W8">INDEX(V:V,MIN(IF(COUNTIF(W$1:W$7,$V$2:$V$301)=0,ROW($2:$301),1001)))&amp;""</f>
        <v/>
      </c>
      <c r="X8" s="15" t="str">
        <f>IF(LEN(W8)=0,"",COUNTIF($V$2:$V$301,W8)/$Z$17)</f>
        <v/>
      </c>
      <c r="Y8">
        <f t="shared" si="21"/>
        <v>7</v>
      </c>
      <c r="Z8">
        <f t="shared" si="22"/>
        <v>1</v>
      </c>
    </row>
    <row r="9" ht="20.1" customHeight="1" spans="1:26">
      <c r="A9" s="8" t="str">
        <f>IFERROR(Sheet1!N9,"")</f>
        <v> 找不到设备 </v>
      </c>
      <c r="B9" s="8" t="str">
        <f t="shared" si="0"/>
        <v>找不到设备</v>
      </c>
      <c r="C9" s="8" t="str">
        <f t="shared" si="1"/>
        <v/>
      </c>
      <c r="D9" s="8" t="str">
        <f t="shared" si="2"/>
        <v/>
      </c>
      <c r="E9" s="8" t="str">
        <f t="shared" si="3"/>
        <v/>
      </c>
      <c r="F9" s="8" t="str">
        <f t="shared" si="4"/>
        <v/>
      </c>
      <c r="G9" s="8" t="str">
        <f t="shared" si="5"/>
        <v/>
      </c>
      <c r="H9" s="8" t="str">
        <f t="shared" si="6"/>
        <v/>
      </c>
      <c r="I9" s="8" t="str">
        <f t="shared" si="7"/>
        <v/>
      </c>
      <c r="J9" s="8" t="str">
        <f t="shared" si="8"/>
        <v/>
      </c>
      <c r="K9" s="8" t="str">
        <f t="shared" si="9"/>
        <v/>
      </c>
      <c r="L9" s="8" t="str">
        <f t="shared" si="10"/>
        <v/>
      </c>
      <c r="M9" s="8" t="str">
        <f t="shared" si="11"/>
        <v/>
      </c>
      <c r="N9" s="8" t="str">
        <f t="shared" si="12"/>
        <v/>
      </c>
      <c r="O9" s="8" t="str">
        <f t="shared" si="13"/>
        <v/>
      </c>
      <c r="P9" s="8" t="str">
        <f t="shared" si="14"/>
        <v/>
      </c>
      <c r="Q9" s="8" t="str">
        <f t="shared" si="15"/>
        <v/>
      </c>
      <c r="R9" s="8" t="str">
        <f t="shared" si="16"/>
        <v/>
      </c>
      <c r="S9" s="8" t="str">
        <f t="shared" si="17"/>
        <v/>
      </c>
      <c r="T9" s="8" t="str">
        <f t="shared" si="18"/>
        <v/>
      </c>
      <c r="U9" s="8" t="str">
        <f t="shared" si="19"/>
        <v/>
      </c>
      <c r="V9" s="8" t="str">
        <f t="shared" si="20"/>
        <v>找不到设备</v>
      </c>
      <c r="W9" s="8" t="str">
        <f t="array" ref="W9">INDEX(V:V,MIN(IF(COUNTIF(W$1:W$8,$V$2:$V$301)=0,ROW($2:$301),1001)))&amp;""</f>
        <v/>
      </c>
      <c r="X9" s="15" t="str">
        <f>IF(LEN(W9)=0,"",COUNTIF($V$2:$V$301,W9)/$Z$17)</f>
        <v/>
      </c>
      <c r="Y9">
        <f t="shared" si="21"/>
        <v>7</v>
      </c>
      <c r="Z9">
        <f t="shared" si="22"/>
        <v>1</v>
      </c>
    </row>
    <row r="10" ht="20.1" customHeight="1" spans="1:26">
      <c r="A10" s="8" t="str">
        <f>IFERROR(Sheet1!N10,"")</f>
        <v> 找不到设备 </v>
      </c>
      <c r="B10" s="8" t="str">
        <f t="shared" si="0"/>
        <v>找不到设备</v>
      </c>
      <c r="C10" s="8" t="str">
        <f t="shared" si="1"/>
        <v/>
      </c>
      <c r="D10" s="8" t="str">
        <f t="shared" si="2"/>
        <v/>
      </c>
      <c r="E10" s="8" t="str">
        <f t="shared" si="3"/>
        <v/>
      </c>
      <c r="F10" s="8" t="str">
        <f t="shared" si="4"/>
        <v/>
      </c>
      <c r="G10" s="8" t="str">
        <f t="shared" si="5"/>
        <v/>
      </c>
      <c r="H10" s="8" t="str">
        <f t="shared" si="6"/>
        <v/>
      </c>
      <c r="I10" s="8" t="str">
        <f t="shared" si="7"/>
        <v/>
      </c>
      <c r="J10" s="8" t="str">
        <f t="shared" si="8"/>
        <v/>
      </c>
      <c r="K10" s="8" t="str">
        <f t="shared" si="9"/>
        <v/>
      </c>
      <c r="L10" s="8" t="str">
        <f t="shared" si="10"/>
        <v/>
      </c>
      <c r="M10" s="8" t="str">
        <f t="shared" si="11"/>
        <v/>
      </c>
      <c r="N10" s="8" t="str">
        <f t="shared" si="12"/>
        <v/>
      </c>
      <c r="O10" s="8" t="str">
        <f t="shared" si="13"/>
        <v/>
      </c>
      <c r="P10" s="8" t="str">
        <f t="shared" si="14"/>
        <v/>
      </c>
      <c r="Q10" s="8" t="str">
        <f t="shared" si="15"/>
        <v/>
      </c>
      <c r="R10" s="8" t="str">
        <f t="shared" si="16"/>
        <v/>
      </c>
      <c r="S10" s="8" t="str">
        <f t="shared" si="17"/>
        <v/>
      </c>
      <c r="T10" s="8" t="str">
        <f t="shared" si="18"/>
        <v/>
      </c>
      <c r="U10" s="8" t="str">
        <f t="shared" si="19"/>
        <v/>
      </c>
      <c r="V10" s="8" t="str">
        <f t="shared" si="20"/>
        <v>找不到设备</v>
      </c>
      <c r="W10" s="8" t="str">
        <f t="array" ref="W10">INDEX(V:V,MIN(IF(COUNTIF(W$1:W$9,$V$2:$V$301)=0,ROW($2:$301),1001)))&amp;""</f>
        <v/>
      </c>
      <c r="X10" s="15" t="str">
        <f>IF(LEN(W10)=0,"",COUNTIF($V$2:$V$301,W10)/$Z$17)</f>
        <v/>
      </c>
      <c r="Y10">
        <f t="shared" si="21"/>
        <v>7</v>
      </c>
      <c r="Z10">
        <f t="shared" si="22"/>
        <v>1</v>
      </c>
    </row>
    <row r="11" ht="20.1" customHeight="1" spans="1:26">
      <c r="A11" s="8" t="str">
        <f>IFERROR(Sheet1!N11,"")</f>
        <v> 找不到设备 </v>
      </c>
      <c r="B11" s="8" t="str">
        <f t="shared" si="0"/>
        <v>找不到设备</v>
      </c>
      <c r="C11" s="8" t="str">
        <f t="shared" si="1"/>
        <v/>
      </c>
      <c r="D11" s="8" t="str">
        <f t="shared" si="2"/>
        <v/>
      </c>
      <c r="E11" s="8" t="str">
        <f t="shared" si="3"/>
        <v/>
      </c>
      <c r="F11" s="8" t="str">
        <f t="shared" si="4"/>
        <v/>
      </c>
      <c r="G11" s="8" t="str">
        <f t="shared" si="5"/>
        <v/>
      </c>
      <c r="H11" s="8" t="str">
        <f t="shared" si="6"/>
        <v/>
      </c>
      <c r="I11" s="8" t="str">
        <f t="shared" si="7"/>
        <v/>
      </c>
      <c r="J11" s="8" t="str">
        <f t="shared" si="8"/>
        <v/>
      </c>
      <c r="K11" s="8" t="str">
        <f t="shared" si="9"/>
        <v/>
      </c>
      <c r="L11" s="8" t="str">
        <f t="shared" si="10"/>
        <v/>
      </c>
      <c r="M11" s="8" t="str">
        <f t="shared" si="11"/>
        <v/>
      </c>
      <c r="N11" s="8" t="str">
        <f t="shared" si="12"/>
        <v/>
      </c>
      <c r="O11" s="8" t="str">
        <f t="shared" si="13"/>
        <v/>
      </c>
      <c r="P11" s="8" t="str">
        <f t="shared" si="14"/>
        <v/>
      </c>
      <c r="Q11" s="8" t="str">
        <f t="shared" si="15"/>
        <v/>
      </c>
      <c r="R11" s="8" t="str">
        <f t="shared" si="16"/>
        <v/>
      </c>
      <c r="S11" s="8" t="str">
        <f t="shared" si="17"/>
        <v/>
      </c>
      <c r="T11" s="8" t="str">
        <f t="shared" si="18"/>
        <v/>
      </c>
      <c r="U11" s="8" t="str">
        <f t="shared" si="19"/>
        <v/>
      </c>
      <c r="V11" s="8" t="str">
        <f t="shared" si="20"/>
        <v>找不到设备</v>
      </c>
      <c r="W11" s="8" t="str">
        <f t="array" ref="W11">INDEX(V:V,MIN(IF(COUNTIF(W$1:W$10,$V$2:$V$301)=0,ROW($2:$301),1001)))&amp;""</f>
        <v/>
      </c>
      <c r="X11" s="15" t="str">
        <f>IF(LEN(W11)=0,"",COUNTIF($V$2:$V$301,W11)/$Z$17)</f>
        <v/>
      </c>
      <c r="Y11">
        <f t="shared" si="21"/>
        <v>7</v>
      </c>
      <c r="Z11">
        <f t="shared" si="22"/>
        <v>1</v>
      </c>
    </row>
    <row r="12" ht="20.1" customHeight="1" spans="1:26">
      <c r="A12" s="8"/>
      <c r="B12" s="8" t="str">
        <f t="shared" si="0"/>
        <v/>
      </c>
      <c r="C12" s="8" t="str">
        <f t="shared" si="1"/>
        <v/>
      </c>
      <c r="D12" s="8" t="str">
        <f t="shared" si="2"/>
        <v/>
      </c>
      <c r="E12" s="8" t="str">
        <f t="shared" si="3"/>
        <v/>
      </c>
      <c r="F12" s="8" t="str">
        <f t="shared" si="4"/>
        <v/>
      </c>
      <c r="G12" s="8" t="str">
        <f t="shared" si="5"/>
        <v/>
      </c>
      <c r="H12" s="8" t="str">
        <f t="shared" si="6"/>
        <v/>
      </c>
      <c r="I12" s="8" t="str">
        <f t="shared" si="7"/>
        <v/>
      </c>
      <c r="J12" s="8" t="str">
        <f t="shared" si="8"/>
        <v/>
      </c>
      <c r="K12" s="8" t="str">
        <f t="shared" si="9"/>
        <v/>
      </c>
      <c r="L12" s="8" t="str">
        <f t="shared" si="10"/>
        <v/>
      </c>
      <c r="M12" s="8" t="str">
        <f t="shared" si="11"/>
        <v/>
      </c>
      <c r="N12" s="8" t="str">
        <f t="shared" si="12"/>
        <v/>
      </c>
      <c r="O12" s="8" t="str">
        <f t="shared" si="13"/>
        <v/>
      </c>
      <c r="P12" s="8" t="str">
        <f t="shared" si="14"/>
        <v/>
      </c>
      <c r="Q12" s="8" t="str">
        <f t="shared" si="15"/>
        <v/>
      </c>
      <c r="R12" s="8" t="str">
        <f t="shared" si="16"/>
        <v/>
      </c>
      <c r="S12" s="8" t="str">
        <f t="shared" si="17"/>
        <v/>
      </c>
      <c r="T12" s="8" t="str">
        <f t="shared" si="18"/>
        <v/>
      </c>
      <c r="U12" s="8" t="str">
        <f t="shared" si="19"/>
        <v/>
      </c>
      <c r="V12" s="8" t="str">
        <f t="shared" ref="V12:V21" si="23">C2</f>
        <v/>
      </c>
      <c r="W12" s="8" t="str">
        <f t="array" ref="W12">INDEX(V:V,MIN(IF(COUNTIF(W$1:W$11,$V$2:$V$301)=0,ROW($2:$301),1001)))&amp;""</f>
        <v/>
      </c>
      <c r="X12" s="15" t="str">
        <f>IF(LEN(W12)=0,"",COUNTIF($V$2:$V$301,W12)/$Z$17)</f>
        <v/>
      </c>
      <c r="Y12">
        <f t="shared" si="21"/>
        <v>0</v>
      </c>
      <c r="Z12">
        <f t="shared" si="22"/>
        <v>0</v>
      </c>
    </row>
    <row r="13" ht="20.1" customHeight="1" spans="1:26">
      <c r="A13" s="8"/>
      <c r="B13" s="8" t="str">
        <f t="shared" si="0"/>
        <v/>
      </c>
      <c r="C13" s="8" t="str">
        <f t="shared" si="1"/>
        <v/>
      </c>
      <c r="D13" s="8" t="str">
        <f t="shared" si="2"/>
        <v/>
      </c>
      <c r="E13" s="8" t="str">
        <f t="shared" si="3"/>
        <v/>
      </c>
      <c r="F13" s="8" t="str">
        <f t="shared" si="4"/>
        <v/>
      </c>
      <c r="G13" s="8" t="str">
        <f t="shared" si="5"/>
        <v/>
      </c>
      <c r="H13" s="8" t="str">
        <f t="shared" si="6"/>
        <v/>
      </c>
      <c r="I13" s="8" t="str">
        <f t="shared" si="7"/>
        <v/>
      </c>
      <c r="J13" s="8" t="str">
        <f t="shared" si="8"/>
        <v/>
      </c>
      <c r="K13" s="8" t="str">
        <f t="shared" si="9"/>
        <v/>
      </c>
      <c r="L13" s="8" t="str">
        <f t="shared" si="10"/>
        <v/>
      </c>
      <c r="M13" s="8" t="str">
        <f t="shared" si="11"/>
        <v/>
      </c>
      <c r="N13" s="8" t="str">
        <f t="shared" si="12"/>
        <v/>
      </c>
      <c r="O13" s="8" t="str">
        <f t="shared" si="13"/>
        <v/>
      </c>
      <c r="P13" s="8" t="str">
        <f t="shared" si="14"/>
        <v/>
      </c>
      <c r="Q13" s="8" t="str">
        <f t="shared" si="15"/>
        <v/>
      </c>
      <c r="R13" s="8" t="str">
        <f t="shared" si="16"/>
        <v/>
      </c>
      <c r="S13" s="8" t="str">
        <f t="shared" si="17"/>
        <v/>
      </c>
      <c r="T13" s="8" t="str">
        <f t="shared" si="18"/>
        <v/>
      </c>
      <c r="U13" s="8" t="str">
        <f t="shared" si="19"/>
        <v/>
      </c>
      <c r="V13" s="8" t="str">
        <f t="shared" si="23"/>
        <v/>
      </c>
      <c r="W13" s="8" t="str">
        <f t="array" ref="W13">INDEX(V:V,MIN(IF(COUNTIF(W$1:W$12,$V$2:$V$301)=0,ROW($2:$301),1001)))&amp;""</f>
        <v/>
      </c>
      <c r="X13" s="15" t="str">
        <f>IF(LEN(W13)=0,"",COUNTIF($V$2:$V$301,W13)/$Z$17)</f>
        <v/>
      </c>
      <c r="Y13">
        <f t="shared" si="21"/>
        <v>0</v>
      </c>
      <c r="Z13">
        <f t="shared" si="22"/>
        <v>0</v>
      </c>
    </row>
    <row r="14" ht="20.1" customHeight="1" spans="1:26">
      <c r="A14" s="8"/>
      <c r="B14" s="8" t="str">
        <f t="shared" si="0"/>
        <v/>
      </c>
      <c r="C14" s="8" t="str">
        <f t="shared" si="1"/>
        <v/>
      </c>
      <c r="D14" s="8" t="str">
        <f t="shared" si="2"/>
        <v/>
      </c>
      <c r="E14" s="8" t="str">
        <f t="shared" si="3"/>
        <v/>
      </c>
      <c r="F14" s="8" t="str">
        <f t="shared" si="4"/>
        <v/>
      </c>
      <c r="G14" s="8" t="str">
        <f t="shared" si="5"/>
        <v/>
      </c>
      <c r="H14" s="8" t="str">
        <f t="shared" si="6"/>
        <v/>
      </c>
      <c r="I14" s="8" t="str">
        <f t="shared" si="7"/>
        <v/>
      </c>
      <c r="J14" s="8" t="str">
        <f t="shared" si="8"/>
        <v/>
      </c>
      <c r="K14" s="8" t="str">
        <f t="shared" si="9"/>
        <v/>
      </c>
      <c r="L14" s="8" t="str">
        <f t="shared" si="10"/>
        <v/>
      </c>
      <c r="M14" s="8" t="str">
        <f t="shared" si="11"/>
        <v/>
      </c>
      <c r="N14" s="8" t="str">
        <f t="shared" si="12"/>
        <v/>
      </c>
      <c r="O14" s="8" t="str">
        <f t="shared" si="13"/>
        <v/>
      </c>
      <c r="P14" s="8" t="str">
        <f t="shared" si="14"/>
        <v/>
      </c>
      <c r="Q14" s="8" t="str">
        <f t="shared" si="15"/>
        <v/>
      </c>
      <c r="R14" s="8" t="str">
        <f t="shared" si="16"/>
        <v/>
      </c>
      <c r="S14" s="8" t="str">
        <f t="shared" si="17"/>
        <v/>
      </c>
      <c r="T14" s="8" t="str">
        <f t="shared" si="18"/>
        <v/>
      </c>
      <c r="U14" s="8" t="str">
        <f t="shared" si="19"/>
        <v/>
      </c>
      <c r="V14" s="8" t="str">
        <f t="shared" si="23"/>
        <v/>
      </c>
      <c r="W14" s="8" t="str">
        <f t="array" ref="W14">INDEX(V:V,MIN(IF(COUNTIF(W$1:W$13,$V$2:$V$301)=0,ROW($2:$301),1001)))&amp;""</f>
        <v/>
      </c>
      <c r="X14" s="15" t="str">
        <f>IF(LEN(W14)=0,"",COUNTIF($V$2:$V$301,W14)/$Z$17)</f>
        <v/>
      </c>
      <c r="Y14">
        <f t="shared" si="21"/>
        <v>0</v>
      </c>
      <c r="Z14">
        <f t="shared" si="22"/>
        <v>0</v>
      </c>
    </row>
    <row r="15" ht="20.1" customHeight="1" spans="1:26">
      <c r="A15" s="8"/>
      <c r="B15" s="8" t="str">
        <f t="shared" si="0"/>
        <v/>
      </c>
      <c r="C15" s="8" t="str">
        <f t="shared" si="1"/>
        <v/>
      </c>
      <c r="D15" s="8" t="str">
        <f t="shared" si="2"/>
        <v/>
      </c>
      <c r="E15" s="8" t="str">
        <f t="shared" si="3"/>
        <v/>
      </c>
      <c r="F15" s="8" t="str">
        <f t="shared" si="4"/>
        <v/>
      </c>
      <c r="G15" s="8" t="str">
        <f t="shared" si="5"/>
        <v/>
      </c>
      <c r="H15" s="8" t="str">
        <f t="shared" si="6"/>
        <v/>
      </c>
      <c r="I15" s="8" t="str">
        <f t="shared" si="7"/>
        <v/>
      </c>
      <c r="J15" s="8" t="str">
        <f t="shared" si="8"/>
        <v/>
      </c>
      <c r="K15" s="8" t="str">
        <f t="shared" si="9"/>
        <v/>
      </c>
      <c r="L15" s="8" t="str">
        <f t="shared" si="10"/>
        <v/>
      </c>
      <c r="M15" s="8" t="str">
        <f t="shared" si="11"/>
        <v/>
      </c>
      <c r="N15" s="8" t="str">
        <f t="shared" si="12"/>
        <v/>
      </c>
      <c r="O15" s="8" t="str">
        <f t="shared" si="13"/>
        <v/>
      </c>
      <c r="P15" s="8" t="str">
        <f t="shared" si="14"/>
        <v/>
      </c>
      <c r="Q15" s="8" t="str">
        <f t="shared" si="15"/>
        <v/>
      </c>
      <c r="R15" s="8" t="str">
        <f t="shared" si="16"/>
        <v/>
      </c>
      <c r="S15" s="8" t="str">
        <f t="shared" si="17"/>
        <v/>
      </c>
      <c r="T15" s="8" t="str">
        <f t="shared" si="18"/>
        <v/>
      </c>
      <c r="U15" s="8" t="str">
        <f t="shared" si="19"/>
        <v/>
      </c>
      <c r="V15" s="8" t="str">
        <f t="shared" si="23"/>
        <v/>
      </c>
      <c r="W15" s="8" t="str">
        <f t="array" ref="W15">INDEX(V:V,MIN(IF(COUNTIF(W$1:W$14,$V$2:$V$301)=0,ROW($2:$301),1001)))&amp;""</f>
        <v/>
      </c>
      <c r="X15" s="15" t="str">
        <f>IF(LEN(W15)=0,"",COUNTIF($V$2:$V$301,W15)/$Z$17)</f>
        <v/>
      </c>
      <c r="Y15">
        <f t="shared" si="21"/>
        <v>0</v>
      </c>
      <c r="Z15">
        <f t="shared" si="22"/>
        <v>0</v>
      </c>
    </row>
    <row r="16" ht="20.1" customHeight="1" spans="1:26">
      <c r="A16" s="8"/>
      <c r="B16" s="8" t="str">
        <f t="shared" si="0"/>
        <v/>
      </c>
      <c r="C16" s="8" t="str">
        <f t="shared" si="1"/>
        <v/>
      </c>
      <c r="D16" s="8" t="str">
        <f t="shared" si="2"/>
        <v/>
      </c>
      <c r="E16" s="8" t="str">
        <f t="shared" si="3"/>
        <v/>
      </c>
      <c r="F16" s="8" t="str">
        <f t="shared" si="4"/>
        <v/>
      </c>
      <c r="G16" s="8" t="str">
        <f t="shared" si="5"/>
        <v/>
      </c>
      <c r="H16" s="8" t="str">
        <f t="shared" si="6"/>
        <v/>
      </c>
      <c r="I16" s="8" t="str">
        <f t="shared" si="7"/>
        <v/>
      </c>
      <c r="J16" s="8" t="str">
        <f t="shared" si="8"/>
        <v/>
      </c>
      <c r="K16" s="8" t="str">
        <f t="shared" si="9"/>
        <v/>
      </c>
      <c r="L16" s="8" t="str">
        <f t="shared" si="10"/>
        <v/>
      </c>
      <c r="M16" s="8" t="str">
        <f t="shared" si="11"/>
        <v/>
      </c>
      <c r="N16" s="8" t="str">
        <f t="shared" si="12"/>
        <v/>
      </c>
      <c r="O16" s="8" t="str">
        <f t="shared" si="13"/>
        <v/>
      </c>
      <c r="P16" s="8" t="str">
        <f t="shared" si="14"/>
        <v/>
      </c>
      <c r="Q16" s="8" t="str">
        <f t="shared" si="15"/>
        <v/>
      </c>
      <c r="R16" s="8" t="str">
        <f t="shared" si="16"/>
        <v/>
      </c>
      <c r="S16" s="8" t="str">
        <f t="shared" si="17"/>
        <v/>
      </c>
      <c r="T16" s="8" t="str">
        <f t="shared" si="18"/>
        <v/>
      </c>
      <c r="U16" s="8" t="str">
        <f t="shared" si="19"/>
        <v/>
      </c>
      <c r="V16" s="8" t="str">
        <f t="shared" si="23"/>
        <v/>
      </c>
      <c r="W16" s="8" t="str">
        <f t="array" ref="W16">INDEX(V:V,MIN(IF(COUNTIF(W$1:W$15,$V$2:$V$301)=0,ROW($2:$301),1001)))&amp;""</f>
        <v/>
      </c>
      <c r="X16" s="15" t="str">
        <f>IF(LEN(W16)=0,"",COUNTIF($V$2:$V$301,W16)/$Z$17)</f>
        <v/>
      </c>
      <c r="Y16">
        <f t="shared" si="21"/>
        <v>0</v>
      </c>
      <c r="Z16">
        <f t="shared" si="22"/>
        <v>0</v>
      </c>
    </row>
    <row r="17" ht="20.1" customHeight="1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 t="str">
        <f t="shared" si="23"/>
        <v/>
      </c>
      <c r="W17" s="8" t="str">
        <f t="array" ref="W17">INDEX(V:V,MIN(IF(COUNTIF(W$1:W$16,$V$2:$V$301)=0,ROW($2:$301),1001)))&amp;""</f>
        <v/>
      </c>
      <c r="X17" s="15" t="str">
        <f>IF(LEN(W17)=0,"",COUNTIF($V$2:$V$301,W17)/$Z$17)</f>
        <v/>
      </c>
      <c r="Z17">
        <f>SUM((Z2:Z16))</f>
        <v>7</v>
      </c>
    </row>
    <row r="18" ht="20.1" customHeight="1" spans="1:2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 t="str">
        <f t="shared" si="23"/>
        <v/>
      </c>
      <c r="W18" s="8" t="str">
        <f t="array" ref="W18">INDEX(V:V,MIN(IF(COUNTIF(W$1:W$17,$V$2:$V$301)=0,ROW($2:$301),1001)))&amp;""</f>
        <v/>
      </c>
      <c r="X18" s="15" t="str">
        <f>IF(LEN(W18)=0,"",COUNTIF($V$2:$V$301,W18)/$Z$17)</f>
        <v/>
      </c>
    </row>
    <row r="19" ht="20.1" customHeight="1" spans="1:2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 t="str">
        <f t="shared" si="23"/>
        <v/>
      </c>
      <c r="W19" s="8" t="str">
        <f t="array" ref="W19">INDEX(V:V,MIN(IF(COUNTIF(W$1:W$18,$V$2:$V$301)=0,ROW($2:$301),1001)))&amp;""</f>
        <v/>
      </c>
      <c r="X19" s="15" t="str">
        <f>IF(LEN(W19)=0,"",COUNTIF($V$2:$V$301,W19)/$Z$17)</f>
        <v/>
      </c>
    </row>
    <row r="20" ht="20.1" customHeight="1" spans="1:2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 t="str">
        <f t="shared" si="23"/>
        <v/>
      </c>
      <c r="W20" s="8" t="str">
        <f t="array" ref="W20">INDEX(V:V,MIN(IF(COUNTIF(W$1:W$19,$V$2:$V$301)=0,ROW($2:$301),1001)))&amp;""</f>
        <v/>
      </c>
      <c r="X20" s="15" t="str">
        <f>IF(LEN(W20)=0,"",COUNTIF($V$2:$V$301,W20)/$Z$17)</f>
        <v/>
      </c>
    </row>
    <row r="21" ht="20.1" customHeight="1" spans="1:2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 t="str">
        <f t="shared" si="23"/>
        <v/>
      </c>
      <c r="W21" s="8" t="str">
        <f t="array" ref="W21">INDEX(V:V,MIN(IF(COUNTIF(W$1:W$20,$V$2:$V$301)=0,ROW($2:$301),1001)))&amp;""</f>
        <v/>
      </c>
      <c r="X21" s="15" t="str">
        <f>IF(LEN(W21)=0,"",COUNTIF($V$2:$V$301,W21)/$Z$17)</f>
        <v/>
      </c>
    </row>
    <row r="22" ht="20.1" customHeight="1" spans="1:2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 t="str">
        <f t="shared" ref="V22:V31" si="24">D2</f>
        <v/>
      </c>
      <c r="W22" s="8" t="str">
        <f t="array" ref="W22">INDEX(V:V,MIN(IF(COUNTIF(W$1:W$21,$V$2:$V$301)=0,ROW($2:$301),1001)))&amp;""</f>
        <v/>
      </c>
      <c r="X22" s="15" t="str">
        <f>IF(LEN(W22)=0,"",COUNTIF($V$2:$V$301,W22)/$Z$17)</f>
        <v/>
      </c>
    </row>
    <row r="23" ht="20.1" customHeight="1" spans="1:2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 t="str">
        <f t="shared" si="24"/>
        <v/>
      </c>
      <c r="W23" s="8" t="str">
        <f t="array" ref="W23">INDEX(V:V,MIN(IF(COUNTIF(W$1:W$22,$V$2:$V$301)=0,ROW($2:$301),1001)))&amp;""</f>
        <v/>
      </c>
      <c r="X23" s="15" t="str">
        <f>IF(LEN(W23)=0,"",COUNTIF($V$2:$V$301,W23)/$Z$17)</f>
        <v/>
      </c>
    </row>
    <row r="24" ht="20.1" customHeight="1" spans="1: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 t="str">
        <f t="shared" si="24"/>
        <v/>
      </c>
      <c r="W24" s="8" t="str">
        <f t="array" ref="W24">INDEX(V:V,MIN(IF(COUNTIF(W$1:W$23,$V$2:$V$301)=0,ROW($2:$301),1001)))&amp;""</f>
        <v/>
      </c>
      <c r="X24" s="15" t="str">
        <f>IF(LEN(W24)=0,"",COUNTIF($V$2:$V$301,W24)/$Z$17)</f>
        <v/>
      </c>
    </row>
    <row r="25" ht="20.1" customHeight="1" spans="1:2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 t="str">
        <f t="shared" si="24"/>
        <v/>
      </c>
      <c r="W25" s="8" t="str">
        <f t="array" ref="W25">INDEX(V:V,MIN(IF(COUNTIF(W$1:W$24,$V$2:$V$301)=0,ROW($2:$301),1001)))&amp;""</f>
        <v/>
      </c>
      <c r="X25" s="15" t="str">
        <f>IF(LEN(W25)=0,"",COUNTIF($V$2:$V$301,W25)/$Z$17)</f>
        <v/>
      </c>
    </row>
    <row r="26" ht="20.1" customHeight="1" spans="1:2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tr">
        <f t="shared" si="24"/>
        <v/>
      </c>
      <c r="W26" s="8" t="str">
        <f t="array" ref="W26">INDEX(V:V,MIN(IF(COUNTIF(W$1:W$25,$V$2:$V$301)=0,ROW($2:$301),1001)))&amp;""</f>
        <v/>
      </c>
      <c r="X26" s="15" t="str">
        <f>IF(LEN(W26)=0,"",COUNTIF($V$2:$V$301,W26)/$Z$17)</f>
        <v/>
      </c>
    </row>
    <row r="27" ht="20.1" customHeight="1" spans="1:2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str">
        <f t="shared" si="24"/>
        <v/>
      </c>
      <c r="W27" s="8" t="str">
        <f t="array" ref="W27">INDEX(V:V,MIN(IF(COUNTIF(W$1:W$26,$V$2:$V$301)=0,ROW($2:$301),1001)))&amp;""</f>
        <v/>
      </c>
      <c r="X27" s="15" t="str">
        <f>IF(LEN(W27)=0,"",COUNTIF($V$2:$V$301,W27)/$Z$17)</f>
        <v/>
      </c>
    </row>
    <row r="28" ht="20.1" customHeight="1" spans="1:2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tr">
        <f t="shared" si="24"/>
        <v/>
      </c>
      <c r="W28" s="8" t="str">
        <f t="array" ref="W28">INDEX(V:V,MIN(IF(COUNTIF(W$1:W$27,$V$2:$V$301)=0,ROW($2:$301),1001)))&amp;""</f>
        <v/>
      </c>
      <c r="X28" s="15" t="str">
        <f>IF(LEN(W28)=0,"",COUNTIF($V$2:$V$301,W28)/$Z$17)</f>
        <v/>
      </c>
    </row>
    <row r="29" ht="20.1" customHeight="1" spans="1:2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 t="str">
        <f t="shared" si="24"/>
        <v/>
      </c>
      <c r="W29" s="8" t="str">
        <f t="array" ref="W29">INDEX(V:V,MIN(IF(COUNTIF(W$1:W$28,$V$2:$V$301)=0,ROW($2:$301),1001)))&amp;""</f>
        <v/>
      </c>
      <c r="X29" s="15" t="str">
        <f>IF(LEN(W29)=0,"",COUNTIF($V$2:$V$301,W29)/$Z$17)</f>
        <v/>
      </c>
    </row>
    <row r="30" ht="20.1" customHeight="1" spans="1:2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 t="str">
        <f t="shared" si="24"/>
        <v/>
      </c>
      <c r="W30" s="8" t="str">
        <f t="array" ref="W30">INDEX(V:V,MIN(IF(COUNTIF(W$1:W$29,$V$2:$V$301)=0,ROW($2:$301),1001)))&amp;""</f>
        <v/>
      </c>
      <c r="X30" s="15" t="str">
        <f>IF(LEN(W30)=0,"",COUNTIF($V$2:$V$301,W30)/$Z$17)</f>
        <v/>
      </c>
    </row>
    <row r="31" ht="20.1" customHeight="1" spans="1:2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 t="str">
        <f t="shared" si="24"/>
        <v/>
      </c>
      <c r="W31" s="8" t="str">
        <f t="array" ref="W31">INDEX(V:V,MIN(IF(COUNTIF(W$1:W$30,$V$2:$V$301)=0,ROW($2:$301),1001)))&amp;""</f>
        <v/>
      </c>
      <c r="X31" s="15" t="str">
        <f>IF(LEN(W31)=0,"",COUNTIF($V$2:$V$301,W31)/$Z$17)</f>
        <v/>
      </c>
    </row>
    <row r="32" ht="20.1" customHeight="1" spans="1:2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 t="str">
        <f t="shared" ref="V32:V41" si="25">E2</f>
        <v/>
      </c>
      <c r="W32" s="8" t="str">
        <f t="array" ref="W32">INDEX(V:V,MIN(IF(COUNTIF(W$1:W$31,$V$2:$V$301)=0,ROW($2:$301),1001)))&amp;""</f>
        <v/>
      </c>
      <c r="X32" s="15" t="str">
        <f>IF(LEN(W32)=0,"",COUNTIF($V$2:$V$301,W32)/$Z$17)</f>
        <v/>
      </c>
    </row>
    <row r="33" ht="20.1" customHeight="1" spans="1:2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 t="str">
        <f t="shared" si="25"/>
        <v/>
      </c>
      <c r="W33" s="8" t="str">
        <f t="array" ref="W33">INDEX(V:V,MIN(IF(COUNTIF(W$1:W$32,$V$2:$V$301)=0,ROW($2:$301),1001)))&amp;""</f>
        <v/>
      </c>
      <c r="X33" s="15" t="str">
        <f>IF(LEN(W33)=0,"",COUNTIF($V$2:$V$301,W33)/$Z$17)</f>
        <v/>
      </c>
    </row>
    <row r="34" ht="20.1" customHeight="1" spans="1:2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 t="str">
        <f t="shared" si="25"/>
        <v/>
      </c>
      <c r="W34" s="8" t="str">
        <f t="array" ref="W34">INDEX(V:V,MIN(IF(COUNTIF(W$1:W$33,$V$2:$V$301)=0,ROW($2:$301),1001)))&amp;""</f>
        <v/>
      </c>
      <c r="X34" s="15" t="str">
        <f>IF(LEN(W34)=0,"",COUNTIF($V$2:$V$301,W34)/$Z$17)</f>
        <v/>
      </c>
    </row>
    <row r="35" ht="20.1" customHeight="1" spans="1:2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 t="str">
        <f t="shared" si="25"/>
        <v/>
      </c>
      <c r="W35" s="8" t="str">
        <f t="array" ref="W35">INDEX(V:V,MIN(IF(COUNTIF(W$1:W$34,$V$2:$V$301)=0,ROW($2:$301),1001)))&amp;""</f>
        <v/>
      </c>
      <c r="X35" s="15" t="str">
        <f>IF(LEN(W35)=0,"",COUNTIF($V$2:$V$301,W35)/$Z$17)</f>
        <v/>
      </c>
    </row>
    <row r="36" ht="20.1" customHeight="1" spans="1:2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 t="str">
        <f t="shared" si="25"/>
        <v/>
      </c>
      <c r="W36" s="8" t="str">
        <f t="array" ref="W36">INDEX(V:V,MIN(IF(COUNTIF(W$1:W$35,$V$2:$V$301)=0,ROW($2:$301),1001)))&amp;""</f>
        <v/>
      </c>
      <c r="X36" s="15" t="str">
        <f>IF(LEN(W36)=0,"",COUNTIF($V$2:$V$301,W36)/$Z$17)</f>
        <v/>
      </c>
    </row>
    <row r="37" ht="20.1" customHeight="1" spans="1:2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 t="str">
        <f t="shared" si="25"/>
        <v/>
      </c>
      <c r="W37" s="8" t="str">
        <f t="array" ref="W37">INDEX(V:V,MIN(IF(COUNTIF(W$1:W$36,$V$2:$V$301)=0,ROW($2:$301),1001)))&amp;""</f>
        <v/>
      </c>
      <c r="X37" s="15" t="str">
        <f>IF(LEN(W37)=0,"",COUNTIF($V$2:$V$301,W37)/$Z$17)</f>
        <v/>
      </c>
    </row>
    <row r="38" ht="20.1" customHeight="1" spans="1:2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 t="str">
        <f t="shared" si="25"/>
        <v/>
      </c>
      <c r="W38" s="8" t="str">
        <f t="array" ref="W38">INDEX(V:V,MIN(IF(COUNTIF(W$1:W$37,$V$2:$V$301)=0,ROW($2:$301),1001)))&amp;""</f>
        <v/>
      </c>
      <c r="X38" s="15" t="str">
        <f>IF(LEN(W38)=0,"",COUNTIF($V$2:$V$301,W38)/$Z$17)</f>
        <v/>
      </c>
    </row>
    <row r="39" ht="20.1" customHeight="1" spans="1:2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 t="str">
        <f t="shared" si="25"/>
        <v/>
      </c>
      <c r="W39" s="8" t="str">
        <f t="array" ref="W39">INDEX(V:V,MIN(IF(COUNTIF(W$1:W$38,$V$2:$V$301)=0,ROW($2:$301),1001)))&amp;""</f>
        <v/>
      </c>
      <c r="X39" s="15" t="str">
        <f>IF(LEN(W39)=0,"",COUNTIF($V$2:$V$301,W39)/$Z$17)</f>
        <v/>
      </c>
    </row>
    <row r="40" ht="20.1" customHeight="1" spans="1:2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 t="str">
        <f t="shared" si="25"/>
        <v/>
      </c>
      <c r="W40" s="8" t="str">
        <f t="array" ref="W40">INDEX(V:V,MIN(IF(COUNTIF(W$1:W$39,$V$2:$V$301)=0,ROW($2:$301),1001)))&amp;""</f>
        <v/>
      </c>
      <c r="X40" s="15" t="str">
        <f>IF(LEN(W40)=0,"",COUNTIF($V$2:$V$301,W40)/$Z$17)</f>
        <v/>
      </c>
    </row>
    <row r="41" ht="20.1" customHeight="1" spans="1:2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 t="str">
        <f t="shared" si="25"/>
        <v/>
      </c>
      <c r="W41" s="8" t="str">
        <f t="array" ref="W41">INDEX(V:V,MIN(IF(COUNTIF(W$1:W$40,$V$2:$V$301)=0,ROW($2:$301),1001)))&amp;""</f>
        <v/>
      </c>
      <c r="X41" s="15" t="str">
        <f>IF(LEN(W41)=0,"",COUNTIF($V$2:$V$301,W41)/$Z$17)</f>
        <v/>
      </c>
    </row>
    <row r="42" ht="20.1" customHeight="1" spans="1:2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 t="str">
        <f t="shared" ref="V42:V51" si="26">F2</f>
        <v/>
      </c>
      <c r="W42" s="8" t="str">
        <f t="array" ref="W42">INDEX(V:V,MIN(IF(COUNTIF(W$1:W$41,$V$2:$V$301)=0,ROW($2:$301),1001)))&amp;""</f>
        <v/>
      </c>
      <c r="X42" s="15" t="str">
        <f>IF(LEN(W42)=0,"",COUNTIF($V$2:$V$301,W42)/$Z$17)</f>
        <v/>
      </c>
    </row>
    <row r="43" ht="20.1" customHeight="1" spans="1:2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 t="str">
        <f t="shared" si="26"/>
        <v/>
      </c>
      <c r="W43" s="8" t="str">
        <f t="array" ref="W43">INDEX(V:V,MIN(IF(COUNTIF(W$1:W$42,$V$2:$V$301)=0,ROW($2:$301),1001)))&amp;""</f>
        <v/>
      </c>
      <c r="X43" s="15" t="str">
        <f>IF(LEN(W43)=0,"",COUNTIF($V$2:$V$301,W43)/$Z$17)</f>
        <v/>
      </c>
    </row>
    <row r="44" ht="20.1" customHeight="1" spans="1:2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 t="str">
        <f t="shared" si="26"/>
        <v/>
      </c>
      <c r="W44" s="8" t="str">
        <f t="array" ref="W44">INDEX(V:V,MIN(IF(COUNTIF(W$1:W$43,$V$2:$V$301)=0,ROW($2:$301),1001)))&amp;""</f>
        <v/>
      </c>
      <c r="X44" s="15" t="str">
        <f>IF(LEN(W44)=0,"",COUNTIF($V$2:$V$301,W44)/$Z$17)</f>
        <v/>
      </c>
    </row>
    <row r="45" ht="20.1" customHeight="1" spans="1:2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 t="str">
        <f t="shared" si="26"/>
        <v/>
      </c>
      <c r="W45" s="8" t="str">
        <f t="array" ref="W45">INDEX(V:V,MIN(IF(COUNTIF(W$1:W$44,$V$2:$V$301)=0,ROW($2:$301),1001)))&amp;""</f>
        <v/>
      </c>
      <c r="X45" s="15" t="str">
        <f>IF(LEN(W45)=0,"",COUNTIF($V$2:$V$301,W45)/$Z$17)</f>
        <v/>
      </c>
    </row>
    <row r="46" ht="20.1" customHeight="1" spans="1:2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 t="str">
        <f t="shared" si="26"/>
        <v/>
      </c>
      <c r="W46" s="8" t="str">
        <f t="array" ref="W46">INDEX(V:V,MIN(IF(COUNTIF(W$1:W$45,$V$2:$V$301)=0,ROW($2:$301),1001)))&amp;""</f>
        <v/>
      </c>
      <c r="X46" s="15" t="str">
        <f>IF(LEN(W46)=0,"",COUNTIF($V$2:$V$301,W46)/$Z$17)</f>
        <v/>
      </c>
    </row>
    <row r="47" ht="20.1" customHeight="1" spans="1:2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 t="str">
        <f t="shared" si="26"/>
        <v/>
      </c>
      <c r="W47" s="8" t="str">
        <f t="array" ref="W47">INDEX(V:V,MIN(IF(COUNTIF(W$1:W$46,$V$2:$V$301)=0,ROW($2:$301),1001)))&amp;""</f>
        <v/>
      </c>
      <c r="X47" s="15" t="str">
        <f>IF(LEN(W47)=0,"",COUNTIF($V$2:$V$301,W47)/$Z$17)</f>
        <v/>
      </c>
    </row>
    <row r="48" ht="20.1" customHeight="1" spans="1:2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tr">
        <f t="shared" si="26"/>
        <v/>
      </c>
      <c r="W48" s="8" t="str">
        <f t="array" ref="W48">INDEX(V:V,MIN(IF(COUNTIF(W$1:W$47,$V$2:$V$301)=0,ROW($2:$301),1001)))&amp;""</f>
        <v/>
      </c>
      <c r="X48" s="15" t="str">
        <f>IF(LEN(W48)=0,"",COUNTIF($V$2:$V$301,W48)/$Z$17)</f>
        <v/>
      </c>
    </row>
    <row r="49" ht="20.1" customHeight="1" spans="1:2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 t="str">
        <f t="shared" si="26"/>
        <v/>
      </c>
      <c r="W49" s="8" t="str">
        <f t="array" ref="W49">INDEX(V:V,MIN(IF(COUNTIF(W$1:W$48,$V$2:$V$301)=0,ROW($2:$301),1001)))&amp;""</f>
        <v/>
      </c>
      <c r="X49" s="15" t="str">
        <f>IF(LEN(W49)=0,"",COUNTIF($V$2:$V$301,W49)/$Z$17)</f>
        <v/>
      </c>
    </row>
    <row r="50" ht="20.1" customHeight="1" spans="1:2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 t="str">
        <f t="shared" si="26"/>
        <v/>
      </c>
      <c r="W50" s="8" t="str">
        <f t="array" ref="W50">INDEX(V:V,MIN(IF(COUNTIF(W$1:W$49,$V$2:$V$301)=0,ROW($2:$301),1001)))&amp;""</f>
        <v/>
      </c>
      <c r="X50" s="15" t="str">
        <f>IF(LEN(W50)=0,"",COUNTIF($V$2:$V$301,W50)/$Z$17)</f>
        <v/>
      </c>
    </row>
    <row r="51" ht="20.1" customHeight="1" spans="1:2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 t="str">
        <f t="shared" si="26"/>
        <v/>
      </c>
      <c r="W51" s="8" t="str">
        <f t="array" ref="W51">INDEX(V:V,MIN(IF(COUNTIF(W$1:W$50,$V$2:$V$301)=0,ROW($2:$301),1001)))&amp;""</f>
        <v/>
      </c>
      <c r="X51" s="15" t="str">
        <f>IF(LEN(W51)=0,"",COUNTIF($V$2:$V$301,W51)/$Z$17)</f>
        <v/>
      </c>
    </row>
    <row r="52" ht="20.1" customHeight="1" spans="1:2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 t="str">
        <f t="shared" ref="V52:V61" si="27">G2</f>
        <v/>
      </c>
      <c r="W52" s="8" t="str">
        <f t="array" ref="W52">INDEX(V:V,MIN(IF(COUNTIF(W$1:W$51,$V$2:$V$301)=0,ROW($2:$301),1001)))&amp;""</f>
        <v/>
      </c>
      <c r="X52" s="15" t="str">
        <f>IF(LEN(W52)=0,"",COUNTIF($V$2:$V$301,W52)/$Z$17)</f>
        <v/>
      </c>
    </row>
    <row r="53" ht="20.1" customHeight="1" spans="1:2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 t="str">
        <f t="shared" si="27"/>
        <v/>
      </c>
      <c r="W53" s="8" t="str">
        <f t="array" ref="W53">INDEX(V:V,MIN(IF(COUNTIF(W$1:W$52,$V$2:$V$301)=0,ROW($2:$301),1001)))&amp;""</f>
        <v/>
      </c>
      <c r="X53" s="15" t="str">
        <f>IF(LEN(W53)=0,"",COUNTIF($V$2:$V$301,W53)/$Z$17)</f>
        <v/>
      </c>
    </row>
    <row r="54" ht="20.1" customHeight="1" spans="1:2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 t="str">
        <f t="shared" si="27"/>
        <v/>
      </c>
      <c r="W54" s="8" t="str">
        <f t="array" ref="W54">INDEX(V:V,MIN(IF(COUNTIF(W$1:W$53,$V$2:$V$301)=0,ROW($2:$301),1001)))&amp;""</f>
        <v/>
      </c>
      <c r="X54" s="15" t="str">
        <f>IF(LEN(W54)=0,"",COUNTIF($V$2:$V$301,W54)/$Z$17)</f>
        <v/>
      </c>
    </row>
    <row r="55" ht="20.1" customHeight="1" spans="1:2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 t="str">
        <f t="shared" si="27"/>
        <v/>
      </c>
      <c r="W55" s="8" t="str">
        <f t="array" ref="W55">INDEX(V:V,MIN(IF(COUNTIF(W$1:W$54,$V$2:$V$301)=0,ROW($2:$301),1001)))&amp;""</f>
        <v/>
      </c>
      <c r="X55" s="15" t="str">
        <f>IF(LEN(W55)=0,"",COUNTIF($V$2:$V$301,W55)/$Z$17)</f>
        <v/>
      </c>
    </row>
    <row r="56" ht="20.1" customHeight="1" spans="1:2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tr">
        <f t="shared" si="27"/>
        <v/>
      </c>
      <c r="W56" s="8" t="str">
        <f t="array" ref="W56">INDEX(V:V,MIN(IF(COUNTIF(W$1:W$55,$V$2:$V$301)=0,ROW($2:$301),1001)))&amp;""</f>
        <v/>
      </c>
      <c r="X56" s="15" t="str">
        <f>IF(LEN(W56)=0,"",COUNTIF($V$2:$V$301,W56)/$Z$17)</f>
        <v/>
      </c>
    </row>
    <row r="57" ht="20.1" customHeight="1" spans="1:2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 t="str">
        <f t="shared" si="27"/>
        <v/>
      </c>
      <c r="W57" s="8" t="str">
        <f t="array" ref="W57">INDEX(V:V,MIN(IF(COUNTIF(W$1:W$56,$V$2:$V$301)=0,ROW($2:$301),1001)))&amp;""</f>
        <v/>
      </c>
      <c r="X57" s="15" t="str">
        <f>IF(LEN(W57)=0,"",COUNTIF($V$2:$V$301,W57)/$Z$17)</f>
        <v/>
      </c>
    </row>
    <row r="58" ht="20.1" customHeight="1" spans="1:2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 t="str">
        <f t="shared" si="27"/>
        <v/>
      </c>
      <c r="W58" s="8" t="str">
        <f t="array" ref="W58">INDEX(V:V,MIN(IF(COUNTIF(W$1:W$57,$V$2:$V$301)=0,ROW($2:$301),1001)))&amp;""</f>
        <v/>
      </c>
      <c r="X58" s="15" t="str">
        <f>IF(LEN(W58)=0,"",COUNTIF($V$2:$V$301,W58)/$Z$17)</f>
        <v/>
      </c>
    </row>
    <row r="59" ht="20.1" customHeight="1" spans="1:2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 t="str">
        <f t="shared" si="27"/>
        <v/>
      </c>
      <c r="W59" s="8" t="str">
        <f t="array" ref="W59">INDEX(V:V,MIN(IF(COUNTIF(W$1:W$58,$V$2:$V$301)=0,ROW($2:$301),1001)))&amp;""</f>
        <v/>
      </c>
      <c r="X59" s="15" t="str">
        <f>IF(LEN(W59)=0,"",COUNTIF($V$2:$V$301,W59)/$Z$17)</f>
        <v/>
      </c>
    </row>
    <row r="60" ht="20.1" customHeight="1" spans="1:2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 t="str">
        <f t="shared" si="27"/>
        <v/>
      </c>
      <c r="W60" s="8" t="str">
        <f t="array" ref="W60">INDEX(V:V,MIN(IF(COUNTIF(W$1:W$59,$V$2:$V$301)=0,ROW($2:$301),1001)))&amp;""</f>
        <v/>
      </c>
      <c r="X60" s="15" t="str">
        <f>IF(LEN(W60)=0,"",COUNTIF($V$2:$V$301,W60)/$Z$17)</f>
        <v/>
      </c>
    </row>
    <row r="61" ht="20.1" customHeight="1" spans="1:2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 t="str">
        <f t="shared" si="27"/>
        <v/>
      </c>
      <c r="W61" s="8" t="str">
        <f t="array" ref="W61">INDEX(V:V,MIN(IF(COUNTIF(W$1:W$60,$V$2:$V$301)=0,ROW($2:$301),1001)))&amp;""</f>
        <v/>
      </c>
      <c r="X61" s="15" t="str">
        <f>IF(LEN(W61)=0,"",COUNTIF($V$2:$V$301,W61)/$Z$17)</f>
        <v/>
      </c>
    </row>
    <row r="62" ht="20.1" customHeight="1" spans="1:2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 t="str">
        <f t="shared" ref="V62:V71" si="28">H2</f>
        <v/>
      </c>
      <c r="W62" s="8" t="str">
        <f t="array" ref="W62">INDEX(V:V,MIN(IF(COUNTIF(W$1:W$61,$V$2:$V$301)=0,ROW($2:$301),1001)))&amp;""</f>
        <v/>
      </c>
      <c r="X62" s="15" t="str">
        <f>IF(LEN(W62)=0,"",COUNTIF($V$2:$V$301,W62)/$Z$17)</f>
        <v/>
      </c>
    </row>
    <row r="63" ht="20.1" customHeight="1" spans="1:2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 t="str">
        <f t="shared" si="28"/>
        <v/>
      </c>
      <c r="W63" s="8" t="str">
        <f t="array" ref="W63">INDEX(V:V,MIN(IF(COUNTIF(W$1:W$62,$V$2:$V$301)=0,ROW($2:$301),1001)))&amp;""</f>
        <v/>
      </c>
      <c r="X63" s="15" t="str">
        <f>IF(LEN(W63)=0,"",COUNTIF($V$2:$V$301,W63)/$Z$17)</f>
        <v/>
      </c>
    </row>
    <row r="64" ht="20.1" customHeight="1" spans="1:2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 t="str">
        <f t="shared" si="28"/>
        <v/>
      </c>
      <c r="W64" s="8" t="str">
        <f t="array" ref="W64">INDEX(V:V,MIN(IF(COUNTIF(W$1:W$63,$V$2:$V$301)=0,ROW($2:$301),1001)))&amp;""</f>
        <v/>
      </c>
      <c r="X64" s="15" t="str">
        <f>IF(LEN(W64)=0,"",COUNTIF($V$2:$V$301,W64)/$Z$17)</f>
        <v/>
      </c>
    </row>
    <row r="65" ht="20.1" customHeight="1" spans="1:2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 t="str">
        <f t="shared" si="28"/>
        <v/>
      </c>
      <c r="W65" s="8" t="str">
        <f t="array" ref="W65">INDEX(V:V,MIN(IF(COUNTIF(W$1:W$64,$V$2:$V$301)=0,ROW($2:$301),1001)))&amp;""</f>
        <v/>
      </c>
      <c r="X65" s="15" t="str">
        <f>IF(LEN(W65)=0,"",COUNTIF($V$2:$V$301,W65)/$Z$17)</f>
        <v/>
      </c>
    </row>
    <row r="66" ht="20.1" customHeight="1" spans="1:2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 t="str">
        <f t="shared" si="28"/>
        <v/>
      </c>
      <c r="W66" s="8" t="str">
        <f t="array" ref="W66">INDEX(V:V,MIN(IF(COUNTIF(W$1:W$65,$V$2:$V$301)=0,ROW($2:$301),1001)))&amp;""</f>
        <v/>
      </c>
      <c r="X66" s="15" t="str">
        <f>IF(LEN(W66)=0,"",COUNTIF($V$2:$V$301,W66)/$Z$17)</f>
        <v/>
      </c>
    </row>
    <row r="67" ht="20.1" customHeight="1" spans="1:2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 t="str">
        <f t="shared" si="28"/>
        <v/>
      </c>
      <c r="W67" s="8" t="str">
        <f t="array" ref="W67">INDEX(V:V,MIN(IF(COUNTIF(W$1:W$66,$V$2:$V$301)=0,ROW($2:$301),1001)))&amp;""</f>
        <v/>
      </c>
      <c r="X67" s="15" t="str">
        <f>IF(LEN(W67)=0,"",COUNTIF($V$2:$V$301,W67)/$Z$17)</f>
        <v/>
      </c>
    </row>
    <row r="68" ht="20.1" customHeight="1" spans="1:2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 t="str">
        <f t="shared" si="28"/>
        <v/>
      </c>
      <c r="W68" s="8" t="str">
        <f t="array" ref="W68">INDEX(V:V,MIN(IF(COUNTIF(W$1:W$67,$V$2:$V$301)=0,ROW($2:$301),1001)))&amp;""</f>
        <v/>
      </c>
      <c r="X68" s="15" t="str">
        <f>IF(LEN(W68)=0,"",COUNTIF($V$2:$V$301,W68)/$Z$17)</f>
        <v/>
      </c>
    </row>
    <row r="69" ht="20.1" customHeight="1" spans="1:2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 t="str">
        <f t="shared" si="28"/>
        <v/>
      </c>
      <c r="W69" s="8" t="str">
        <f t="array" ref="W69">INDEX(V:V,MIN(IF(COUNTIF(W$1:W$68,$V$2:$V$301)=0,ROW($2:$301),1001)))&amp;""</f>
        <v/>
      </c>
      <c r="X69" s="15" t="str">
        <f>IF(LEN(W69)=0,"",COUNTIF($V$2:$V$301,W69)/$Z$17)</f>
        <v/>
      </c>
    </row>
    <row r="70" ht="20.1" customHeight="1" spans="1:2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 t="str">
        <f t="shared" si="28"/>
        <v/>
      </c>
      <c r="W70" s="8" t="str">
        <f t="array" ref="W70">INDEX(V:V,MIN(IF(COUNTIF(W$1:W$69,$V$2:$V$301)=0,ROW($2:$301),1001)))&amp;""</f>
        <v/>
      </c>
      <c r="X70" s="15" t="str">
        <f>IF(LEN(W70)=0,"",COUNTIF($V$2:$V$301,W70)/$Z$17)</f>
        <v/>
      </c>
    </row>
    <row r="71" ht="20.1" customHeight="1" spans="1:2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 t="str">
        <f t="shared" si="28"/>
        <v/>
      </c>
      <c r="W71" s="8" t="str">
        <f t="array" ref="W71">INDEX(V:V,MIN(IF(COUNTIF(W$1:W$70,$V$2:$V$301)=0,ROW($2:$301),1001)))&amp;""</f>
        <v/>
      </c>
      <c r="X71" s="15" t="str">
        <f>IF(LEN(W71)=0,"",COUNTIF($V$2:$V$301,W71)/$Z$17)</f>
        <v/>
      </c>
    </row>
    <row r="72" ht="20.1" customHeight="1" spans="1:2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 t="str">
        <f t="shared" ref="V72:V81" si="29">I2</f>
        <v/>
      </c>
      <c r="W72" s="8" t="str">
        <f t="array" ref="W72">INDEX(V:V,MIN(IF(COUNTIF(W$1:W$71,$V$2:$V$301)=0,ROW($2:$301),1001)))&amp;""</f>
        <v/>
      </c>
      <c r="X72" s="15" t="str">
        <f>IF(LEN(W72)=0,"",COUNTIF($V$2:$V$301,W72)/$Z$17)</f>
        <v/>
      </c>
    </row>
    <row r="73" ht="20.1" customHeight="1" spans="1:2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 t="str">
        <f t="shared" si="29"/>
        <v/>
      </c>
      <c r="W73" s="8" t="str">
        <f t="array" ref="W73">INDEX(V:V,MIN(IF(COUNTIF(W$1:W$72,$V$2:$V$301)=0,ROW($2:$301),1001)))&amp;""</f>
        <v/>
      </c>
      <c r="X73" s="15" t="str">
        <f>IF(LEN(W73)=0,"",COUNTIF($V$2:$V$301,W73)/$Z$17)</f>
        <v/>
      </c>
    </row>
    <row r="74" ht="20.1" customHeight="1" spans="1:2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 t="str">
        <f t="shared" si="29"/>
        <v/>
      </c>
      <c r="W74" s="8" t="str">
        <f t="array" ref="W74">INDEX(V:V,MIN(IF(COUNTIF(W$1:W$73,$V$2:$V$301)=0,ROW($2:$301),1001)))&amp;""</f>
        <v/>
      </c>
      <c r="X74" s="15" t="str">
        <f>IF(LEN(W74)=0,"",COUNTIF($V$2:$V$301,W74)/$Z$17)</f>
        <v/>
      </c>
    </row>
    <row r="75" ht="20.1" customHeight="1" spans="1:2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 t="str">
        <f t="shared" si="29"/>
        <v/>
      </c>
      <c r="W75" s="8" t="str">
        <f t="array" ref="W75">INDEX(V:V,MIN(IF(COUNTIF(W$1:W$74,$V$2:$V$301)=0,ROW($2:$301),1001)))&amp;""</f>
        <v/>
      </c>
      <c r="X75" s="15" t="str">
        <f>IF(LEN(W75)=0,"",COUNTIF($V$2:$V$301,W75)/$Z$17)</f>
        <v/>
      </c>
    </row>
    <row r="76" ht="20.1" customHeight="1" spans="1:2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 t="str">
        <f t="shared" si="29"/>
        <v/>
      </c>
      <c r="W76" s="8" t="str">
        <f t="array" ref="W76">INDEX(V:V,MIN(IF(COUNTIF(W$1:W$75,$V$2:$V$301)=0,ROW($2:$301),1001)))&amp;""</f>
        <v/>
      </c>
      <c r="X76" s="15" t="str">
        <f>IF(LEN(W76)=0,"",COUNTIF($V$2:$V$301,W76)/$Z$17)</f>
        <v/>
      </c>
    </row>
    <row r="77" ht="20.1" customHeight="1" spans="1:2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 t="str">
        <f t="shared" si="29"/>
        <v/>
      </c>
      <c r="W77" s="8" t="str">
        <f t="array" ref="W77">INDEX(V:V,MIN(IF(COUNTIF(W$1:W$76,$V$2:$V$301)=0,ROW($2:$301),1001)))&amp;""</f>
        <v/>
      </c>
      <c r="X77" s="15" t="str">
        <f>IF(LEN(W77)=0,"",COUNTIF($V$2:$V$301,W77)/$Z$17)</f>
        <v/>
      </c>
    </row>
    <row r="78" ht="20.1" customHeight="1" spans="1:2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 t="str">
        <f t="shared" si="29"/>
        <v/>
      </c>
      <c r="W78" s="8" t="str">
        <f t="array" ref="W78">INDEX(V:V,MIN(IF(COUNTIF(W$1:W$77,$V$2:$V$301)=0,ROW($2:$301),1001)))&amp;""</f>
        <v/>
      </c>
      <c r="X78" s="15" t="str">
        <f>IF(LEN(W78)=0,"",COUNTIF($V$2:$V$301,W78)/$Z$17)</f>
        <v/>
      </c>
    </row>
    <row r="79" ht="20.1" customHeight="1" spans="1:2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 t="str">
        <f t="shared" si="29"/>
        <v/>
      </c>
      <c r="W79" s="8" t="str">
        <f t="array" ref="W79">INDEX(V:V,MIN(IF(COUNTIF(W$1:W$78,$V$2:$V$301)=0,ROW($2:$301),1001)))&amp;""</f>
        <v/>
      </c>
      <c r="X79" s="15" t="str">
        <f>IF(LEN(W79)=0,"",COUNTIF($V$2:$V$301,W79)/$Z$17)</f>
        <v/>
      </c>
    </row>
    <row r="80" ht="20.1" customHeight="1" spans="1:2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 t="str">
        <f t="shared" si="29"/>
        <v/>
      </c>
      <c r="W80" s="8" t="str">
        <f t="array" ref="W80">INDEX(V:V,MIN(IF(COUNTIF(W$1:W$79,$V$2:$V$301)=0,ROW($2:$301),1001)))&amp;""</f>
        <v/>
      </c>
      <c r="X80" s="15" t="str">
        <f>IF(LEN(W80)=0,"",COUNTIF($V$2:$V$301,W80)/$Z$17)</f>
        <v/>
      </c>
    </row>
    <row r="81" ht="20.1" customHeight="1" spans="1:2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 t="str">
        <f t="shared" si="29"/>
        <v/>
      </c>
      <c r="W81" s="8" t="str">
        <f t="array" ref="W81">INDEX(V:V,MIN(IF(COUNTIF(W$1:W$80,$V$2:$V$301)=0,ROW($2:$301),1001)))&amp;""</f>
        <v/>
      </c>
      <c r="X81" s="15" t="str">
        <f>IF(LEN(W81)=0,"",COUNTIF($V$2:$V$301,W81)/$Z$17)</f>
        <v/>
      </c>
    </row>
    <row r="82" ht="20.1" customHeight="1" spans="1:2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 t="str">
        <f t="shared" ref="V82:V91" si="30">J2</f>
        <v/>
      </c>
      <c r="W82" s="8" t="str">
        <f t="array" ref="W82">INDEX(V:V,MIN(IF(COUNTIF(W$1:W$81,$V$2:$V$301)=0,ROW($2:$301),1001)))&amp;""</f>
        <v/>
      </c>
      <c r="X82" s="15" t="str">
        <f>IF(LEN(W82)=0,"",COUNTIF($V$2:$V$301,W82)/$Z$17)</f>
        <v/>
      </c>
    </row>
    <row r="83" ht="20.1" customHeight="1" spans="1:2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 t="str">
        <f t="shared" si="30"/>
        <v/>
      </c>
      <c r="W83" s="8" t="str">
        <f t="array" ref="W83">INDEX(V:V,MIN(IF(COUNTIF(W$1:W$82,$V$2:$V$301)=0,ROW($2:$301),1001)))&amp;""</f>
        <v/>
      </c>
      <c r="X83" s="15" t="str">
        <f>IF(LEN(W83)=0,"",COUNTIF($V$2:$V$301,W83)/$Z$17)</f>
        <v/>
      </c>
    </row>
    <row r="84" ht="20.1" customHeight="1" spans="1:2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 t="str">
        <f t="shared" si="30"/>
        <v/>
      </c>
      <c r="W84" s="8" t="str">
        <f t="array" ref="W84">INDEX(V:V,MIN(IF(COUNTIF(W$1:W$83,$V$2:$V$301)=0,ROW($2:$301),1001)))&amp;""</f>
        <v/>
      </c>
      <c r="X84" s="15" t="str">
        <f>IF(LEN(W84)=0,"",COUNTIF($V$2:$V$301,W84)/$Z$17)</f>
        <v/>
      </c>
    </row>
    <row r="85" ht="20.1" customHeight="1" spans="1:2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 t="str">
        <f t="shared" si="30"/>
        <v/>
      </c>
      <c r="W85" s="8" t="str">
        <f t="array" ref="W85">INDEX(V:V,MIN(IF(COUNTIF(W$1:W$84,$V$2:$V$301)=0,ROW($2:$301),1001)))&amp;""</f>
        <v/>
      </c>
      <c r="X85" s="15" t="str">
        <f>IF(LEN(W85)=0,"",COUNTIF($V$2:$V$301,W85)/$Z$17)</f>
        <v/>
      </c>
    </row>
    <row r="86" ht="20.1" customHeight="1" spans="1:2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 t="str">
        <f t="shared" si="30"/>
        <v/>
      </c>
      <c r="W86" s="8" t="str">
        <f t="array" ref="W86">INDEX(V:V,MIN(IF(COUNTIF(W$1:W$85,$V$2:$V$301)=0,ROW($2:$301),1001)))&amp;""</f>
        <v/>
      </c>
      <c r="X86" s="15" t="str">
        <f>IF(LEN(W86)=0,"",COUNTIF($V$2:$V$301,W86)/$Z$17)</f>
        <v/>
      </c>
    </row>
    <row r="87" ht="20.1" customHeight="1" spans="1:2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 t="str">
        <f t="shared" si="30"/>
        <v/>
      </c>
      <c r="W87" s="8" t="str">
        <f t="array" ref="W87">INDEX(V:V,MIN(IF(COUNTIF(W$1:W$86,$V$2:$V$301)=0,ROW($2:$301),1001)))&amp;""</f>
        <v/>
      </c>
      <c r="X87" s="15" t="str">
        <f>IF(LEN(W87)=0,"",COUNTIF($V$2:$V$301,W87)/$Z$17)</f>
        <v/>
      </c>
    </row>
    <row r="88" ht="20.1" customHeight="1" spans="1:2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 t="str">
        <f t="shared" si="30"/>
        <v/>
      </c>
      <c r="W88" s="8" t="str">
        <f t="array" ref="W88">INDEX(V:V,MIN(IF(COUNTIF(W$1:W$87,$V$2:$V$301)=0,ROW($2:$301),1001)))&amp;""</f>
        <v/>
      </c>
      <c r="X88" s="15" t="str">
        <f>IF(LEN(W88)=0,"",COUNTIF($V$2:$V$301,W88)/$Z$17)</f>
        <v/>
      </c>
    </row>
    <row r="89" ht="20.1" customHeight="1" spans="1:2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 t="str">
        <f t="shared" si="30"/>
        <v/>
      </c>
      <c r="W89" s="8" t="str">
        <f t="array" ref="W89">INDEX(V:V,MIN(IF(COUNTIF(W$1:W$88,$V$2:$V$301)=0,ROW($2:$301),1001)))&amp;""</f>
        <v/>
      </c>
      <c r="X89" s="15" t="str">
        <f>IF(LEN(W89)=0,"",COUNTIF($V$2:$V$301,W89)/$Z$17)</f>
        <v/>
      </c>
    </row>
    <row r="90" ht="20.1" customHeight="1" spans="1:2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 t="str">
        <f t="shared" si="30"/>
        <v/>
      </c>
      <c r="W90" s="8" t="str">
        <f t="array" ref="W90">INDEX(V:V,MIN(IF(COUNTIF(W$1:W$89,$V$2:$V$301)=0,ROW($2:$301),1001)))&amp;""</f>
        <v/>
      </c>
      <c r="X90" s="15" t="str">
        <f>IF(LEN(W90)=0,"",COUNTIF($V$2:$V$301,W90)/$Z$17)</f>
        <v/>
      </c>
    </row>
    <row r="91" ht="20.1" customHeight="1" spans="1:2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 t="str">
        <f t="shared" si="30"/>
        <v/>
      </c>
      <c r="W91" s="8" t="str">
        <f t="array" ref="W91">INDEX(V:V,MIN(IF(COUNTIF(W$1:W$90,$V$2:$V$301)=0,ROW($2:$301),1001)))&amp;""</f>
        <v/>
      </c>
      <c r="X91" s="15" t="str">
        <f>IF(LEN(W91)=0,"",COUNTIF($V$2:$V$301,W91)/$Z$17)</f>
        <v/>
      </c>
    </row>
    <row r="92" ht="20.1" customHeight="1" spans="1:2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 t="str">
        <f t="shared" ref="V92:V101" si="31">K2</f>
        <v/>
      </c>
      <c r="W92" s="8" t="str">
        <f t="array" ref="W92">INDEX(V:V,MIN(IF(COUNTIF(W$1:W$91,$V$2:$V$301)=0,ROW($2:$301),1001)))&amp;""</f>
        <v/>
      </c>
      <c r="X92" s="15" t="str">
        <f>IF(LEN(W92)=0,"",COUNTIF($V$2:$V$301,W92)/$Z$17)</f>
        <v/>
      </c>
    </row>
    <row r="93" ht="20.1" customHeight="1" spans="1:2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 t="str">
        <f t="shared" si="31"/>
        <v/>
      </c>
      <c r="W93" s="8" t="str">
        <f t="array" ref="W93">INDEX(V:V,MIN(IF(COUNTIF(W$1:W$92,$V$2:$V$301)=0,ROW($2:$301),1001)))&amp;""</f>
        <v/>
      </c>
      <c r="X93" s="15" t="str">
        <f>IF(LEN(W93)=0,"",COUNTIF($V$2:$V$301,W93)/$Z$17)</f>
        <v/>
      </c>
    </row>
    <row r="94" ht="20.1" customHeight="1" spans="1:2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 t="str">
        <f t="shared" si="31"/>
        <v/>
      </c>
      <c r="W94" s="8" t="str">
        <f t="array" ref="W94">INDEX(V:V,MIN(IF(COUNTIF(W$1:W$93,$V$2:$V$301)=0,ROW($2:$301),1001)))&amp;""</f>
        <v/>
      </c>
      <c r="X94" s="15" t="str">
        <f>IF(LEN(W94)=0,"",COUNTIF($V$2:$V$301,W94)/$Z$17)</f>
        <v/>
      </c>
    </row>
    <row r="95" ht="20.1" customHeight="1" spans="1:2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 t="str">
        <f t="shared" si="31"/>
        <v/>
      </c>
      <c r="W95" s="8" t="str">
        <f t="array" ref="W95">INDEX(V:V,MIN(IF(COUNTIF(W$1:W$94,$V$2:$V$301)=0,ROW($2:$301),1001)))&amp;""</f>
        <v/>
      </c>
      <c r="X95" s="15" t="str">
        <f>IF(LEN(W95)=0,"",COUNTIF($V$2:$V$301,W95)/$Z$17)</f>
        <v/>
      </c>
    </row>
    <row r="96" ht="20.1" customHeight="1" spans="1:2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 t="str">
        <f t="shared" si="31"/>
        <v/>
      </c>
      <c r="W96" s="8" t="str">
        <f t="array" ref="W96">INDEX(V:V,MIN(IF(COUNTIF(W$1:W$95,$V$2:$V$301)=0,ROW($2:$301),1001)))&amp;""</f>
        <v/>
      </c>
      <c r="X96" s="15" t="str">
        <f>IF(LEN(W96)=0,"",COUNTIF($V$2:$V$301,W96)/$Z$17)</f>
        <v/>
      </c>
    </row>
    <row r="97" ht="20.1" customHeight="1" spans="1:2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 t="str">
        <f t="shared" si="31"/>
        <v/>
      </c>
      <c r="W97" s="8" t="str">
        <f t="array" ref="W97">INDEX(V:V,MIN(IF(COUNTIF(W$1:W$96,$V$2:$V$301)=0,ROW($2:$301),1001)))&amp;""</f>
        <v/>
      </c>
      <c r="X97" s="15" t="str">
        <f>IF(LEN(W97)=0,"",COUNTIF($V$2:$V$301,W97)/$Z$17)</f>
        <v/>
      </c>
    </row>
    <row r="98" ht="20.1" customHeight="1" spans="1:2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 t="str">
        <f t="shared" si="31"/>
        <v/>
      </c>
      <c r="W98" s="8" t="str">
        <f t="array" ref="W98">INDEX(V:V,MIN(IF(COUNTIF(W$1:W$97,$V$2:$V$301)=0,ROW($2:$301),1001)))&amp;""</f>
        <v/>
      </c>
      <c r="X98" s="15" t="str">
        <f>IF(LEN(W98)=0,"",COUNTIF($V$2:$V$301,W98)/$Z$17)</f>
        <v/>
      </c>
    </row>
    <row r="99" ht="20.1" customHeight="1" spans="1:2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 t="str">
        <f t="shared" si="31"/>
        <v/>
      </c>
      <c r="W99" s="8" t="str">
        <f t="array" ref="W99">INDEX(V:V,MIN(IF(COUNTIF(W$1:W$98,$V$2:$V$301)=0,ROW($2:$301),1001)))&amp;""</f>
        <v/>
      </c>
      <c r="X99" s="15" t="str">
        <f>IF(LEN(W99)=0,"",COUNTIF($V$2:$V$301,W99)/$Z$17)</f>
        <v/>
      </c>
    </row>
    <row r="100" ht="20.1" customHeight="1" spans="1:2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 t="str">
        <f t="shared" si="31"/>
        <v/>
      </c>
      <c r="W100" s="8" t="str">
        <f t="array" ref="W100">INDEX(V:V,MIN(IF(COUNTIF(W$1:W$99,$V$2:$V$301)=0,ROW($2:$301),1001)))&amp;""</f>
        <v/>
      </c>
      <c r="X100" s="15" t="str">
        <f>IF(LEN(W100)=0,"",COUNTIF($V$2:$V$301,W100)/$Z$17)</f>
        <v/>
      </c>
    </row>
    <row r="101" ht="20.1" customHeight="1" spans="1:2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 t="str">
        <f t="shared" si="31"/>
        <v/>
      </c>
      <c r="W101" s="8" t="str">
        <f t="array" ref="W101">INDEX(V:V,MIN(IF(COUNTIF(W$1:W$100,$V$2:$V$301)=0,ROW($2:$301),1001)))&amp;""</f>
        <v/>
      </c>
      <c r="X101" s="15" t="str">
        <f>IF(LEN(W101)=0,"",COUNTIF($V$2:$V$301,W101)/$Z$17)</f>
        <v/>
      </c>
    </row>
    <row r="102" ht="20.1" customHeight="1" spans="1:2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 t="str">
        <f t="shared" ref="V102:V111" si="32">L2</f>
        <v/>
      </c>
      <c r="W102" s="8" t="str">
        <f t="array" ref="W102">INDEX(V:V,MIN(IF(COUNTIF(W$1:W$101,$V$2:$V$301)=0,ROW($2:$301),1001)))&amp;""</f>
        <v/>
      </c>
      <c r="X102" s="15" t="str">
        <f>IF(LEN(W102)=0,"",COUNTIF($V$2:$V$301,W102)/$Z$17)</f>
        <v/>
      </c>
    </row>
    <row r="103" ht="20.1" customHeight="1" spans="1:2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 t="str">
        <f t="shared" si="32"/>
        <v/>
      </c>
      <c r="W103" s="8" t="str">
        <f t="array" ref="W103">INDEX(V:V,MIN(IF(COUNTIF(W$1:W$102,$V$2:$V$301)=0,ROW($2:$301),1001)))&amp;""</f>
        <v/>
      </c>
      <c r="X103" s="15" t="str">
        <f>IF(LEN(W103)=0,"",COUNTIF($V$2:$V$301,W103)/$Z$17)</f>
        <v/>
      </c>
    </row>
    <row r="104" ht="20.1" customHeight="1" spans="1:2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 t="str">
        <f t="shared" si="32"/>
        <v/>
      </c>
      <c r="W104" s="8" t="str">
        <f t="array" ref="W104">INDEX(V:V,MIN(IF(COUNTIF(W$1:W$103,$V$2:$V$301)=0,ROW($2:$301),1001)))&amp;""</f>
        <v/>
      </c>
      <c r="X104" s="15" t="str">
        <f>IF(LEN(W104)=0,"",COUNTIF($V$2:$V$301,W104)/$Z$17)</f>
        <v/>
      </c>
    </row>
    <row r="105" ht="20.1" customHeight="1" spans="1:2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 t="str">
        <f t="shared" si="32"/>
        <v/>
      </c>
      <c r="W105" s="8" t="str">
        <f t="array" ref="W105">INDEX(V:V,MIN(IF(COUNTIF(W$1:W$104,$V$2:$V$301)=0,ROW($2:$301),1001)))&amp;""</f>
        <v/>
      </c>
      <c r="X105" s="15" t="str">
        <f>IF(LEN(W105)=0,"",COUNTIF($V$2:$V$301,W105)/$Z$17)</f>
        <v/>
      </c>
    </row>
    <row r="106" ht="20.1" customHeight="1" spans="1:2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 t="str">
        <f t="shared" si="32"/>
        <v/>
      </c>
      <c r="W106" s="8" t="str">
        <f t="array" ref="W106">INDEX(V:V,MIN(IF(COUNTIF(W$1:W$105,$V$2:$V$301)=0,ROW($2:$301),1001)))&amp;""</f>
        <v/>
      </c>
      <c r="X106" s="15" t="str">
        <f>IF(LEN(W106)=0,"",COUNTIF($V$2:$V$301,W106)/$Z$17)</f>
        <v/>
      </c>
    </row>
    <row r="107" ht="20.1" customHeight="1" spans="1:2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 t="str">
        <f t="shared" si="32"/>
        <v/>
      </c>
      <c r="W107" s="8" t="str">
        <f t="array" ref="W107">INDEX(V:V,MIN(IF(COUNTIF(W$1:W$106,$V$2:$V$301)=0,ROW($2:$301),1001)))&amp;""</f>
        <v/>
      </c>
      <c r="X107" s="15" t="str">
        <f>IF(LEN(W107)=0,"",COUNTIF($V$2:$V$301,W107)/$Z$17)</f>
        <v/>
      </c>
    </row>
    <row r="108" ht="20.1" customHeight="1" spans="1:2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 t="str">
        <f t="shared" si="32"/>
        <v/>
      </c>
      <c r="W108" s="8" t="str">
        <f t="array" ref="W108">INDEX(V:V,MIN(IF(COUNTIF(W$1:W$107,$V$2:$V$301)=0,ROW($2:$301),1001)))&amp;""</f>
        <v/>
      </c>
      <c r="X108" s="15" t="str">
        <f>IF(LEN(W108)=0,"",COUNTIF($V$2:$V$301,W108)/$Z$17)</f>
        <v/>
      </c>
    </row>
    <row r="109" ht="20.1" customHeight="1" spans="1:2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 t="str">
        <f t="shared" si="32"/>
        <v/>
      </c>
      <c r="W109" s="8" t="str">
        <f t="array" ref="W109">INDEX(V:V,MIN(IF(COUNTIF(W$1:W$108,$V$2:$V$301)=0,ROW($2:$301),1001)))&amp;""</f>
        <v/>
      </c>
      <c r="X109" s="15" t="str">
        <f>IF(LEN(W109)=0,"",COUNTIF($V$2:$V$301,W109)/$Z$17)</f>
        <v/>
      </c>
    </row>
    <row r="110" ht="20.1" customHeight="1" spans="1:2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 t="str">
        <f t="shared" si="32"/>
        <v/>
      </c>
      <c r="W110" s="8" t="str">
        <f t="array" ref="W110">INDEX(V:V,MIN(IF(COUNTIF(W$1:W$109,$V$2:$V$301)=0,ROW($2:$301),1001)))&amp;""</f>
        <v/>
      </c>
      <c r="X110" s="15" t="str">
        <f>IF(LEN(W110)=0,"",COUNTIF($V$2:$V$301,W110)/$Z$17)</f>
        <v/>
      </c>
    </row>
    <row r="111" ht="20.1" customHeight="1" spans="1:2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 t="str">
        <f t="shared" si="32"/>
        <v/>
      </c>
      <c r="W111" s="8" t="str">
        <f t="array" ref="W111">INDEX(V:V,MIN(IF(COUNTIF(W$1:W$110,$V$2:$V$301)=0,ROW($2:$301),1001)))&amp;""</f>
        <v/>
      </c>
      <c r="X111" s="15" t="str">
        <f>IF(LEN(W111)=0,"",COUNTIF($V$2:$V$301,W111)/$Z$17)</f>
        <v/>
      </c>
    </row>
    <row r="112" ht="20.1" customHeight="1" spans="1:2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 t="str">
        <f t="shared" ref="V112:V121" si="33">M2</f>
        <v/>
      </c>
      <c r="W112" s="8" t="str">
        <f t="array" ref="W112">INDEX(V:V,MIN(IF(COUNTIF(W$1:W$111,$V$2:$V$301)=0,ROW($2:$301),1001)))&amp;""</f>
        <v/>
      </c>
      <c r="X112" s="15" t="str">
        <f>IF(LEN(W112)=0,"",COUNTIF($V$2:$V$301,W112)/$Z$17)</f>
        <v/>
      </c>
    </row>
    <row r="113" ht="20.1" customHeight="1" spans="1:2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 t="str">
        <f t="shared" si="33"/>
        <v/>
      </c>
      <c r="W113" s="8" t="str">
        <f t="array" ref="W113">INDEX(V:V,MIN(IF(COUNTIF(W$1:W$112,$V$2:$V$301)=0,ROW($2:$301),1001)))&amp;""</f>
        <v/>
      </c>
      <c r="X113" s="15" t="str">
        <f>IF(LEN(W113)=0,"",COUNTIF($V$2:$V$301,W113)/$Z$17)</f>
        <v/>
      </c>
    </row>
    <row r="114" ht="20.1" customHeight="1" spans="1:2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 t="str">
        <f t="shared" si="33"/>
        <v/>
      </c>
      <c r="W114" s="8" t="str">
        <f t="array" ref="W114">INDEX(V:V,MIN(IF(COUNTIF(W$1:W$113,$V$2:$V$301)=0,ROW($2:$301),1001)))&amp;""</f>
        <v/>
      </c>
      <c r="X114" s="15" t="str">
        <f>IF(LEN(W114)=0,"",COUNTIF($V$2:$V$301,W114)/$Z$17)</f>
        <v/>
      </c>
    </row>
    <row r="115" ht="20.1" customHeight="1" spans="1:2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 t="str">
        <f t="shared" si="33"/>
        <v/>
      </c>
      <c r="W115" s="8" t="str">
        <f t="array" ref="W115">INDEX(V:V,MIN(IF(COUNTIF(W$1:W$114,$V$2:$V$301)=0,ROW($2:$301),1001)))&amp;""</f>
        <v/>
      </c>
      <c r="X115" s="15" t="str">
        <f>IF(LEN(W115)=0,"",COUNTIF($V$2:$V$301,W115)/$Z$17)</f>
        <v/>
      </c>
    </row>
    <row r="116" ht="20.1" customHeight="1" spans="1:2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 t="str">
        <f t="shared" si="33"/>
        <v/>
      </c>
      <c r="W116" s="8" t="str">
        <f t="array" ref="W116">INDEX(V:V,MIN(IF(COUNTIF(W$1:W$115,$V$2:$V$301)=0,ROW($2:$301),1001)))&amp;""</f>
        <v/>
      </c>
      <c r="X116" s="15" t="str">
        <f>IF(LEN(W116)=0,"",COUNTIF($V$2:$V$301,W116)/$Z$17)</f>
        <v/>
      </c>
    </row>
    <row r="117" ht="20.1" customHeight="1" spans="1:2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 t="str">
        <f t="shared" si="33"/>
        <v/>
      </c>
      <c r="W117" s="8" t="str">
        <f t="array" ref="W117">INDEX(V:V,MIN(IF(COUNTIF(W$1:W$116,$V$2:$V$301)=0,ROW($2:$301),1001)))&amp;""</f>
        <v/>
      </c>
      <c r="X117" s="15" t="str">
        <f>IF(LEN(W117)=0,"",COUNTIF($V$2:$V$301,W117)/$Z$17)</f>
        <v/>
      </c>
    </row>
    <row r="118" ht="20.1" customHeight="1" spans="1:2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 t="str">
        <f t="shared" si="33"/>
        <v/>
      </c>
      <c r="W118" s="8" t="str">
        <f t="array" ref="W118">INDEX(V:V,MIN(IF(COUNTIF(W$1:W$117,$V$2:$V$301)=0,ROW($2:$301),1001)))&amp;""</f>
        <v/>
      </c>
      <c r="X118" s="15" t="str">
        <f>IF(LEN(W118)=0,"",COUNTIF($V$2:$V$301,W118)/$Z$17)</f>
        <v/>
      </c>
    </row>
    <row r="119" ht="20.1" customHeight="1" spans="1:2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 t="str">
        <f t="shared" si="33"/>
        <v/>
      </c>
      <c r="W119" s="8" t="str">
        <f t="array" ref="W119">INDEX(V:V,MIN(IF(COUNTIF(W$1:W$118,$V$2:$V$301)=0,ROW($2:$301),1001)))&amp;""</f>
        <v/>
      </c>
      <c r="X119" s="15" t="str">
        <f>IF(LEN(W119)=0,"",COUNTIF($V$2:$V$301,W119)/$Z$17)</f>
        <v/>
      </c>
    </row>
    <row r="120" ht="20.1" customHeight="1" spans="1:2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 t="str">
        <f t="shared" si="33"/>
        <v/>
      </c>
      <c r="W120" s="8" t="str">
        <f t="array" ref="W120">INDEX(V:V,MIN(IF(COUNTIF(W$1:W$119,$V$2:$V$301)=0,ROW($2:$301),1001)))&amp;""</f>
        <v/>
      </c>
      <c r="X120" s="15" t="str">
        <f>IF(LEN(W120)=0,"",COUNTIF($V$2:$V$301,W120)/$Z$17)</f>
        <v/>
      </c>
    </row>
    <row r="121" ht="20.1" customHeight="1" spans="1:2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 t="str">
        <f t="shared" si="33"/>
        <v/>
      </c>
      <c r="W121" s="8" t="str">
        <f t="array" ref="W121">INDEX(V:V,MIN(IF(COUNTIF(W$1:W$120,$V$2:$V$301)=0,ROW($2:$301),1001)))&amp;""</f>
        <v/>
      </c>
      <c r="X121" s="15" t="str">
        <f>IF(LEN(W121)=0,"",COUNTIF($V$2:$V$301,W121)/$Z$17)</f>
        <v/>
      </c>
    </row>
    <row r="122" ht="20.1" customHeight="1" spans="1:2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 t="str">
        <f t="shared" ref="V122:V131" si="34">N2</f>
        <v/>
      </c>
      <c r="W122" s="8" t="str">
        <f t="array" ref="W122">INDEX(V:V,MIN(IF(COUNTIF(W$1:W$121,$V$2:$V$301)=0,ROW($2:$301),1001)))&amp;""</f>
        <v/>
      </c>
      <c r="X122" s="15" t="str">
        <f>IF(LEN(W122)=0,"",COUNTIF($V$2:$V$301,W122)/$Z$17)</f>
        <v/>
      </c>
    </row>
    <row r="123" ht="20.1" customHeight="1" spans="1:2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 t="str">
        <f t="shared" si="34"/>
        <v/>
      </c>
      <c r="W123" s="8" t="str">
        <f t="array" ref="W123">INDEX(V:V,MIN(IF(COUNTIF(W$1:W$122,$V$2:$V$301)=0,ROW($2:$301),1001)))&amp;""</f>
        <v/>
      </c>
      <c r="X123" s="15" t="str">
        <f>IF(LEN(W123)=0,"",COUNTIF($V$2:$V$301,W123)/$Z$17)</f>
        <v/>
      </c>
    </row>
    <row r="124" ht="20.1" customHeight="1" spans="1: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 t="str">
        <f t="shared" si="34"/>
        <v/>
      </c>
      <c r="W124" s="8" t="str">
        <f t="array" ref="W124">INDEX(V:V,MIN(IF(COUNTIF(W$1:W$123,$V$2:$V$301)=0,ROW($2:$301),1001)))&amp;""</f>
        <v/>
      </c>
      <c r="X124" s="15" t="str">
        <f>IF(LEN(W124)=0,"",COUNTIF($V$2:$V$301,W124)/$Z$17)</f>
        <v/>
      </c>
    </row>
    <row r="125" ht="20.1" customHeight="1" spans="1:2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 t="str">
        <f t="shared" si="34"/>
        <v/>
      </c>
      <c r="W125" s="8" t="str">
        <f t="array" ref="W125">INDEX(V:V,MIN(IF(COUNTIF(W$1:W$124,$V$2:$V$301)=0,ROW($2:$301),1001)))&amp;""</f>
        <v/>
      </c>
      <c r="X125" s="15" t="str">
        <f>IF(LEN(W125)=0,"",COUNTIF($V$2:$V$301,W125)/$Z$17)</f>
        <v/>
      </c>
    </row>
    <row r="126" ht="20.1" customHeight="1" spans="1:2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 t="str">
        <f t="shared" si="34"/>
        <v/>
      </c>
      <c r="W126" s="8" t="str">
        <f t="array" ref="W126">INDEX(V:V,MIN(IF(COUNTIF(W$1:W$125,$V$2:$V$301)=0,ROW($2:$301),1001)))&amp;""</f>
        <v/>
      </c>
      <c r="X126" s="15" t="str">
        <f>IF(LEN(W126)=0,"",COUNTIF($V$2:$V$301,W126)/$Z$17)</f>
        <v/>
      </c>
    </row>
    <row r="127" ht="20.1" customHeight="1" spans="1:2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 t="str">
        <f t="shared" si="34"/>
        <v/>
      </c>
      <c r="W127" s="8" t="str">
        <f t="array" ref="W127">INDEX(V:V,MIN(IF(COUNTIF(W$1:W$126,$V$2:$V$301)=0,ROW($2:$301),1001)))&amp;""</f>
        <v/>
      </c>
      <c r="X127" s="15" t="str">
        <f>IF(LEN(W127)=0,"",COUNTIF($V$2:$V$301,W127)/$Z$17)</f>
        <v/>
      </c>
    </row>
    <row r="128" ht="20.1" customHeight="1" spans="1:2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 t="str">
        <f t="shared" si="34"/>
        <v/>
      </c>
      <c r="W128" s="8" t="str">
        <f t="array" ref="W128">INDEX(V:V,MIN(IF(COUNTIF(W$1:W$127,$V$2:$V$301)=0,ROW($2:$301),1001)))&amp;""</f>
        <v/>
      </c>
      <c r="X128" s="15" t="str">
        <f>IF(LEN(W128)=0,"",COUNTIF($V$2:$V$301,W128)/$Z$17)</f>
        <v/>
      </c>
    </row>
    <row r="129" ht="20.1" customHeight="1" spans="1:2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 t="str">
        <f t="shared" si="34"/>
        <v/>
      </c>
      <c r="W129" s="8" t="str">
        <f t="array" ref="W129">INDEX(V:V,MIN(IF(COUNTIF(W$1:W$128,$V$2:$V$301)=0,ROW($2:$301),1001)))&amp;""</f>
        <v/>
      </c>
      <c r="X129" s="15" t="str">
        <f>IF(LEN(W129)=0,"",COUNTIF($V$2:$V$301,W129)/$Z$17)</f>
        <v/>
      </c>
    </row>
    <row r="130" ht="20.1" customHeight="1" spans="1:2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 t="str">
        <f t="shared" si="34"/>
        <v/>
      </c>
      <c r="W130" s="8" t="str">
        <f t="array" ref="W130">INDEX(V:V,MIN(IF(COUNTIF(W$1:W$129,$V$2:$V$301)=0,ROW($2:$301),1001)))&amp;""</f>
        <v/>
      </c>
      <c r="X130" s="15" t="str">
        <f>IF(LEN(W130)=0,"",COUNTIF($V$2:$V$301,W130)/$Z$17)</f>
        <v/>
      </c>
    </row>
    <row r="131" ht="20.1" customHeight="1" spans="1:2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 t="str">
        <f t="shared" si="34"/>
        <v/>
      </c>
      <c r="W131" s="8" t="str">
        <f t="array" ref="W131">INDEX(V:V,MIN(IF(COUNTIF(W$1:W$130,$V$2:$V$301)=0,ROW($2:$301),1001)))&amp;""</f>
        <v/>
      </c>
      <c r="X131" s="15" t="str">
        <f>IF(LEN(W131)=0,"",COUNTIF($V$2:$V$301,W131)/$Z$17)</f>
        <v/>
      </c>
    </row>
    <row r="132" ht="20.1" customHeight="1" spans="1:2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 t="str">
        <f t="shared" ref="V132:V141" si="35">O2</f>
        <v/>
      </c>
      <c r="W132" s="8" t="str">
        <f t="array" ref="W132">INDEX(V:V,MIN(IF(COUNTIF(W$1:W$131,$V$2:$V$301)=0,ROW($2:$301),1001)))&amp;""</f>
        <v/>
      </c>
      <c r="X132" s="15" t="str">
        <f>IF(LEN(W132)=0,"",COUNTIF($V$2:$V$301,W132)/$Z$17)</f>
        <v/>
      </c>
    </row>
    <row r="133" ht="20.1" customHeight="1" spans="1:2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 t="str">
        <f t="shared" si="35"/>
        <v/>
      </c>
      <c r="W133" s="8" t="str">
        <f t="array" ref="W133">INDEX(V:V,MIN(IF(COUNTIF(W$1:W$132,$V$2:$V$301)=0,ROW($2:$301),1001)))&amp;""</f>
        <v/>
      </c>
      <c r="X133" s="15" t="str">
        <f>IF(LEN(W133)=0,"",COUNTIF($V$2:$V$301,W133)/$Z$17)</f>
        <v/>
      </c>
    </row>
    <row r="134" ht="20.1" customHeight="1" spans="1:2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 t="str">
        <f t="shared" si="35"/>
        <v/>
      </c>
      <c r="W134" s="8" t="str">
        <f t="array" ref="W134">INDEX(V:V,MIN(IF(COUNTIF(W$1:W$133,$V$2:$V$301)=0,ROW($2:$301),1001)))&amp;""</f>
        <v/>
      </c>
      <c r="X134" s="15" t="str">
        <f>IF(LEN(W134)=0,"",COUNTIF($V$2:$V$301,W134)/$Z$17)</f>
        <v/>
      </c>
    </row>
    <row r="135" ht="20.1" customHeight="1" spans="1:2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 t="str">
        <f t="shared" si="35"/>
        <v/>
      </c>
      <c r="W135" s="8" t="str">
        <f t="array" ref="W135">INDEX(V:V,MIN(IF(COUNTIF(W$1:W$134,$V$2:$V$301)=0,ROW($2:$301),1001)))&amp;""</f>
        <v/>
      </c>
      <c r="X135" s="15" t="str">
        <f>IF(LEN(W135)=0,"",COUNTIF($V$2:$V$301,W135)/$Z$17)</f>
        <v/>
      </c>
    </row>
    <row r="136" ht="20.1" customHeight="1" spans="1:2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 t="str">
        <f t="shared" si="35"/>
        <v/>
      </c>
      <c r="W136" s="8" t="str">
        <f t="array" ref="W136">INDEX(V:V,MIN(IF(COUNTIF(W$1:W$135,$V$2:$V$301)=0,ROW($2:$301),1001)))&amp;""</f>
        <v/>
      </c>
      <c r="X136" s="15" t="str">
        <f>IF(LEN(W136)=0,"",COUNTIF($V$2:$V$301,W136)/$Z$17)</f>
        <v/>
      </c>
    </row>
    <row r="137" ht="20.1" customHeight="1" spans="1:2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 t="str">
        <f t="shared" si="35"/>
        <v/>
      </c>
      <c r="W137" s="8" t="str">
        <f t="array" ref="W137">INDEX(V:V,MIN(IF(COUNTIF(W$1:W$136,$V$2:$V$301)=0,ROW($2:$301),1001)))&amp;""</f>
        <v/>
      </c>
      <c r="X137" s="15" t="str">
        <f>IF(LEN(W137)=0,"",COUNTIF($V$2:$V$301,W137)/$Z$17)</f>
        <v/>
      </c>
    </row>
    <row r="138" ht="20.1" customHeight="1" spans="1:2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 t="str">
        <f t="shared" si="35"/>
        <v/>
      </c>
      <c r="W138" s="8" t="str">
        <f t="array" ref="W138">INDEX(V:V,MIN(IF(COUNTIF(W$1:W$137,$V$2:$V$301)=0,ROW($2:$301),1001)))&amp;""</f>
        <v/>
      </c>
      <c r="X138" s="15" t="str">
        <f>IF(LEN(W138)=0,"",COUNTIF($V$2:$V$301,W138)/$Z$17)</f>
        <v/>
      </c>
    </row>
    <row r="139" ht="20.1" customHeight="1" spans="1:2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 t="str">
        <f t="shared" si="35"/>
        <v/>
      </c>
      <c r="W139" s="8" t="str">
        <f t="array" ref="W139">INDEX(V:V,MIN(IF(COUNTIF(W$1:W$138,$V$2:$V$301)=0,ROW($2:$301),1001)))&amp;""</f>
        <v/>
      </c>
      <c r="X139" s="15" t="str">
        <f>IF(LEN(W139)=0,"",COUNTIF($V$2:$V$301,W139)/$Z$17)</f>
        <v/>
      </c>
    </row>
    <row r="140" ht="20.1" customHeight="1" spans="1:2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 t="str">
        <f t="shared" si="35"/>
        <v/>
      </c>
      <c r="W140" s="8" t="str">
        <f t="array" ref="W140">INDEX(V:V,MIN(IF(COUNTIF(W$1:W$139,$V$2:$V$301)=0,ROW($2:$301),1001)))&amp;""</f>
        <v/>
      </c>
      <c r="X140" s="15" t="str">
        <f>IF(LEN(W140)=0,"",COUNTIF($V$2:$V$301,W140)/$Z$17)</f>
        <v/>
      </c>
    </row>
    <row r="141" ht="20.1" customHeight="1" spans="1:2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 t="str">
        <f t="shared" si="35"/>
        <v/>
      </c>
      <c r="W141" s="8" t="str">
        <f t="array" ref="W141">INDEX(V:V,MIN(IF(COUNTIF(W$1:W$140,$V$2:$V$301)=0,ROW($2:$301),1001)))&amp;""</f>
        <v/>
      </c>
      <c r="X141" s="15" t="str">
        <f>IF(LEN(W141)=0,"",COUNTIF($V$2:$V$301,W141)/$Z$17)</f>
        <v/>
      </c>
    </row>
    <row r="142" ht="20.1" customHeight="1" spans="1:2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 t="str">
        <f t="shared" ref="V142:V151" si="36">P2</f>
        <v/>
      </c>
      <c r="W142" s="8" t="str">
        <f t="array" ref="W142">INDEX(V:V,MIN(IF(COUNTIF(W$1:W$141,$V$2:$V$301)=0,ROW($2:$301),1001)))&amp;""</f>
        <v/>
      </c>
      <c r="X142" s="15" t="str">
        <f>IF(LEN(W142)=0,"",COUNTIF($V$2:$V$301,W142)/$Z$17)</f>
        <v/>
      </c>
    </row>
    <row r="143" ht="20.1" customHeight="1" spans="1:2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 t="str">
        <f t="shared" si="36"/>
        <v/>
      </c>
      <c r="W143" s="8" t="str">
        <f t="array" ref="W143">INDEX(V:V,MIN(IF(COUNTIF(W$1:W$142,$V$2:$V$301)=0,ROW($2:$301),1001)))&amp;""</f>
        <v/>
      </c>
      <c r="X143" s="15" t="str">
        <f>IF(LEN(W143)=0,"",COUNTIF($V$2:$V$301,W143)/$Z$17)</f>
        <v/>
      </c>
    </row>
    <row r="144" ht="20.1" customHeight="1" spans="1:2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 t="str">
        <f t="shared" si="36"/>
        <v/>
      </c>
      <c r="W144" s="8" t="str">
        <f t="array" ref="W144">INDEX(V:V,MIN(IF(COUNTIF(W$1:W$143,$V$2:$V$301)=0,ROW($2:$301),1001)))&amp;""</f>
        <v/>
      </c>
      <c r="X144" s="15" t="str">
        <f>IF(LEN(W144)=0,"",COUNTIF($V$2:$V$301,W144)/$Z$17)</f>
        <v/>
      </c>
    </row>
    <row r="145" ht="20.1" customHeight="1" spans="1:2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 t="str">
        <f t="shared" si="36"/>
        <v/>
      </c>
      <c r="W145" s="8" t="str">
        <f t="array" ref="W145">INDEX(V:V,MIN(IF(COUNTIF(W$1:W$144,$V$2:$V$301)=0,ROW($2:$301),1001)))&amp;""</f>
        <v/>
      </c>
      <c r="X145" s="15" t="str">
        <f>IF(LEN(W145)=0,"",COUNTIF($V$2:$V$301,W145)/$Z$17)</f>
        <v/>
      </c>
    </row>
    <row r="146" ht="20.1" customHeight="1" spans="1:2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 t="str">
        <f t="shared" si="36"/>
        <v/>
      </c>
      <c r="W146" s="8" t="str">
        <f t="array" ref="W146">INDEX(V:V,MIN(IF(COUNTIF(W$1:W$145,$V$2:$V$301)=0,ROW($2:$301),1001)))&amp;""</f>
        <v/>
      </c>
      <c r="X146" s="15" t="str">
        <f>IF(LEN(W146)=0,"",COUNTIF($V$2:$V$301,W146)/$Z$17)</f>
        <v/>
      </c>
    </row>
    <row r="147" ht="20.1" customHeight="1" spans="1:2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 t="str">
        <f t="shared" si="36"/>
        <v/>
      </c>
      <c r="W147" s="8" t="str">
        <f t="array" ref="W147">INDEX(V:V,MIN(IF(COUNTIF(W$1:W$146,$V$2:$V$301)=0,ROW($2:$301),1001)))&amp;""</f>
        <v/>
      </c>
      <c r="X147" s="15" t="str">
        <f>IF(LEN(W147)=0,"",COUNTIF($V$2:$V$301,W147)/$Z$17)</f>
        <v/>
      </c>
    </row>
    <row r="148" ht="20.1" customHeight="1" spans="1:2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 t="str">
        <f t="shared" si="36"/>
        <v/>
      </c>
      <c r="W148" s="8" t="str">
        <f t="array" ref="W148">INDEX(V:V,MIN(IF(COUNTIF(W$1:W$147,$V$2:$V$301)=0,ROW($2:$301),1001)))&amp;""</f>
        <v/>
      </c>
      <c r="X148" s="15" t="str">
        <f>IF(LEN(W148)=0,"",COUNTIF($V$2:$V$301,W148)/$Z$17)</f>
        <v/>
      </c>
    </row>
    <row r="149" ht="20.1" customHeight="1" spans="1:2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 t="str">
        <f t="shared" si="36"/>
        <v/>
      </c>
      <c r="W149" s="8" t="str">
        <f t="array" ref="W149">INDEX(V:V,MIN(IF(COUNTIF(W$1:W$148,$V$2:$V$301)=0,ROW($2:$301),1001)))&amp;""</f>
        <v/>
      </c>
      <c r="X149" s="15" t="str">
        <f>IF(LEN(W149)=0,"",COUNTIF($V$2:$V$301,W149)/$Z$17)</f>
        <v/>
      </c>
    </row>
    <row r="150" ht="20.1" customHeight="1" spans="1:2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 t="str">
        <f t="shared" si="36"/>
        <v/>
      </c>
      <c r="W150" s="8" t="str">
        <f t="array" ref="W150">INDEX(V:V,MIN(IF(COUNTIF(W$1:W$149,$V$2:$V$301)=0,ROW($2:$301),1001)))&amp;""</f>
        <v/>
      </c>
      <c r="X150" s="15" t="str">
        <f>IF(LEN(W150)=0,"",COUNTIF($V$2:$V$301,W150)/$Z$17)</f>
        <v/>
      </c>
    </row>
    <row r="151" ht="20.1" customHeight="1" spans="1:2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 t="str">
        <f t="shared" si="36"/>
        <v/>
      </c>
      <c r="W151" s="8" t="str">
        <f t="array" ref="W151">INDEX(V:V,MIN(IF(COUNTIF(W$1:W$150,$V$2:$V$301)=0,ROW($2:$301),1001)))&amp;""</f>
        <v/>
      </c>
      <c r="X151" s="15" t="str">
        <f>IF(LEN(W151)=0,"",COUNTIF($V$2:$V$301,W151)/$Z$17)</f>
        <v/>
      </c>
    </row>
    <row r="152" ht="20.1" customHeight="1" spans="1:2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 t="str">
        <f t="shared" ref="V152:V161" si="37">Q2</f>
        <v/>
      </c>
      <c r="W152" s="8" t="str">
        <f t="array" ref="W152">INDEX(V:V,MIN(IF(COUNTIF(W$1:W$151,$V$2:$V$301)=0,ROW($2:$301),1001)))&amp;""</f>
        <v/>
      </c>
      <c r="X152" s="15" t="str">
        <f>IF(LEN(W152)=0,"",COUNTIF($V$2:$V$301,W152)/$Z$17)</f>
        <v/>
      </c>
    </row>
    <row r="153" ht="20.1" customHeight="1" spans="1:2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 t="str">
        <f t="shared" si="37"/>
        <v/>
      </c>
      <c r="W153" s="8" t="str">
        <f t="array" ref="W153">INDEX(V:V,MIN(IF(COUNTIF(W$1:W$152,$V$2:$V$301)=0,ROW($2:$301),1001)))&amp;""</f>
        <v/>
      </c>
      <c r="X153" s="15" t="str">
        <f>IF(LEN(W153)=0,"",COUNTIF($V$2:$V$301,W153)/$Z$17)</f>
        <v/>
      </c>
    </row>
    <row r="154" ht="20.1" customHeight="1" spans="1:2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 t="str">
        <f t="shared" si="37"/>
        <v/>
      </c>
      <c r="W154" s="8" t="str">
        <f t="array" ref="W154">INDEX(V:V,MIN(IF(COUNTIF(W$1:W$153,$V$2:$V$301)=0,ROW($2:$301),1001)))&amp;""</f>
        <v/>
      </c>
      <c r="X154" s="15" t="str">
        <f>IF(LEN(W154)=0,"",COUNTIF($V$2:$V$301,W154)/$Z$17)</f>
        <v/>
      </c>
    </row>
    <row r="155" ht="20.1" customHeight="1" spans="1:2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 t="str">
        <f t="shared" si="37"/>
        <v/>
      </c>
      <c r="W155" s="8" t="str">
        <f t="array" ref="W155">INDEX(V:V,MIN(IF(COUNTIF(W$1:W$154,$V$2:$V$301)=0,ROW($2:$301),1001)))&amp;""</f>
        <v/>
      </c>
      <c r="X155" s="15" t="str">
        <f>IF(LEN(W155)=0,"",COUNTIF($V$2:$V$301,W155)/$Z$17)</f>
        <v/>
      </c>
    </row>
    <row r="156" ht="20.1" customHeight="1" spans="1:2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 t="str">
        <f t="shared" si="37"/>
        <v/>
      </c>
      <c r="W156" s="8" t="str">
        <f t="array" ref="W156">INDEX(V:V,MIN(IF(COUNTIF(W$1:W$155,$V$2:$V$301)=0,ROW($2:$301),1001)))&amp;""</f>
        <v/>
      </c>
      <c r="X156" s="15" t="str">
        <f>IF(LEN(W156)=0,"",COUNTIF($V$2:$V$301,W156)/$Z$17)</f>
        <v/>
      </c>
    </row>
    <row r="157" ht="20.1" customHeight="1" spans="1:2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 t="str">
        <f t="shared" si="37"/>
        <v/>
      </c>
      <c r="W157" s="8" t="str">
        <f t="array" ref="W157">INDEX(V:V,MIN(IF(COUNTIF(W$1:W$156,$V$2:$V$301)=0,ROW($2:$301),1001)))&amp;""</f>
        <v/>
      </c>
      <c r="X157" s="15" t="str">
        <f>IF(LEN(W157)=0,"",COUNTIF($V$2:$V$301,W157)/$Z$17)</f>
        <v/>
      </c>
    </row>
    <row r="158" ht="20.1" customHeight="1" spans="1:2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 t="str">
        <f t="shared" si="37"/>
        <v/>
      </c>
      <c r="W158" s="8" t="str">
        <f t="array" ref="W158">INDEX(V:V,MIN(IF(COUNTIF(W$1:W$157,$V$2:$V$301)=0,ROW($2:$301),1001)))&amp;""</f>
        <v/>
      </c>
      <c r="X158" s="15" t="str">
        <f>IF(LEN(W158)=0,"",COUNTIF($V$2:$V$301,W158)/$Z$17)</f>
        <v/>
      </c>
    </row>
    <row r="159" ht="20.1" customHeight="1" spans="1:2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 t="str">
        <f t="shared" si="37"/>
        <v/>
      </c>
      <c r="W159" s="8" t="str">
        <f t="array" ref="W159">INDEX(V:V,MIN(IF(COUNTIF(W$1:W$158,$V$2:$V$301)=0,ROW($2:$301),1001)))&amp;""</f>
        <v/>
      </c>
      <c r="X159" s="15" t="str">
        <f>IF(LEN(W159)=0,"",COUNTIF($V$2:$V$301,W159)/$Z$17)</f>
        <v/>
      </c>
    </row>
    <row r="160" ht="20.1" customHeight="1" spans="1:2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 t="str">
        <f t="shared" si="37"/>
        <v/>
      </c>
      <c r="W160" s="8" t="str">
        <f t="array" ref="W160">INDEX(V:V,MIN(IF(COUNTIF(W$1:W$159,$V$2:$V$301)=0,ROW($2:$301),1001)))&amp;""</f>
        <v/>
      </c>
      <c r="X160" s="15" t="str">
        <f>IF(LEN(W160)=0,"",COUNTIF($V$2:$V$301,W160)/$Z$17)</f>
        <v/>
      </c>
    </row>
    <row r="161" ht="20.1" customHeight="1" spans="1:2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 t="str">
        <f t="shared" si="37"/>
        <v/>
      </c>
      <c r="W161" s="8" t="str">
        <f t="array" ref="W161">INDEX(V:V,MIN(IF(COUNTIF(W$1:W$160,$V$2:$V$301)=0,ROW($2:$301),1001)))&amp;""</f>
        <v/>
      </c>
      <c r="X161" s="15" t="str">
        <f>IF(LEN(W161)=0,"",COUNTIF($V$2:$V$301,W161)/$Z$17)</f>
        <v/>
      </c>
    </row>
    <row r="162" ht="20.1" customHeight="1" spans="1:2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 t="str">
        <f t="shared" ref="V162:V171" si="38">R2</f>
        <v/>
      </c>
      <c r="W162" s="8" t="str">
        <f t="array" ref="W162">INDEX(V:V,MIN(IF(COUNTIF(W$1:W$161,$V$2:$V$301)=0,ROW($2:$301),1001)))&amp;""</f>
        <v/>
      </c>
      <c r="X162" s="15" t="str">
        <f>IF(LEN(W162)=0,"",COUNTIF($V$2:$V$301,W162)/$Z$17)</f>
        <v/>
      </c>
    </row>
    <row r="163" ht="20.1" customHeight="1" spans="1:2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 t="str">
        <f t="shared" si="38"/>
        <v/>
      </c>
      <c r="W163" s="8" t="str">
        <f t="array" ref="W163">INDEX(V:V,MIN(IF(COUNTIF(W$1:W$162,$V$2:$V$301)=0,ROW($2:$301),1001)))&amp;""</f>
        <v/>
      </c>
      <c r="X163" s="15" t="str">
        <f>IF(LEN(W163)=0,"",COUNTIF($V$2:$V$301,W163)/$Z$17)</f>
        <v/>
      </c>
    </row>
    <row r="164" ht="20.1" customHeight="1" spans="1:2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 t="str">
        <f t="shared" si="38"/>
        <v/>
      </c>
      <c r="W164" s="8" t="str">
        <f t="array" ref="W164">INDEX(V:V,MIN(IF(COUNTIF(W$1:W$163,$V$2:$V$301)=0,ROW($2:$301),1001)))&amp;""</f>
        <v/>
      </c>
      <c r="X164" s="15" t="str">
        <f>IF(LEN(W164)=0,"",COUNTIF($V$2:$V$301,W164)/$Z$17)</f>
        <v/>
      </c>
    </row>
    <row r="165" ht="20.1" customHeight="1" spans="1:2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 t="str">
        <f t="shared" si="38"/>
        <v/>
      </c>
      <c r="W165" s="8" t="str">
        <f t="array" ref="W165">INDEX(V:V,MIN(IF(COUNTIF(W$1:W$164,$V$2:$V$301)=0,ROW($2:$301),1001)))&amp;""</f>
        <v/>
      </c>
      <c r="X165" s="15" t="str">
        <f>IF(LEN(W165)=0,"",COUNTIF($V$2:$V$301,W165)/$Z$17)</f>
        <v/>
      </c>
    </row>
    <row r="166" ht="20.1" customHeight="1" spans="1:2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 t="str">
        <f t="shared" si="38"/>
        <v/>
      </c>
      <c r="W166" s="8" t="str">
        <f t="array" ref="W166">INDEX(V:V,MIN(IF(COUNTIF(W$1:W$165,$V$2:$V$301)=0,ROW($2:$301),1001)))&amp;""</f>
        <v/>
      </c>
      <c r="X166" s="15" t="str">
        <f>IF(LEN(W166)=0,"",COUNTIF($V$2:$V$301,W166)/$Z$17)</f>
        <v/>
      </c>
    </row>
    <row r="167" ht="20.1" customHeight="1" spans="1:2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 t="str">
        <f t="shared" si="38"/>
        <v/>
      </c>
      <c r="W167" s="8" t="str">
        <f t="array" ref="W167">INDEX(V:V,MIN(IF(COUNTIF(W$1:W$166,$V$2:$V$301)=0,ROW($2:$301),1001)))&amp;""</f>
        <v/>
      </c>
      <c r="X167" s="15" t="str">
        <f>IF(LEN(W167)=0,"",COUNTIF($V$2:$V$301,W167)/$Z$17)</f>
        <v/>
      </c>
    </row>
    <row r="168" ht="20.1" customHeight="1" spans="1:2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 t="str">
        <f t="shared" si="38"/>
        <v/>
      </c>
      <c r="W168" s="8" t="str">
        <f t="array" ref="W168">INDEX(V:V,MIN(IF(COUNTIF(W$1:W$167,$V$2:$V$301)=0,ROW($2:$301),1001)))&amp;""</f>
        <v/>
      </c>
      <c r="X168" s="15" t="str">
        <f>IF(LEN(W168)=0,"",COUNTIF($V$2:$V$301,W168)/$Z$17)</f>
        <v/>
      </c>
    </row>
    <row r="169" ht="20.1" customHeight="1" spans="1:2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 t="str">
        <f t="shared" si="38"/>
        <v/>
      </c>
      <c r="W169" s="8" t="str">
        <f t="array" ref="W169">INDEX(V:V,MIN(IF(COUNTIF(W$1:W$168,$V$2:$V$301)=0,ROW($2:$301),1001)))&amp;""</f>
        <v/>
      </c>
      <c r="X169" s="15" t="str">
        <f>IF(LEN(W169)=0,"",COUNTIF($V$2:$V$301,W169)/$Z$17)</f>
        <v/>
      </c>
    </row>
    <row r="170" ht="20.1" customHeight="1" spans="1:2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 t="str">
        <f t="shared" si="38"/>
        <v/>
      </c>
      <c r="W170" s="8" t="str">
        <f t="array" ref="W170">INDEX(V:V,MIN(IF(COUNTIF(W$1:W$169,$V$2:$V$301)=0,ROW($2:$301),1001)))&amp;""</f>
        <v/>
      </c>
      <c r="X170" s="15" t="str">
        <f>IF(LEN(W170)=0,"",COUNTIF($V$2:$V$301,W170)/$Z$17)</f>
        <v/>
      </c>
    </row>
    <row r="171" ht="20.1" customHeight="1" spans="1:2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 t="str">
        <f t="shared" si="38"/>
        <v/>
      </c>
      <c r="W171" s="8" t="str">
        <f t="array" ref="W171">INDEX(V:V,MIN(IF(COUNTIF(W$1:W$170,$V$2:$V$301)=0,ROW($2:$301),1001)))&amp;""</f>
        <v/>
      </c>
      <c r="X171" s="15" t="str">
        <f>IF(LEN(W171)=0,"",COUNTIF($V$2:$V$301,W171)/$Z$17)</f>
        <v/>
      </c>
    </row>
    <row r="172" ht="20.1" customHeight="1" spans="1:2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 t="str">
        <f t="shared" ref="V172:V181" si="39">S2</f>
        <v/>
      </c>
      <c r="W172" s="8" t="str">
        <f t="array" ref="W172">INDEX(V:V,MIN(IF(COUNTIF(W$1:W$171,$V$2:$V$301)=0,ROW($2:$301),1001)))&amp;""</f>
        <v/>
      </c>
      <c r="X172" s="15" t="str">
        <f>IF(LEN(W172)=0,"",COUNTIF($V$2:$V$301,W172)/$Z$17)</f>
        <v/>
      </c>
    </row>
    <row r="173" ht="20.1" customHeight="1" spans="1:2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 t="str">
        <f t="shared" si="39"/>
        <v/>
      </c>
      <c r="W173" s="8" t="str">
        <f t="array" ref="W173">INDEX(V:V,MIN(IF(COUNTIF(W$1:W$172,$V$2:$V$301)=0,ROW($2:$301),1001)))&amp;""</f>
        <v/>
      </c>
      <c r="X173" s="15" t="str">
        <f>IF(LEN(W173)=0,"",COUNTIF($V$2:$V$301,W173)/$Z$17)</f>
        <v/>
      </c>
    </row>
    <row r="174" ht="20.1" customHeight="1" spans="1:2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 t="str">
        <f t="shared" si="39"/>
        <v/>
      </c>
      <c r="W174" s="8" t="str">
        <f t="array" ref="W174">INDEX(V:V,MIN(IF(COUNTIF(W$1:W$173,$V$2:$V$301)=0,ROW($2:$301),1001)))&amp;""</f>
        <v/>
      </c>
      <c r="X174" s="15" t="str">
        <f>IF(LEN(W174)=0,"",COUNTIF($V$2:$V$301,W174)/$Z$17)</f>
        <v/>
      </c>
    </row>
    <row r="175" ht="20.1" customHeight="1" spans="1:2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 t="str">
        <f t="shared" si="39"/>
        <v/>
      </c>
      <c r="W175" s="8" t="str">
        <f t="array" ref="W175">INDEX(V:V,MIN(IF(COUNTIF(W$1:W$174,$V$2:$V$301)=0,ROW($2:$301),1001)))&amp;""</f>
        <v/>
      </c>
      <c r="X175" s="15" t="str">
        <f>IF(LEN(W175)=0,"",COUNTIF($V$2:$V$301,W175)/$Z$17)</f>
        <v/>
      </c>
    </row>
    <row r="176" ht="20.1" customHeight="1" spans="1:2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 t="str">
        <f t="shared" si="39"/>
        <v/>
      </c>
      <c r="W176" s="8" t="str">
        <f t="array" ref="W176">INDEX(V:V,MIN(IF(COUNTIF(W$1:W$175,$V$2:$V$301)=0,ROW($2:$301),1001)))&amp;""</f>
        <v/>
      </c>
      <c r="X176" s="15" t="str">
        <f>IF(LEN(W176)=0,"",COUNTIF($V$2:$V$301,W176)/$Z$17)</f>
        <v/>
      </c>
    </row>
    <row r="177" ht="20.1" customHeight="1" spans="1:2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 t="str">
        <f t="shared" si="39"/>
        <v/>
      </c>
      <c r="W177" s="8" t="str">
        <f t="array" ref="W177">INDEX(V:V,MIN(IF(COUNTIF(W$1:W$176,$V$2:$V$301)=0,ROW($2:$301),1001)))&amp;""</f>
        <v/>
      </c>
      <c r="X177" s="15" t="str">
        <f>IF(LEN(W177)=0,"",COUNTIF($V$2:$V$301,W177)/$Z$17)</f>
        <v/>
      </c>
    </row>
    <row r="178" ht="20.1" customHeight="1" spans="1:2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 t="str">
        <f t="shared" si="39"/>
        <v/>
      </c>
      <c r="W178" s="8" t="str">
        <f t="array" ref="W178">INDEX(V:V,MIN(IF(COUNTIF(W$1:W$177,$V$2:$V$301)=0,ROW($2:$301),1001)))&amp;""</f>
        <v/>
      </c>
      <c r="X178" s="15" t="str">
        <f>IF(LEN(W178)=0,"",COUNTIF($V$2:$V$301,W178)/$Z$17)</f>
        <v/>
      </c>
    </row>
    <row r="179" ht="20.1" customHeight="1" spans="1:2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 t="str">
        <f t="shared" si="39"/>
        <v/>
      </c>
      <c r="W179" s="8" t="str">
        <f t="array" ref="W179">INDEX(V:V,MIN(IF(COUNTIF(W$1:W$178,$V$2:$V$301)=0,ROW($2:$301),1001)))&amp;""</f>
        <v/>
      </c>
      <c r="X179" s="15" t="str">
        <f>IF(LEN(W179)=0,"",COUNTIF($V$2:$V$301,W179)/$Z$17)</f>
        <v/>
      </c>
    </row>
    <row r="180" ht="20.1" customHeight="1" spans="1:2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 t="str">
        <f t="shared" si="39"/>
        <v/>
      </c>
      <c r="W180" s="8" t="str">
        <f t="array" ref="W180">INDEX(V:V,MIN(IF(COUNTIF(W$1:W$179,$V$2:$V$301)=0,ROW($2:$301),1001)))&amp;""</f>
        <v/>
      </c>
      <c r="X180" s="15" t="str">
        <f>IF(LEN(W180)=0,"",COUNTIF($V$2:$V$301,W180)/$Z$17)</f>
        <v/>
      </c>
    </row>
    <row r="181" ht="20.1" customHeight="1" spans="1:2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 t="str">
        <f t="shared" si="39"/>
        <v/>
      </c>
      <c r="W181" s="8" t="str">
        <f t="array" ref="W181">INDEX(V:V,MIN(IF(COUNTIF(W$1:W$180,$V$2:$V$301)=0,ROW($2:$301),1001)))&amp;""</f>
        <v/>
      </c>
      <c r="X181" s="15" t="str">
        <f>IF(LEN(W181)=0,"",COUNTIF($V$2:$V$301,W181)/$Z$17)</f>
        <v/>
      </c>
    </row>
    <row r="182" ht="20.1" customHeight="1" spans="1:2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 t="str">
        <f t="shared" ref="V182:V191" si="40">T2</f>
        <v/>
      </c>
      <c r="W182" s="8" t="str">
        <f t="array" ref="W182">INDEX(V:V,MIN(IF(COUNTIF(W$1:W$181,$V$2:$V$301)=0,ROW($2:$301),1001)))&amp;""</f>
        <v/>
      </c>
      <c r="X182" s="15" t="str">
        <f>IF(LEN(W182)=0,"",COUNTIF($V$2:$V$301,W182)/$Z$17)</f>
        <v/>
      </c>
    </row>
    <row r="183" ht="20.1" customHeight="1" spans="1:2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 t="str">
        <f t="shared" si="40"/>
        <v/>
      </c>
      <c r="W183" s="8" t="str">
        <f t="array" ref="W183">INDEX(V:V,MIN(IF(COUNTIF(W$1:W$182,$V$2:$V$301)=0,ROW($2:$301),1001)))&amp;""</f>
        <v/>
      </c>
      <c r="X183" s="15" t="str">
        <f>IF(LEN(W183)=0,"",COUNTIF($V$2:$V$301,W183)/$Z$17)</f>
        <v/>
      </c>
    </row>
    <row r="184" ht="20.1" customHeight="1" spans="1:2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 t="str">
        <f t="shared" si="40"/>
        <v/>
      </c>
      <c r="W184" s="8" t="str">
        <f t="array" ref="W184">INDEX(V:V,MIN(IF(COUNTIF(W$1:W$183,$V$2:$V$301)=0,ROW($2:$301),1001)))&amp;""</f>
        <v/>
      </c>
      <c r="X184" s="15" t="str">
        <f>IF(LEN(W184)=0,"",COUNTIF($V$2:$V$301,W184)/$Z$17)</f>
        <v/>
      </c>
    </row>
    <row r="185" ht="20.1" customHeight="1" spans="1:2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 t="str">
        <f t="shared" si="40"/>
        <v/>
      </c>
      <c r="W185" s="8" t="str">
        <f t="array" ref="W185">INDEX(V:V,MIN(IF(COUNTIF(W$1:W$184,$V$2:$V$301)=0,ROW($2:$301),1001)))&amp;""</f>
        <v/>
      </c>
      <c r="X185" s="15" t="str">
        <f>IF(LEN(W185)=0,"",COUNTIF($V$2:$V$301,W185)/$Z$17)</f>
        <v/>
      </c>
    </row>
    <row r="186" ht="20.1" customHeight="1" spans="1:2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 t="str">
        <f t="shared" si="40"/>
        <v/>
      </c>
      <c r="W186" s="8" t="str">
        <f t="array" ref="W186">INDEX(V:V,MIN(IF(COUNTIF(W$1:W$185,$V$2:$V$301)=0,ROW($2:$301),1001)))&amp;""</f>
        <v/>
      </c>
      <c r="X186" s="15" t="str">
        <f>IF(LEN(W186)=0,"",COUNTIF($V$2:$V$301,W186)/$Z$17)</f>
        <v/>
      </c>
    </row>
    <row r="187" ht="20.1" customHeight="1" spans="1:2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 t="str">
        <f t="shared" si="40"/>
        <v/>
      </c>
      <c r="W187" s="8" t="str">
        <f t="array" ref="W187">INDEX(V:V,MIN(IF(COUNTIF(W$1:W$186,$V$2:$V$301)=0,ROW($2:$301),1001)))&amp;""</f>
        <v/>
      </c>
      <c r="X187" s="15" t="str">
        <f>IF(LEN(W187)=0,"",COUNTIF($V$2:$V$301,W187)/$Z$17)</f>
        <v/>
      </c>
    </row>
    <row r="188" ht="20.1" customHeight="1" spans="1:2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 t="str">
        <f t="shared" si="40"/>
        <v/>
      </c>
      <c r="W188" s="8" t="str">
        <f t="array" ref="W188">INDEX(V:V,MIN(IF(COUNTIF(W$1:W$187,$V$2:$V$301)=0,ROW($2:$301),1001)))&amp;""</f>
        <v/>
      </c>
      <c r="X188" s="15" t="str">
        <f>IF(LEN(W188)=0,"",COUNTIF($V$2:$V$301,W188)/$Z$17)</f>
        <v/>
      </c>
    </row>
    <row r="189" ht="20.1" customHeight="1" spans="1:2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 t="str">
        <f t="shared" si="40"/>
        <v/>
      </c>
      <c r="W189" s="8" t="str">
        <f t="array" ref="W189">INDEX(V:V,MIN(IF(COUNTIF(W$1:W$188,$V$2:$V$301)=0,ROW($2:$301),1001)))&amp;""</f>
        <v/>
      </c>
      <c r="X189" s="15" t="str">
        <f>IF(LEN(W189)=0,"",COUNTIF($V$2:$V$301,W189)/$Z$17)</f>
        <v/>
      </c>
    </row>
    <row r="190" ht="20.1" customHeight="1" spans="1:2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 t="str">
        <f t="shared" si="40"/>
        <v/>
      </c>
      <c r="W190" s="8" t="str">
        <f t="array" ref="W190">INDEX(V:V,MIN(IF(COUNTIF(W$1:W$189,$V$2:$V$301)=0,ROW($2:$301),1001)))&amp;""</f>
        <v/>
      </c>
      <c r="X190" s="15" t="str">
        <f>IF(LEN(W190)=0,"",COUNTIF($V$2:$V$301,W190)/$Z$17)</f>
        <v/>
      </c>
    </row>
    <row r="191" ht="20.1" customHeight="1" spans="1:2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 t="str">
        <f t="shared" si="40"/>
        <v/>
      </c>
      <c r="W191" s="8" t="str">
        <f t="array" ref="W191">INDEX(V:V,MIN(IF(COUNTIF(W$1:W$190,$V$2:$V$301)=0,ROW($2:$301),1001)))&amp;""</f>
        <v/>
      </c>
      <c r="X191" s="15" t="str">
        <f>IF(LEN(W191)=0,"",COUNTIF($V$2:$V$301,W191)/$Z$17)</f>
        <v/>
      </c>
    </row>
    <row r="192" ht="20.1" customHeight="1" spans="1:2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 t="str">
        <f t="shared" ref="V192:V201" si="41">U2</f>
        <v/>
      </c>
      <c r="W192" s="8" t="str">
        <f t="array" ref="W192">INDEX(V:V,MIN(IF(COUNTIF(W$1:W$191,$V$2:$V$301)=0,ROW($2:$301),1001)))&amp;""</f>
        <v/>
      </c>
      <c r="X192" s="15" t="str">
        <f>IF(LEN(W192)=0,"",COUNTIF($V$2:$V$301,W192)/$Z$17)</f>
        <v/>
      </c>
    </row>
    <row r="193" ht="20.1" customHeight="1" spans="1:2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 t="str">
        <f t="shared" si="41"/>
        <v/>
      </c>
      <c r="W193" s="8" t="str">
        <f t="array" ref="W193">INDEX(V:V,MIN(IF(COUNTIF(W$1:W$192,$V$2:$V$301)=0,ROW($2:$301),1001)))&amp;""</f>
        <v/>
      </c>
      <c r="X193" s="15" t="str">
        <f>IF(LEN(W193)=0,"",COUNTIF($V$2:$V$301,W193)/$Z$17)</f>
        <v/>
      </c>
    </row>
    <row r="194" ht="20.1" customHeight="1" spans="1:2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 t="str">
        <f t="shared" si="41"/>
        <v/>
      </c>
      <c r="W194" s="8" t="str">
        <f t="array" ref="W194">INDEX(V:V,MIN(IF(COUNTIF(W$1:W$193,$V$2:$V$301)=0,ROW($2:$301),1001)))&amp;""</f>
        <v/>
      </c>
      <c r="X194" s="15" t="str">
        <f>IF(LEN(W194)=0,"",COUNTIF($V$2:$V$301,W194)/$Z$17)</f>
        <v/>
      </c>
    </row>
    <row r="195" ht="20.1" customHeight="1" spans="1:2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 t="str">
        <f t="shared" si="41"/>
        <v/>
      </c>
      <c r="W195" s="8" t="str">
        <f t="array" ref="W195">INDEX(V:V,MIN(IF(COUNTIF(W$1:W$194,$V$2:$V$301)=0,ROW($2:$301),1001)))&amp;""</f>
        <v/>
      </c>
      <c r="X195" s="15" t="str">
        <f>IF(LEN(W195)=0,"",COUNTIF($V$2:$V$301,W195)/$Z$17)</f>
        <v/>
      </c>
    </row>
    <row r="196" ht="20.1" customHeight="1" spans="1:2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 t="str">
        <f t="shared" si="41"/>
        <v/>
      </c>
      <c r="W196" s="8" t="str">
        <f t="array" ref="W196">INDEX(V:V,MIN(IF(COUNTIF(W$1:W$195,$V$2:$V$301)=0,ROW($2:$301),1001)))&amp;""</f>
        <v/>
      </c>
      <c r="X196" s="15" t="str">
        <f>IF(LEN(W196)=0,"",COUNTIF($V$2:$V$301,W196)/$Z$17)</f>
        <v/>
      </c>
    </row>
    <row r="197" ht="20.1" customHeight="1" spans="1:2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 t="str">
        <f t="shared" si="41"/>
        <v/>
      </c>
      <c r="W197" s="8" t="str">
        <f t="array" ref="W197">INDEX(V:V,MIN(IF(COUNTIF(W$1:W$196,$V$2:$V$301)=0,ROW($2:$301),1001)))&amp;""</f>
        <v/>
      </c>
      <c r="X197" s="15" t="str">
        <f>IF(LEN(W197)=0,"",COUNTIF($V$2:$V$301,W197)/$Z$17)</f>
        <v/>
      </c>
    </row>
    <row r="198" ht="20.1" customHeight="1" spans="1:2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 t="str">
        <f t="shared" si="41"/>
        <v/>
      </c>
      <c r="W198" s="8" t="str">
        <f t="array" ref="W198">INDEX(V:V,MIN(IF(COUNTIF(W$1:W$197,$V$2:$V$301)=0,ROW($2:$301),1001)))&amp;""</f>
        <v/>
      </c>
      <c r="X198" s="15" t="str">
        <f>IF(LEN(W198)=0,"",COUNTIF($V$2:$V$301,W198)/$Z$17)</f>
        <v/>
      </c>
    </row>
    <row r="199" ht="20.1" customHeight="1" spans="1:2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 t="str">
        <f t="shared" si="41"/>
        <v/>
      </c>
      <c r="W199" s="8" t="str">
        <f t="array" ref="W199">INDEX(V:V,MIN(IF(COUNTIF(W$1:W$198,$V$2:$V$301)=0,ROW($2:$301),1001)))&amp;""</f>
        <v/>
      </c>
      <c r="X199" s="15" t="str">
        <f>IF(LEN(W199)=0,"",COUNTIF($V$2:$V$301,W199)/$Z$17)</f>
        <v/>
      </c>
    </row>
    <row r="200" ht="20.1" customHeight="1" spans="1:2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 t="str">
        <f t="shared" si="41"/>
        <v/>
      </c>
      <c r="W200" s="8" t="str">
        <f t="array" ref="W200">INDEX(V:V,MIN(IF(COUNTIF(W$1:W$199,$V$2:$V$301)=0,ROW($2:$301),1001)))&amp;""</f>
        <v/>
      </c>
      <c r="X200" s="15" t="str">
        <f>IF(LEN(W200)=0,"",COUNTIF($V$2:$V$301,W200)/$Z$17)</f>
        <v/>
      </c>
    </row>
    <row r="201" ht="20.1" customHeight="1" spans="1:2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 t="str">
        <f t="shared" si="41"/>
        <v/>
      </c>
      <c r="W201" s="8" t="str">
        <f t="array" ref="W201">INDEX(V:V,MIN(IF(COUNTIF(W$1:W$200,$V$2:$V$301)=0,ROW($2:$301),1001)))&amp;""</f>
        <v/>
      </c>
      <c r="X201" s="15" t="str">
        <f>IF(LEN(W201)=0,"",COUNTIF($V$2:$V$301,W201)/$Z$17)</f>
        <v/>
      </c>
    </row>
    <row r="202" ht="20.1" customHeight="1" spans="1:24">
      <c r="A202" s="1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8" t="str">
        <f>B12</f>
        <v/>
      </c>
      <c r="W202" s="8" t="str">
        <f t="array" ref="W202">INDEX(V:V,MIN(IF(COUNTIF(W$1:W$201,$V$2:$V$301)=0,ROW($2:$301),1001)))&amp;""</f>
        <v/>
      </c>
      <c r="X202" s="15" t="str">
        <f>IF(LEN(W202)=0,"",COUNTIF($V$2:$V$301,W202)/$Z$17)</f>
        <v/>
      </c>
    </row>
    <row r="203" ht="20.1" customHeight="1" spans="1:24">
      <c r="A203" s="1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8" t="str">
        <f>B13</f>
        <v/>
      </c>
      <c r="W203" s="8" t="str">
        <f t="array" ref="W203">INDEX(V:V,MIN(IF(COUNTIF(W$1:W$202,$V$2:$V$301)=0,ROW($2:$301),1001)))&amp;""</f>
        <v/>
      </c>
      <c r="X203" s="15" t="str">
        <f>IF(LEN(W203)=0,"",COUNTIF($V$2:$V$301,W203)/$Z$17)</f>
        <v/>
      </c>
    </row>
    <row r="204" ht="20.1" customHeight="1" spans="1:24">
      <c r="A204" s="1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8" t="str">
        <f>B14</f>
        <v/>
      </c>
      <c r="W204" s="8" t="str">
        <f t="array" ref="W204">INDEX(V:V,MIN(IF(COUNTIF(W$1:W$203,$V$2:$V$301)=0,ROW($2:$301),1001)))&amp;""</f>
        <v/>
      </c>
      <c r="X204" s="15" t="str">
        <f>IF(LEN(W204)=0,"",COUNTIF($V$2:$V$301,W204)/$Z$17)</f>
        <v/>
      </c>
    </row>
    <row r="205" ht="20.1" customHeight="1" spans="1:24">
      <c r="A205" s="1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8" t="str">
        <f>B15</f>
        <v/>
      </c>
      <c r="W205" s="8" t="str">
        <f t="array" ref="W205">INDEX(V:V,MIN(IF(COUNTIF(W$1:W$204,$V$2:$V$301)=0,ROW($2:$301),1001)))&amp;""</f>
        <v/>
      </c>
      <c r="X205" s="15" t="str">
        <f>IF(LEN(W205)=0,"",COUNTIF($V$2:$V$301,W205)/$Z$17)</f>
        <v/>
      </c>
    </row>
    <row r="206" ht="20.1" customHeight="1" spans="1:24">
      <c r="A206" s="1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8" t="str">
        <f>B16</f>
        <v/>
      </c>
      <c r="W206" s="8" t="str">
        <f t="array" ref="W206">INDEX(V:V,MIN(IF(COUNTIF(W$1:W$205,$V$2:$V$301)=0,ROW($2:$301),1001)))&amp;""</f>
        <v/>
      </c>
      <c r="X206" s="15" t="str">
        <f>IF(LEN(W206)=0,"",COUNTIF($V$2:$V$301,W206)/$Z$17)</f>
        <v/>
      </c>
    </row>
    <row r="207" ht="20.1" customHeight="1" spans="1:24">
      <c r="A207" s="1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8" t="str">
        <f>C12</f>
        <v/>
      </c>
      <c r="W207" s="8" t="str">
        <f t="array" ref="W207">INDEX(V:V,MIN(IF(COUNTIF(W$1:W$206,$V$2:$V$301)=0,ROW($2:$301),1001)))&amp;""</f>
        <v/>
      </c>
      <c r="X207" s="15" t="str">
        <f>IF(LEN(W207)=0,"",COUNTIF($V$2:$V$301,W207)/$Z$17)</f>
        <v/>
      </c>
    </row>
    <row r="208" ht="20.1" customHeight="1" spans="1:24">
      <c r="A208" s="1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8" t="str">
        <f>C13</f>
        <v/>
      </c>
      <c r="W208" s="8" t="str">
        <f t="array" ref="W208">INDEX(V:V,MIN(IF(COUNTIF(W$1:W$207,$V$2:$V$301)=0,ROW($2:$301),1001)))&amp;""</f>
        <v/>
      </c>
      <c r="X208" s="15" t="str">
        <f>IF(LEN(W208)=0,"",COUNTIF($V$2:$V$301,W208)/$Z$17)</f>
        <v/>
      </c>
    </row>
    <row r="209" ht="20.1" customHeight="1" spans="1:24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8" t="str">
        <f>C14</f>
        <v/>
      </c>
      <c r="W209" s="8" t="str">
        <f t="array" ref="W209">INDEX(V:V,MIN(IF(COUNTIF(W$1:W$208,$V$2:$V$301)=0,ROW($2:$301),1001)))&amp;""</f>
        <v/>
      </c>
      <c r="X209" s="15" t="str">
        <f>IF(LEN(W209)=0,"",COUNTIF($V$2:$V$301,W209)/$Z$17)</f>
        <v/>
      </c>
    </row>
    <row r="210" ht="20.1" customHeight="1" spans="1:24">
      <c r="A210" s="1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8" t="str">
        <f>C15</f>
        <v/>
      </c>
      <c r="W210" s="8" t="str">
        <f t="array" ref="W210">INDEX(V:V,MIN(IF(COUNTIF(W$1:W$209,$V$2:$V$301)=0,ROW($2:$301),1001)))&amp;""</f>
        <v/>
      </c>
      <c r="X210" s="15" t="str">
        <f>IF(LEN(W210)=0,"",COUNTIF($V$2:$V$301,W210)/$Z$17)</f>
        <v/>
      </c>
    </row>
    <row r="211" ht="20.1" customHeight="1" spans="1:24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8" t="str">
        <f>C16</f>
        <v/>
      </c>
      <c r="W211" s="8" t="str">
        <f t="array" ref="W211">INDEX(V:V,MIN(IF(COUNTIF(W$1:W$210,$V$2:$V$301)=0,ROW($2:$301),1001)))&amp;""</f>
        <v/>
      </c>
      <c r="X211" s="15" t="str">
        <f>IF(LEN(W211)=0,"",COUNTIF($V$2:$V$301,W211)/$Z$17)</f>
        <v/>
      </c>
    </row>
    <row r="212" ht="20.1" customHeight="1" spans="1:24">
      <c r="A212" s="1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8" t="str">
        <f>D12</f>
        <v/>
      </c>
      <c r="W212" s="8" t="str">
        <f t="array" ref="W212">INDEX(V:V,MIN(IF(COUNTIF(W$1:W$211,$V$2:$V$301)=0,ROW($2:$301),1001)))&amp;""</f>
        <v/>
      </c>
      <c r="X212" s="15" t="str">
        <f>IF(LEN(W212)=0,"",COUNTIF($V$2:$V$301,W212)/$Z$17)</f>
        <v/>
      </c>
    </row>
    <row r="213" ht="20.1" customHeight="1" spans="1:24">
      <c r="A213" s="1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8" t="str">
        <f>D13</f>
        <v/>
      </c>
      <c r="W213" s="8" t="str">
        <f t="array" ref="W213">INDEX(V:V,MIN(IF(COUNTIF(W$1:W$212,$V$2:$V$301)=0,ROW($2:$301),1001)))&amp;""</f>
        <v/>
      </c>
      <c r="X213" s="15" t="str">
        <f>IF(LEN(W213)=0,"",COUNTIF($V$2:$V$301,W213)/$Z$17)</f>
        <v/>
      </c>
    </row>
    <row r="214" ht="20.1" customHeight="1" spans="1:24">
      <c r="A214" s="1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8" t="str">
        <f>D14</f>
        <v/>
      </c>
      <c r="W214" s="8" t="str">
        <f t="array" ref="W214">INDEX(V:V,MIN(IF(COUNTIF(W$1:W$213,$V$2:$V$301)=0,ROW($2:$301),1001)))&amp;""</f>
        <v/>
      </c>
      <c r="X214" s="15" t="str">
        <f>IF(LEN(W214)=0,"",COUNTIF($V$2:$V$301,W214)/$Z$17)</f>
        <v/>
      </c>
    </row>
    <row r="215" ht="20.1" customHeight="1" spans="1:24">
      <c r="A215" s="1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8" t="str">
        <f>D15</f>
        <v/>
      </c>
      <c r="W215" s="8" t="str">
        <f t="array" ref="W215">INDEX(V:V,MIN(IF(COUNTIF(W$1:W$214,$V$2:$V$301)=0,ROW($2:$301),1001)))&amp;""</f>
        <v/>
      </c>
      <c r="X215" s="15" t="str">
        <f>IF(LEN(W215)=0,"",COUNTIF($V$2:$V$301,W215)/$Z$17)</f>
        <v/>
      </c>
    </row>
    <row r="216" ht="20.1" customHeight="1" spans="1:24">
      <c r="A216" s="1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8" t="str">
        <f>D16</f>
        <v/>
      </c>
      <c r="W216" s="8" t="str">
        <f t="array" ref="W216">INDEX(V:V,MIN(IF(COUNTIF(W$1:W$215,$V$2:$V$301)=0,ROW($2:$301),1001)))&amp;""</f>
        <v/>
      </c>
      <c r="X216" s="15" t="str">
        <f>IF(LEN(W216)=0,"",COUNTIF($V$2:$V$301,W216)/$Z$17)</f>
        <v/>
      </c>
    </row>
    <row r="217" ht="20.1" customHeight="1" spans="1:24">
      <c r="A217" s="1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8" t="str">
        <f>E12</f>
        <v/>
      </c>
      <c r="W217" s="8" t="str">
        <f t="array" ref="W217">INDEX(V:V,MIN(IF(COUNTIF(W$1:W$216,$V$2:$V$301)=0,ROW($2:$301),1001)))&amp;""</f>
        <v/>
      </c>
      <c r="X217" s="15" t="str">
        <f>IF(LEN(W217)=0,"",COUNTIF($V$2:$V$301,W217)/$Z$17)</f>
        <v/>
      </c>
    </row>
    <row r="218" ht="20.1" customHeight="1" spans="1:24">
      <c r="A218" s="1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8" t="str">
        <f>E13</f>
        <v/>
      </c>
      <c r="W218" s="8" t="str">
        <f t="array" ref="W218">INDEX(V:V,MIN(IF(COUNTIF(W$1:W$217,$V$2:$V$301)=0,ROW($2:$301),1001)))&amp;""</f>
        <v/>
      </c>
      <c r="X218" s="15" t="str">
        <f>IF(LEN(W218)=0,"",COUNTIF($V$2:$V$301,W218)/$Z$17)</f>
        <v/>
      </c>
    </row>
    <row r="219" ht="20.1" customHeight="1" spans="1:24">
      <c r="A219" s="1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8" t="str">
        <f>E14</f>
        <v/>
      </c>
      <c r="W219" s="8" t="str">
        <f t="array" ref="W219">INDEX(V:V,MIN(IF(COUNTIF(W$1:W$218,$V$2:$V$301)=0,ROW($2:$301),1001)))&amp;""</f>
        <v/>
      </c>
      <c r="X219" s="15" t="str">
        <f>IF(LEN(W219)=0,"",COUNTIF($V$2:$V$301,W219)/$Z$17)</f>
        <v/>
      </c>
    </row>
    <row r="220" ht="20.1" customHeight="1" spans="1:24">
      <c r="A220" s="1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8" t="str">
        <f>E15</f>
        <v/>
      </c>
      <c r="W220" s="8" t="str">
        <f t="array" ref="W220">INDEX(V:V,MIN(IF(COUNTIF(W$1:W$219,$V$2:$V$301)=0,ROW($2:$301),1001)))&amp;""</f>
        <v/>
      </c>
      <c r="X220" s="15" t="str">
        <f>IF(LEN(W220)=0,"",COUNTIF($V$2:$V$301,W220)/$Z$17)</f>
        <v/>
      </c>
    </row>
    <row r="221" ht="20.1" customHeight="1" spans="1:24">
      <c r="A221" s="1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8" t="str">
        <f>E16</f>
        <v/>
      </c>
      <c r="W221" s="8" t="str">
        <f t="array" ref="W221">INDEX(V:V,MIN(IF(COUNTIF(W$1:W$220,$V$2:$V$301)=0,ROW($2:$301),1001)))&amp;""</f>
        <v/>
      </c>
      <c r="X221" s="15" t="str">
        <f>IF(LEN(W221)=0,"",COUNTIF($V$2:$V$301,W221)/$Z$17)</f>
        <v/>
      </c>
    </row>
    <row r="222" ht="20.1" customHeight="1" spans="1:24">
      <c r="A222" s="1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8" t="str">
        <f>F12</f>
        <v/>
      </c>
      <c r="W222" s="8" t="str">
        <f t="array" ref="W222">INDEX(V:V,MIN(IF(COUNTIF(W$1:W$221,$V$2:$V$301)=0,ROW($2:$301),1001)))&amp;""</f>
        <v/>
      </c>
      <c r="X222" s="15" t="str">
        <f>IF(LEN(W222)=0,"",COUNTIF($V$2:$V$301,W222)/$Z$17)</f>
        <v/>
      </c>
    </row>
    <row r="223" ht="20.1" customHeight="1" spans="1:24">
      <c r="A223" s="1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8" t="str">
        <f>F13</f>
        <v/>
      </c>
      <c r="W223" s="8" t="str">
        <f t="array" ref="W223">INDEX(V:V,MIN(IF(COUNTIF(W$1:W$222,$V$2:$V$301)=0,ROW($2:$301),1001)))&amp;""</f>
        <v/>
      </c>
      <c r="X223" s="15" t="str">
        <f>IF(LEN(W223)=0,"",COUNTIF($V$2:$V$301,W223)/$Z$17)</f>
        <v/>
      </c>
    </row>
    <row r="224" ht="20.1" customHeight="1" spans="1:24">
      <c r="A224" s="1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8" t="str">
        <f>F14</f>
        <v/>
      </c>
      <c r="W224" s="8" t="str">
        <f t="array" ref="W224">INDEX(V:V,MIN(IF(COUNTIF(W$1:W$223,$V$2:$V$301)=0,ROW($2:$301),1001)))&amp;""</f>
        <v/>
      </c>
      <c r="X224" s="15" t="str">
        <f>IF(LEN(W224)=0,"",COUNTIF($V$2:$V$301,W224)/$Z$17)</f>
        <v/>
      </c>
    </row>
    <row r="225" ht="20.1" customHeight="1" spans="1:24">
      <c r="A225" s="1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8" t="str">
        <f>F15</f>
        <v/>
      </c>
      <c r="W225" s="8" t="str">
        <f t="array" ref="W225">INDEX(V:V,MIN(IF(COUNTIF(W$1:W$224,$V$2:$V$301)=0,ROW($2:$301),1001)))&amp;""</f>
        <v/>
      </c>
      <c r="X225" s="15" t="str">
        <f>IF(LEN(W225)=0,"",COUNTIF($V$2:$V$301,W225)/$Z$17)</f>
        <v/>
      </c>
    </row>
    <row r="226" ht="20.1" customHeight="1" spans="1:24">
      <c r="A226" s="1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8" t="str">
        <f>F16</f>
        <v/>
      </c>
      <c r="W226" s="8" t="str">
        <f t="array" ref="W226">INDEX(V:V,MIN(IF(COUNTIF(W$1:W$225,$V$2:$V$301)=0,ROW($2:$301),1001)))&amp;""</f>
        <v/>
      </c>
      <c r="X226" s="15" t="str">
        <f>IF(LEN(W226)=0,"",COUNTIF($V$2:$V$301,W226)/$Z$17)</f>
        <v/>
      </c>
    </row>
    <row r="227" ht="20.1" customHeight="1" spans="1:24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8" t="str">
        <f>G12</f>
        <v/>
      </c>
      <c r="W227" s="8" t="str">
        <f t="array" ref="W227">INDEX(V:V,MIN(IF(COUNTIF(W$1:W$226,$V$2:$V$301)=0,ROW($2:$301),1001)))&amp;""</f>
        <v/>
      </c>
      <c r="X227" s="15" t="str">
        <f>IF(LEN(W227)=0,"",COUNTIF($V$2:$V$301,W227)/$Z$17)</f>
        <v/>
      </c>
    </row>
    <row r="228" ht="20.1" customHeight="1" spans="1:24">
      <c r="A228" s="1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8" t="str">
        <f>G13</f>
        <v/>
      </c>
      <c r="W228" s="8" t="str">
        <f t="array" ref="W228">INDEX(V:V,MIN(IF(COUNTIF(W$1:W$227,$V$2:$V$301)=0,ROW($2:$301),1001)))&amp;""</f>
        <v/>
      </c>
      <c r="X228" s="15" t="str">
        <f>IF(LEN(W228)=0,"",COUNTIF($V$2:$V$301,W228)/$Z$17)</f>
        <v/>
      </c>
    </row>
    <row r="229" ht="20.1" customHeight="1" spans="1:24">
      <c r="A229" s="1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8" t="str">
        <f>G14</f>
        <v/>
      </c>
      <c r="W229" s="8" t="str">
        <f t="array" ref="W229">INDEX(V:V,MIN(IF(COUNTIF(W$1:W$228,$V$2:$V$301)=0,ROW($2:$301),1001)))&amp;""</f>
        <v/>
      </c>
      <c r="X229" s="15" t="str">
        <f>IF(LEN(W229)=0,"",COUNTIF($V$2:$V$301,W229)/$Z$17)</f>
        <v/>
      </c>
    </row>
    <row r="230" ht="20.1" customHeight="1" spans="1:24">
      <c r="A230" s="1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8" t="str">
        <f>G15</f>
        <v/>
      </c>
      <c r="W230" s="8" t="str">
        <f t="array" ref="W230">INDEX(V:V,MIN(IF(COUNTIF(W$1:W$229,$V$2:$V$301)=0,ROW($2:$301),1001)))&amp;""</f>
        <v/>
      </c>
      <c r="X230" s="15" t="str">
        <f>IF(LEN(W230)=0,"",COUNTIF($V$2:$V$301,W230)/$Z$17)</f>
        <v/>
      </c>
    </row>
    <row r="231" ht="20.1" customHeight="1" spans="1:24">
      <c r="A231" s="1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8" t="str">
        <f>G16</f>
        <v/>
      </c>
      <c r="W231" s="8" t="str">
        <f t="array" ref="W231">INDEX(V:V,MIN(IF(COUNTIF(W$1:W$230,$V$2:$V$301)=0,ROW($2:$301),1001)))&amp;""</f>
        <v/>
      </c>
      <c r="X231" s="15" t="str">
        <f>IF(LEN(W231)=0,"",COUNTIF($V$2:$V$301,W231)/$Z$17)</f>
        <v/>
      </c>
    </row>
    <row r="232" ht="20.1" customHeight="1" spans="1:24">
      <c r="A232" s="1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8" t="str">
        <f>H12</f>
        <v/>
      </c>
      <c r="W232" s="8" t="str">
        <f t="array" ref="W232">INDEX(V:V,MIN(IF(COUNTIF(W$1:W$231,$V$2:$V$301)=0,ROW($2:$301),1001)))&amp;""</f>
        <v/>
      </c>
      <c r="X232" s="15" t="str">
        <f>IF(LEN(W232)=0,"",COUNTIF($V$2:$V$301,W232)/$Z$17)</f>
        <v/>
      </c>
    </row>
    <row r="233" ht="20.1" customHeight="1" spans="1:24">
      <c r="A233" s="1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8" t="str">
        <f>H13</f>
        <v/>
      </c>
      <c r="W233" s="8" t="str">
        <f t="array" ref="W233">INDEX(V:V,MIN(IF(COUNTIF(W$1:W$232,$V$2:$V$301)=0,ROW($2:$301),1001)))&amp;""</f>
        <v/>
      </c>
      <c r="X233" s="15" t="str">
        <f>IF(LEN(W233)=0,"",COUNTIF($V$2:$V$301,W233)/$Z$17)</f>
        <v/>
      </c>
    </row>
    <row r="234" ht="20.1" customHeight="1" spans="1:24">
      <c r="A234" s="1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8" t="str">
        <f>H14</f>
        <v/>
      </c>
      <c r="W234" s="8" t="str">
        <f t="array" ref="W234">INDEX(V:V,MIN(IF(COUNTIF(W$1:W$233,$V$2:$V$301)=0,ROW($2:$301),1001)))&amp;""</f>
        <v/>
      </c>
      <c r="X234" s="15" t="str">
        <f>IF(LEN(W234)=0,"",COUNTIF($V$2:$V$301,W234)/$Z$17)</f>
        <v/>
      </c>
    </row>
    <row r="235" ht="20.1" customHeight="1" spans="1:24">
      <c r="A235" s="1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8" t="str">
        <f>H15</f>
        <v/>
      </c>
      <c r="W235" s="8" t="str">
        <f t="array" ref="W235">INDEX(V:V,MIN(IF(COUNTIF(W$1:W$234,$V$2:$V$301)=0,ROW($2:$301),1001)))&amp;""</f>
        <v/>
      </c>
      <c r="X235" s="15" t="str">
        <f>IF(LEN(W235)=0,"",COUNTIF($V$2:$V$301,W235)/$Z$17)</f>
        <v/>
      </c>
    </row>
    <row r="236" ht="20.1" customHeight="1" spans="1:24">
      <c r="A236" s="1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8" t="str">
        <f>H16</f>
        <v/>
      </c>
      <c r="W236" s="8" t="str">
        <f t="array" ref="W236">INDEX(V:V,MIN(IF(COUNTIF(W$1:W$235,$V$2:$V$301)=0,ROW($2:$301),1001)))&amp;""</f>
        <v/>
      </c>
      <c r="X236" s="15" t="str">
        <f>IF(LEN(W236)=0,"",COUNTIF($V$2:$V$301,W236)/$Z$17)</f>
        <v/>
      </c>
    </row>
    <row r="237" ht="20.1" customHeight="1" spans="1:24">
      <c r="A237" s="1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8" t="str">
        <f>I12</f>
        <v/>
      </c>
      <c r="W237" s="8" t="str">
        <f t="array" ref="W237">INDEX(V:V,MIN(IF(COUNTIF(W$1:W$236,$V$2:$V$301)=0,ROW($2:$301),1001)))&amp;""</f>
        <v/>
      </c>
      <c r="X237" s="15" t="str">
        <f>IF(LEN(W237)=0,"",COUNTIF($V$2:$V$301,W237)/$Z$17)</f>
        <v/>
      </c>
    </row>
    <row r="238" ht="20.1" customHeight="1" spans="1:24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8" t="str">
        <f>I13</f>
        <v/>
      </c>
      <c r="W238" s="8" t="str">
        <f t="array" ref="W238">INDEX(V:V,MIN(IF(COUNTIF(W$1:W$237,$V$2:$V$301)=0,ROW($2:$301),1001)))&amp;""</f>
        <v/>
      </c>
      <c r="X238" s="15" t="str">
        <f>IF(LEN(W238)=0,"",COUNTIF($V$2:$V$301,W238)/$Z$17)</f>
        <v/>
      </c>
    </row>
    <row r="239" ht="20.1" customHeight="1" spans="1:24">
      <c r="A239" s="1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8" t="str">
        <f>I14</f>
        <v/>
      </c>
      <c r="W239" s="8" t="str">
        <f t="array" ref="W239">INDEX(V:V,MIN(IF(COUNTIF(W$1:W$238,$V$2:$V$301)=0,ROW($2:$301),1001)))&amp;""</f>
        <v/>
      </c>
      <c r="X239" s="15" t="str">
        <f>IF(LEN(W239)=0,"",COUNTIF($V$2:$V$301,W239)/$Z$17)</f>
        <v/>
      </c>
    </row>
    <row r="240" ht="20.1" customHeight="1" spans="1:24">
      <c r="A240" s="1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8" t="str">
        <f>I15</f>
        <v/>
      </c>
      <c r="W240" s="8" t="str">
        <f t="array" ref="W240">INDEX(V:V,MIN(IF(COUNTIF(W$1:W$239,$V$2:$V$301)=0,ROW($2:$301),1001)))&amp;""</f>
        <v/>
      </c>
      <c r="X240" s="15" t="str">
        <f>IF(LEN(W240)=0,"",COUNTIF($V$2:$V$301,W240)/$Z$17)</f>
        <v/>
      </c>
    </row>
    <row r="241" ht="20.1" customHeight="1" spans="1:24">
      <c r="A241" s="1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8" t="str">
        <f>I16</f>
        <v/>
      </c>
      <c r="W241" s="8" t="str">
        <f t="array" ref="W241">INDEX(V:V,MIN(IF(COUNTIF(W$1:W$240,$V$2:$V$301)=0,ROW($2:$301),1001)))&amp;""</f>
        <v/>
      </c>
      <c r="X241" s="15" t="str">
        <f>IF(LEN(W241)=0,"",COUNTIF($V$2:$V$301,W241)/$Z$17)</f>
        <v/>
      </c>
    </row>
    <row r="242" ht="20.1" customHeight="1" spans="1:24">
      <c r="A242" s="1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8" t="str">
        <f>J12</f>
        <v/>
      </c>
      <c r="W242" s="8" t="str">
        <f t="array" ref="W242">INDEX(V:V,MIN(IF(COUNTIF(W$1:W$241,$V$2:$V$301)=0,ROW($2:$301),1001)))&amp;""</f>
        <v/>
      </c>
      <c r="X242" s="15" t="str">
        <f>IF(LEN(W242)=0,"",COUNTIF($V$2:$V$301,W242)/$Z$17)</f>
        <v/>
      </c>
    </row>
    <row r="243" ht="20.1" customHeight="1" spans="1:24">
      <c r="A243" s="1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8" t="str">
        <f>J13</f>
        <v/>
      </c>
      <c r="W243" s="8" t="str">
        <f t="array" ref="W243">INDEX(V:V,MIN(IF(COUNTIF(W$1:W$242,$V$2:$V$301)=0,ROW($2:$301),1001)))&amp;""</f>
        <v/>
      </c>
      <c r="X243" s="15" t="str">
        <f>IF(LEN(W243)=0,"",COUNTIF($V$2:$V$301,W243)/$Z$17)</f>
        <v/>
      </c>
    </row>
    <row r="244" ht="20.1" customHeight="1" spans="1:24">
      <c r="A244" s="1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8" t="str">
        <f>J14</f>
        <v/>
      </c>
      <c r="W244" s="8" t="str">
        <f t="array" ref="W244">INDEX(V:V,MIN(IF(COUNTIF(W$1:W$243,$V$2:$V$301)=0,ROW($2:$301),1001)))&amp;""</f>
        <v/>
      </c>
      <c r="X244" s="15" t="str">
        <f>IF(LEN(W244)=0,"",COUNTIF($V$2:$V$301,W244)/$Z$17)</f>
        <v/>
      </c>
    </row>
    <row r="245" ht="20.1" customHeight="1" spans="1:24">
      <c r="A245" s="1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8" t="str">
        <f>J15</f>
        <v/>
      </c>
      <c r="W245" s="8" t="str">
        <f t="array" ref="W245">INDEX(V:V,MIN(IF(COUNTIF(W$1:W$244,$V$2:$V$301)=0,ROW($2:$301),1001)))&amp;""</f>
        <v/>
      </c>
      <c r="X245" s="15" t="str">
        <f>IF(LEN(W245)=0,"",COUNTIF($V$2:$V$301,W245)/$Z$17)</f>
        <v/>
      </c>
    </row>
    <row r="246" ht="20.1" customHeight="1" spans="1:24">
      <c r="A246" s="1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8" t="str">
        <f>J16</f>
        <v/>
      </c>
      <c r="W246" s="8" t="str">
        <f t="array" ref="W246">INDEX(V:V,MIN(IF(COUNTIF(W$1:W$245,$V$2:$V$301)=0,ROW($2:$301),1001)))&amp;""</f>
        <v/>
      </c>
      <c r="X246" s="15" t="str">
        <f>IF(LEN(W246)=0,"",COUNTIF($V$2:$V$301,W246)/$Z$17)</f>
        <v/>
      </c>
    </row>
    <row r="247" ht="20.1" customHeight="1" spans="1:24">
      <c r="A247" s="1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8" t="str">
        <f>K12</f>
        <v/>
      </c>
      <c r="W247" s="8" t="str">
        <f t="array" ref="W247">INDEX(V:V,MIN(IF(COUNTIF(W$1:W$246,$V$2:$V$301)=0,ROW($2:$301),1001)))&amp;""</f>
        <v/>
      </c>
      <c r="X247" s="15" t="str">
        <f>IF(LEN(W247)=0,"",COUNTIF($V$2:$V$301,W247)/$Z$17)</f>
        <v/>
      </c>
    </row>
    <row r="248" ht="20.1" customHeight="1" spans="1:24">
      <c r="A248" s="1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8" t="str">
        <f>K13</f>
        <v/>
      </c>
      <c r="W248" s="8" t="str">
        <f t="array" ref="W248">INDEX(V:V,MIN(IF(COUNTIF(W$1:W$247,$V$2:$V$301)=0,ROW($2:$301),1001)))&amp;""</f>
        <v/>
      </c>
      <c r="X248" s="15" t="str">
        <f>IF(LEN(W248)=0,"",COUNTIF($V$2:$V$301,W248)/$Z$17)</f>
        <v/>
      </c>
    </row>
    <row r="249" ht="20.1" customHeight="1" spans="1:24">
      <c r="A249" s="1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8" t="str">
        <f>K14</f>
        <v/>
      </c>
      <c r="W249" s="8" t="str">
        <f t="array" ref="W249">INDEX(V:V,MIN(IF(COUNTIF(W$1:W$248,$V$2:$V$301)=0,ROW($2:$301),1001)))&amp;""</f>
        <v/>
      </c>
      <c r="X249" s="15" t="str">
        <f>IF(LEN(W249)=0,"",COUNTIF($V$2:$V$301,W249)/$Z$17)</f>
        <v/>
      </c>
    </row>
    <row r="250" ht="20.1" customHeight="1" spans="1:24">
      <c r="A250" s="1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8" t="str">
        <f>K15</f>
        <v/>
      </c>
      <c r="W250" s="8" t="str">
        <f t="array" ref="W250">INDEX(V:V,MIN(IF(COUNTIF(W$1:W$249,$V$2:$V$301)=0,ROW($2:$301),1001)))&amp;""</f>
        <v/>
      </c>
      <c r="X250" s="15" t="str">
        <f>IF(LEN(W250)=0,"",COUNTIF($V$2:$V$301,W250)/$Z$17)</f>
        <v/>
      </c>
    </row>
    <row r="251" ht="20.1" customHeight="1" spans="1:24">
      <c r="A251" s="1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8" t="str">
        <f>K16</f>
        <v/>
      </c>
      <c r="W251" s="8" t="str">
        <f t="array" ref="W251">INDEX(V:V,MIN(IF(COUNTIF(W$1:W$250,$V$2:$V$301)=0,ROW($2:$301),1001)))&amp;""</f>
        <v/>
      </c>
      <c r="X251" s="15" t="str">
        <f>IF(LEN(W251)=0,"",COUNTIF($V$2:$V$301,W251)/$Z$17)</f>
        <v/>
      </c>
    </row>
    <row r="252" ht="20.1" customHeight="1" spans="1:24">
      <c r="A252" s="1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8" t="str">
        <f>L12</f>
        <v/>
      </c>
      <c r="W252" s="8" t="str">
        <f t="array" ref="W252">INDEX(V:V,MIN(IF(COUNTIF(W$1:W$251,$V$2:$V$301)=0,ROW($2:$301),1001)))&amp;""</f>
        <v/>
      </c>
      <c r="X252" s="15" t="str">
        <f>IF(LEN(W252)=0,"",COUNTIF($V$2:$V$301,W252)/$Z$17)</f>
        <v/>
      </c>
    </row>
    <row r="253" ht="20.1" customHeight="1" spans="1:24">
      <c r="A253" s="1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8" t="str">
        <f>L13</f>
        <v/>
      </c>
      <c r="W253" s="8" t="str">
        <f t="array" ref="W253">INDEX(V:V,MIN(IF(COUNTIF(W$1:W$252,$V$2:$V$301)=0,ROW($2:$301),1001)))&amp;""</f>
        <v/>
      </c>
      <c r="X253" s="15" t="str">
        <f>IF(LEN(W253)=0,"",COUNTIF($V$2:$V$301,W253)/$Z$17)</f>
        <v/>
      </c>
    </row>
    <row r="254" ht="20.1" customHeight="1" spans="1:24">
      <c r="A254" s="1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8" t="str">
        <f>L14</f>
        <v/>
      </c>
      <c r="W254" s="8" t="str">
        <f t="array" ref="W254">INDEX(V:V,MIN(IF(COUNTIF(W$1:W$253,$V$2:$V$301)=0,ROW($2:$301),1001)))&amp;""</f>
        <v/>
      </c>
      <c r="X254" s="15" t="str">
        <f>IF(LEN(W254)=0,"",COUNTIF($V$2:$V$301,W254)/$Z$17)</f>
        <v/>
      </c>
    </row>
    <row r="255" ht="20.1" customHeight="1" spans="1:24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8" t="str">
        <f>L15</f>
        <v/>
      </c>
      <c r="W255" s="8" t="str">
        <f t="array" ref="W255">INDEX(V:V,MIN(IF(COUNTIF(W$1:W$254,$V$2:$V$301)=0,ROW($2:$301),1001)))&amp;""</f>
        <v/>
      </c>
      <c r="X255" s="15" t="str">
        <f>IF(LEN(W255)=0,"",COUNTIF($V$2:$V$301,W255)/$Z$17)</f>
        <v/>
      </c>
    </row>
    <row r="256" ht="20.1" customHeight="1" spans="1:24">
      <c r="A256" s="1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8" t="str">
        <f>L16</f>
        <v/>
      </c>
      <c r="W256" s="8" t="str">
        <f t="array" ref="W256">INDEX(V:V,MIN(IF(COUNTIF(W$1:W$255,$V$2:$V$301)=0,ROW($2:$301),1001)))&amp;""</f>
        <v/>
      </c>
      <c r="X256" s="15" t="str">
        <f>IF(LEN(W256)=0,"",COUNTIF($V$2:$V$301,W256)/$Z$17)</f>
        <v/>
      </c>
    </row>
    <row r="257" ht="20.1" customHeight="1" spans="1:24">
      <c r="A257" s="1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8" t="str">
        <f>M12</f>
        <v/>
      </c>
      <c r="W257" s="8" t="str">
        <f t="array" ref="W257">INDEX(V:V,MIN(IF(COUNTIF(W$1:W$256,$V$2:$V$301)=0,ROW($2:$301),1001)))&amp;""</f>
        <v/>
      </c>
      <c r="X257" s="15" t="str">
        <f>IF(LEN(W257)=0,"",COUNTIF($V$2:$V$301,W257)/$Z$17)</f>
        <v/>
      </c>
    </row>
    <row r="258" ht="20.1" customHeight="1" spans="1:24">
      <c r="A258" s="1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8" t="str">
        <f>M13</f>
        <v/>
      </c>
      <c r="W258" s="8" t="str">
        <f t="array" ref="W258">INDEX(V:V,MIN(IF(COUNTIF(W$1:W$257,$V$2:$V$301)=0,ROW($2:$301),1001)))&amp;""</f>
        <v/>
      </c>
      <c r="X258" s="15" t="str">
        <f>IF(LEN(W258)=0,"",COUNTIF($V$2:$V$301,W258)/$Z$17)</f>
        <v/>
      </c>
    </row>
    <row r="259" ht="20.1" customHeight="1" spans="1:24">
      <c r="A259" s="1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8" t="str">
        <f>M14</f>
        <v/>
      </c>
      <c r="W259" s="8" t="str">
        <f t="array" ref="W259">INDEX(V:V,MIN(IF(COUNTIF(W$1:W$258,$V$2:$V$301)=0,ROW($2:$301),1001)))&amp;""</f>
        <v/>
      </c>
      <c r="X259" s="15" t="str">
        <f>IF(LEN(W259)=0,"",COUNTIF($V$2:$V$301,W259)/$Z$17)</f>
        <v/>
      </c>
    </row>
    <row r="260" ht="20.1" customHeight="1" spans="1:24">
      <c r="A260" s="1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8" t="str">
        <f>M15</f>
        <v/>
      </c>
      <c r="W260" s="8" t="str">
        <f t="array" ref="W260">INDEX(V:V,MIN(IF(COUNTIF(W$1:W$259,$V$2:$V$301)=0,ROW($2:$301),1001)))&amp;""</f>
        <v/>
      </c>
      <c r="X260" s="15" t="str">
        <f>IF(LEN(W260)=0,"",COUNTIF($V$2:$V$301,W260)/$Z$17)</f>
        <v/>
      </c>
    </row>
    <row r="261" ht="20.1" customHeight="1" spans="1:24">
      <c r="A261" s="1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8" t="str">
        <f>M16</f>
        <v/>
      </c>
      <c r="W261" s="8" t="str">
        <f t="array" ref="W261">INDEX(V:V,MIN(IF(COUNTIF(W$1:W$260,$V$2:$V$301)=0,ROW($2:$301),1001)))&amp;""</f>
        <v/>
      </c>
      <c r="X261" s="15" t="str">
        <f>IF(LEN(W261)=0,"",COUNTIF($V$2:$V$301,W261)/$Z$17)</f>
        <v/>
      </c>
    </row>
    <row r="262" ht="20.1" customHeight="1" spans="1:24">
      <c r="A262" s="1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8" t="str">
        <f>N12</f>
        <v/>
      </c>
      <c r="W262" s="8" t="str">
        <f t="array" ref="W262">INDEX(V:V,MIN(IF(COUNTIF(W$1:W$261,$V$2:$V$301)=0,ROW($2:$301),1001)))&amp;""</f>
        <v/>
      </c>
      <c r="X262" s="15" t="str">
        <f>IF(LEN(W262)=0,"",COUNTIF($V$2:$V$301,W262)/$Z$17)</f>
        <v/>
      </c>
    </row>
    <row r="263" ht="20.1" customHeight="1" spans="1:24">
      <c r="A263" s="1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8" t="str">
        <f>N13</f>
        <v/>
      </c>
      <c r="W263" s="8" t="str">
        <f t="array" ref="W263">INDEX(V:V,MIN(IF(COUNTIF(W$1:W$262,$V$2:$V$301)=0,ROW($2:$301),1001)))&amp;""</f>
        <v/>
      </c>
      <c r="X263" s="15" t="str">
        <f>IF(LEN(W263)=0,"",COUNTIF($V$2:$V$301,W263)/$Z$17)</f>
        <v/>
      </c>
    </row>
    <row r="264" ht="20.1" customHeight="1" spans="1:24">
      <c r="A264" s="1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8" t="str">
        <f>N14</f>
        <v/>
      </c>
      <c r="W264" s="8" t="str">
        <f t="array" ref="W264">INDEX(V:V,MIN(IF(COUNTIF(W$1:W$263,$V$2:$V$301)=0,ROW($2:$301),1001)))&amp;""</f>
        <v/>
      </c>
      <c r="X264" s="15" t="str">
        <f>IF(LEN(W264)=0,"",COUNTIF($V$2:$V$301,W264)/$Z$17)</f>
        <v/>
      </c>
    </row>
    <row r="265" ht="20.1" customHeight="1" spans="1:24">
      <c r="A265" s="1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8" t="str">
        <f>N15</f>
        <v/>
      </c>
      <c r="W265" s="8" t="str">
        <f t="array" ref="W265">INDEX(V:V,MIN(IF(COUNTIF(W$1:W$264,$V$2:$V$301)=0,ROW($2:$301),1001)))&amp;""</f>
        <v/>
      </c>
      <c r="X265" s="15" t="str">
        <f>IF(LEN(W265)=0,"",COUNTIF($V$2:$V$301,W265)/$Z$17)</f>
        <v/>
      </c>
    </row>
    <row r="266" ht="20.1" customHeight="1" spans="1:24">
      <c r="A266" s="1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8" t="str">
        <f>N16</f>
        <v/>
      </c>
      <c r="W266" s="8" t="str">
        <f t="array" ref="W266">INDEX(V:V,MIN(IF(COUNTIF(W$1:W$265,$V$2:$V$301)=0,ROW($2:$301),1001)))&amp;""</f>
        <v/>
      </c>
      <c r="X266" s="15" t="str">
        <f>IF(LEN(W266)=0,"",COUNTIF($V$2:$V$301,W266)/$Z$17)</f>
        <v/>
      </c>
    </row>
    <row r="267" ht="20.1" customHeight="1" spans="1:24">
      <c r="A267" s="1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8" t="str">
        <f>O12</f>
        <v/>
      </c>
      <c r="W267" s="8" t="str">
        <f t="array" ref="W267">INDEX(V:V,MIN(IF(COUNTIF(W$1:W$266,$V$2:$V$301)=0,ROW($2:$301),1001)))&amp;""</f>
        <v/>
      </c>
      <c r="X267" s="15" t="str">
        <f>IF(LEN(W267)=0,"",COUNTIF($V$2:$V$301,W267)/$Z$17)</f>
        <v/>
      </c>
    </row>
    <row r="268" ht="20.1" customHeight="1" spans="1:24">
      <c r="A268" s="1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8" t="str">
        <f>O13</f>
        <v/>
      </c>
      <c r="W268" s="8" t="str">
        <f t="array" ref="W268">INDEX(V:V,MIN(IF(COUNTIF(W$1:W$267,$V$2:$V$301)=0,ROW($2:$301),1001)))&amp;""</f>
        <v/>
      </c>
      <c r="X268" s="15" t="str">
        <f>IF(LEN(W268)=0,"",COUNTIF($V$2:$V$301,W268)/$Z$17)</f>
        <v/>
      </c>
    </row>
    <row r="269" ht="20.1" customHeight="1" spans="1:24">
      <c r="A269" s="1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8" t="str">
        <f>O14</f>
        <v/>
      </c>
      <c r="W269" s="8" t="str">
        <f t="array" ref="W269">INDEX(V:V,MIN(IF(COUNTIF(W$1:W$268,$V$2:$V$301)=0,ROW($2:$301),1001)))&amp;""</f>
        <v/>
      </c>
      <c r="X269" s="15" t="str">
        <f>IF(LEN(W269)=0,"",COUNTIF($V$2:$V$301,W269)/$Z$17)</f>
        <v/>
      </c>
    </row>
    <row r="270" ht="20.1" customHeight="1" spans="1:24">
      <c r="A270" s="1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8" t="str">
        <f>O15</f>
        <v/>
      </c>
      <c r="W270" s="8" t="str">
        <f t="array" ref="W270">INDEX(V:V,MIN(IF(COUNTIF(W$1:W$269,$V$2:$V$301)=0,ROW($2:$301),1001)))&amp;""</f>
        <v/>
      </c>
      <c r="X270" s="15" t="str">
        <f>IF(LEN(W270)=0,"",COUNTIF($V$2:$V$301,W270)/$Z$17)</f>
        <v/>
      </c>
    </row>
    <row r="271" ht="20.1" customHeight="1" spans="1:24">
      <c r="A271" s="1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8" t="str">
        <f>O16</f>
        <v/>
      </c>
      <c r="W271" s="8" t="str">
        <f t="array" ref="W271">INDEX(V:V,MIN(IF(COUNTIF(W$1:W$270,$V$2:$V$301)=0,ROW($2:$301),1001)))&amp;""</f>
        <v/>
      </c>
      <c r="X271" s="15" t="str">
        <f>IF(LEN(W271)=0,"",COUNTIF($V$2:$V$301,W271)/$Z$17)</f>
        <v/>
      </c>
    </row>
    <row r="272" ht="20.1" customHeight="1" spans="1:24">
      <c r="A272" s="1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8" t="str">
        <f>P12</f>
        <v/>
      </c>
      <c r="W272" s="8" t="str">
        <f t="array" ref="W272">INDEX(V:V,MIN(IF(COUNTIF(W$1:W$271,$V$2:$V$301)=0,ROW($2:$301),1001)))&amp;""</f>
        <v/>
      </c>
      <c r="X272" s="15" t="str">
        <f>IF(LEN(W272)=0,"",COUNTIF($V$2:$V$301,W272)/$Z$17)</f>
        <v/>
      </c>
    </row>
    <row r="273" ht="20.1" customHeight="1" spans="1:24">
      <c r="A273" s="1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8" t="str">
        <f>P13</f>
        <v/>
      </c>
      <c r="W273" s="8" t="str">
        <f t="array" ref="W273">INDEX(V:V,MIN(IF(COUNTIF(W$1:W$272,$V$2:$V$301)=0,ROW($2:$301),1001)))&amp;""</f>
        <v/>
      </c>
      <c r="X273" s="15" t="str">
        <f>IF(LEN(W273)=0,"",COUNTIF($V$2:$V$301,W273)/$Z$17)</f>
        <v/>
      </c>
    </row>
    <row r="274" ht="20.1" customHeight="1" spans="1:24">
      <c r="A274" s="1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8" t="str">
        <f>P14</f>
        <v/>
      </c>
      <c r="W274" s="8" t="str">
        <f t="array" ref="W274">INDEX(V:V,MIN(IF(COUNTIF(W$1:W$273,$V$2:$V$301)=0,ROW($2:$301),1001)))&amp;""</f>
        <v/>
      </c>
      <c r="X274" s="15" t="str">
        <f>IF(LEN(W274)=0,"",COUNTIF($V$2:$V$301,W274)/$Z$17)</f>
        <v/>
      </c>
    </row>
    <row r="275" ht="20.1" customHeight="1" spans="1:24">
      <c r="A275" s="1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8" t="str">
        <f>P15</f>
        <v/>
      </c>
      <c r="W275" s="8" t="str">
        <f t="array" ref="W275">INDEX(V:V,MIN(IF(COUNTIF(W$1:W$274,$V$2:$V$301)=0,ROW($2:$301),1001)))&amp;""</f>
        <v/>
      </c>
      <c r="X275" s="15" t="str">
        <f>IF(LEN(W275)=0,"",COUNTIF($V$2:$V$301,W275)/$Z$17)</f>
        <v/>
      </c>
    </row>
    <row r="276" ht="20.1" customHeight="1" spans="1:24">
      <c r="A276" s="1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8" t="str">
        <f>P16</f>
        <v/>
      </c>
      <c r="W276" s="8" t="str">
        <f t="array" ref="W276">INDEX(V:V,MIN(IF(COUNTIF(W$1:W$275,$V$2:$V$301)=0,ROW($2:$301),1001)))&amp;""</f>
        <v/>
      </c>
      <c r="X276" s="15" t="str">
        <f>IF(LEN(W276)=0,"",COUNTIF($V$2:$V$301,W276)/$Z$17)</f>
        <v/>
      </c>
    </row>
    <row r="277" ht="20.1" customHeight="1" spans="1:24">
      <c r="A277" s="1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8" t="str">
        <f>Q12</f>
        <v/>
      </c>
      <c r="W277" s="8" t="str">
        <f t="array" ref="W277">INDEX(V:V,MIN(IF(COUNTIF(W$1:W$276,$V$2:$V$301)=0,ROW($2:$301),1001)))&amp;""</f>
        <v/>
      </c>
      <c r="X277" s="15" t="str">
        <f>IF(LEN(W277)=0,"",COUNTIF($V$2:$V$301,W277)/$Z$17)</f>
        <v/>
      </c>
    </row>
    <row r="278" ht="20.1" customHeight="1" spans="1:24">
      <c r="A278" s="1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8" t="str">
        <f>Q13</f>
        <v/>
      </c>
      <c r="W278" s="8" t="str">
        <f t="array" ref="W278">INDEX(V:V,MIN(IF(COUNTIF(W$1:W$277,$V$2:$V$301)=0,ROW($2:$301),1001)))&amp;""</f>
        <v/>
      </c>
      <c r="X278" s="15" t="str">
        <f>IF(LEN(W278)=0,"",COUNTIF($V$2:$V$301,W278)/$Z$17)</f>
        <v/>
      </c>
    </row>
    <row r="279" ht="20.1" customHeight="1" spans="1:24">
      <c r="A279" s="1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8" t="str">
        <f>Q14</f>
        <v/>
      </c>
      <c r="W279" s="8" t="str">
        <f t="array" ref="W279">INDEX(V:V,MIN(IF(COUNTIF(W$1:W$278,$V$2:$V$301)=0,ROW($2:$301),1001)))&amp;""</f>
        <v/>
      </c>
      <c r="X279" s="15" t="str">
        <f>IF(LEN(W279)=0,"",COUNTIF($V$2:$V$301,W279)/$Z$17)</f>
        <v/>
      </c>
    </row>
    <row r="280" ht="20.1" customHeight="1" spans="1:24">
      <c r="A280" s="1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8" t="str">
        <f>Q15</f>
        <v/>
      </c>
      <c r="W280" s="8" t="str">
        <f t="array" ref="W280">INDEX(V:V,MIN(IF(COUNTIF(W$1:W$279,$V$2:$V$301)=0,ROW($2:$301),1001)))&amp;""</f>
        <v/>
      </c>
      <c r="X280" s="15" t="str">
        <f>IF(LEN(W280)=0,"",COUNTIF($V$2:$V$301,W280)/$Z$17)</f>
        <v/>
      </c>
    </row>
    <row r="281" ht="20.1" customHeight="1" spans="1:24">
      <c r="A281" s="1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8" t="str">
        <f>Q16</f>
        <v/>
      </c>
      <c r="W281" s="8" t="str">
        <f t="array" ref="W281">INDEX(V:V,MIN(IF(COUNTIF(W$1:W$280,$V$2:$V$301)=0,ROW($2:$301),1001)))&amp;""</f>
        <v/>
      </c>
      <c r="X281" s="15" t="str">
        <f>IF(LEN(W281)=0,"",COUNTIF($V$2:$V$301,W281)/$Z$17)</f>
        <v/>
      </c>
    </row>
    <row r="282" ht="20.1" customHeight="1" spans="1:24">
      <c r="A282" s="1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8" t="str">
        <f>R12</f>
        <v/>
      </c>
      <c r="W282" s="8" t="str">
        <f t="array" ref="W282">INDEX(V:V,MIN(IF(COUNTIF(W$1:W$281,$V$2:$V$301)=0,ROW($2:$301),1001)))&amp;""</f>
        <v/>
      </c>
      <c r="X282" s="15" t="str">
        <f>IF(LEN(W282)=0,"",COUNTIF($V$2:$V$301,W282)/$Z$17)</f>
        <v/>
      </c>
    </row>
    <row r="283" ht="20.1" customHeight="1" spans="1:24">
      <c r="A283" s="1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8" t="str">
        <f>R13</f>
        <v/>
      </c>
      <c r="W283" s="8" t="str">
        <f t="array" ref="W283">INDEX(V:V,MIN(IF(COUNTIF(W$1:W$282,$V$2:$V$301)=0,ROW($2:$301),1001)))&amp;""</f>
        <v/>
      </c>
      <c r="X283" s="15" t="str">
        <f>IF(LEN(W283)=0,"",COUNTIF($V$2:$V$301,W283)/$Z$17)</f>
        <v/>
      </c>
    </row>
    <row r="284" ht="20.1" customHeight="1" spans="1:24">
      <c r="A284" s="1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8" t="str">
        <f>R14</f>
        <v/>
      </c>
      <c r="W284" s="8" t="str">
        <f t="array" ref="W284">INDEX(V:V,MIN(IF(COUNTIF(W$1:W$283,$V$2:$V$301)=0,ROW($2:$301),1001)))&amp;""</f>
        <v/>
      </c>
      <c r="X284" s="15" t="str">
        <f>IF(LEN(W284)=0,"",COUNTIF($V$2:$V$301,W284)/$Z$17)</f>
        <v/>
      </c>
    </row>
    <row r="285" ht="20.1" customHeight="1" spans="1:24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8" t="str">
        <f>R15</f>
        <v/>
      </c>
      <c r="W285" s="8" t="str">
        <f t="array" ref="W285">INDEX(V:V,MIN(IF(COUNTIF(W$1:W$284,$V$2:$V$301)=0,ROW($2:$301),1001)))&amp;""</f>
        <v/>
      </c>
      <c r="X285" s="15" t="str">
        <f>IF(LEN(W285)=0,"",COUNTIF($V$2:$V$301,W285)/$Z$17)</f>
        <v/>
      </c>
    </row>
    <row r="286" ht="20.1" customHeight="1" spans="1:24">
      <c r="A286" s="1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8" t="str">
        <f>R16</f>
        <v/>
      </c>
      <c r="W286" s="8" t="str">
        <f t="array" ref="W286">INDEX(V:V,MIN(IF(COUNTIF(W$1:W$285,$V$2:$V$301)=0,ROW($2:$301),1001)))&amp;""</f>
        <v/>
      </c>
      <c r="X286" s="15" t="str">
        <f>IF(LEN(W286)=0,"",COUNTIF($V$2:$V$301,W286)/$Z$17)</f>
        <v/>
      </c>
    </row>
    <row r="287" ht="20.1" customHeight="1" spans="1:24">
      <c r="A287" s="1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8" t="str">
        <f>S12</f>
        <v/>
      </c>
      <c r="W287" s="8" t="str">
        <f t="array" ref="W287">INDEX(V:V,MIN(IF(COUNTIF(W$1:W$286,$V$2:$V$301)=0,ROW($2:$301),1001)))&amp;""</f>
        <v/>
      </c>
      <c r="X287" s="15" t="str">
        <f>IF(LEN(W287)=0,"",COUNTIF($V$2:$V$301,W287)/$Z$17)</f>
        <v/>
      </c>
    </row>
    <row r="288" ht="20.1" customHeight="1" spans="1:24">
      <c r="A288" s="1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8" t="str">
        <f>S13</f>
        <v/>
      </c>
      <c r="W288" s="8" t="str">
        <f t="array" ref="W288">INDEX(V:V,MIN(IF(COUNTIF(W$1:W$287,$V$2:$V$301)=0,ROW($2:$301),1001)))&amp;""</f>
        <v/>
      </c>
      <c r="X288" s="15" t="str">
        <f>IF(LEN(W288)=0,"",COUNTIF($V$2:$V$301,W288)/$Z$17)</f>
        <v/>
      </c>
    </row>
    <row r="289" ht="20.1" customHeight="1" spans="1:24">
      <c r="A289" s="1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8" t="str">
        <f>S14</f>
        <v/>
      </c>
      <c r="W289" s="8" t="str">
        <f t="array" ref="W289">INDEX(V:V,MIN(IF(COUNTIF(W$1:W$288,$V$2:$V$301)=0,ROW($2:$301),1001)))&amp;""</f>
        <v/>
      </c>
      <c r="X289" s="15" t="str">
        <f>IF(LEN(W289)=0,"",COUNTIF($V$2:$V$301,W289)/$Z$17)</f>
        <v/>
      </c>
    </row>
    <row r="290" ht="20.1" customHeight="1" spans="1:24">
      <c r="A290" s="1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8" t="str">
        <f>S15</f>
        <v/>
      </c>
      <c r="W290" s="8" t="str">
        <f t="array" ref="W290">INDEX(V:V,MIN(IF(COUNTIF(W$1:W$289,$V$2:$V$301)=0,ROW($2:$301),1001)))&amp;""</f>
        <v/>
      </c>
      <c r="X290" s="15" t="str">
        <f>IF(LEN(W290)=0,"",COUNTIF($V$2:$V$301,W290)/$Z$17)</f>
        <v/>
      </c>
    </row>
    <row r="291" ht="20.1" customHeight="1" spans="1:24">
      <c r="A291" s="1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8" t="str">
        <f>S16</f>
        <v/>
      </c>
      <c r="W291" s="8" t="str">
        <f t="array" ref="W291">INDEX(V:V,MIN(IF(COUNTIF(W$1:W$290,$V$2:$V$301)=0,ROW($2:$301),1001)))&amp;""</f>
        <v/>
      </c>
      <c r="X291" s="15" t="str">
        <f>IF(LEN(W291)=0,"",COUNTIF($V$2:$V$301,W291)/$Z$17)</f>
        <v/>
      </c>
    </row>
    <row r="292" ht="20.1" customHeight="1" spans="1:24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8" t="str">
        <f>T12</f>
        <v/>
      </c>
      <c r="W292" s="8" t="str">
        <f t="array" ref="W292">INDEX(V:V,MIN(IF(COUNTIF(W$1:W$291,$V$2:$V$301)=0,ROW($2:$301),1001)))&amp;""</f>
        <v/>
      </c>
      <c r="X292" s="15" t="str">
        <f>IF(LEN(W292)=0,"",COUNTIF($V$2:$V$301,W292)/$Z$17)</f>
        <v/>
      </c>
    </row>
    <row r="293" ht="20.1" customHeight="1" spans="1:24">
      <c r="A293" s="1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8" t="str">
        <f>T13</f>
        <v/>
      </c>
      <c r="W293" s="8" t="str">
        <f t="array" ref="W293">INDEX(V:V,MIN(IF(COUNTIF(W$1:W$292,$V$2:$V$301)=0,ROW($2:$301),1001)))&amp;""</f>
        <v/>
      </c>
      <c r="X293" s="15" t="str">
        <f>IF(LEN(W293)=0,"",COUNTIF($V$2:$V$301,W293)/$Z$17)</f>
        <v/>
      </c>
    </row>
    <row r="294" ht="20.1" customHeight="1" spans="1:24">
      <c r="A294" s="1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8" t="str">
        <f>T14</f>
        <v/>
      </c>
      <c r="W294" s="8" t="str">
        <f t="array" ref="W294">INDEX(V:V,MIN(IF(COUNTIF(W$1:W$293,$V$2:$V$301)=0,ROW($2:$301),1001)))&amp;""</f>
        <v/>
      </c>
      <c r="X294" s="15" t="str">
        <f>IF(LEN(W294)=0,"",COUNTIF($V$2:$V$301,W294)/$Z$17)</f>
        <v/>
      </c>
    </row>
    <row r="295" ht="20.1" customHeight="1" spans="1:24">
      <c r="A295" s="1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8" t="str">
        <f>T15</f>
        <v/>
      </c>
      <c r="W295" s="8" t="str">
        <f t="array" ref="W295">INDEX(V:V,MIN(IF(COUNTIF(W$1:W$294,$V$2:$V$301)=0,ROW($2:$301),1001)))&amp;""</f>
        <v/>
      </c>
      <c r="X295" s="15" t="str">
        <f>IF(LEN(W295)=0,"",COUNTIF($V$2:$V$301,W295)/$Z$17)</f>
        <v/>
      </c>
    </row>
    <row r="296" ht="20.1" customHeight="1" spans="1:24">
      <c r="A296" s="1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8" t="str">
        <f>T16</f>
        <v/>
      </c>
      <c r="W296" s="8" t="str">
        <f t="array" ref="W296">INDEX(V:V,MIN(IF(COUNTIF(W$1:W$295,$V$2:$V$301)=0,ROW($2:$301),1001)))&amp;""</f>
        <v/>
      </c>
      <c r="X296" s="15" t="str">
        <f>IF(LEN(W296)=0,"",COUNTIF($V$2:$V$301,W296)/$Z$17)</f>
        <v/>
      </c>
    </row>
    <row r="297" ht="20.1" customHeight="1" spans="1:24">
      <c r="A297" s="1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8" t="str">
        <f>U12</f>
        <v/>
      </c>
      <c r="W297" s="8" t="str">
        <f t="array" ref="W297">INDEX(V:V,MIN(IF(COUNTIF(W$1:W$296,$V$2:$V$301)=0,ROW($2:$301),1001)))&amp;""</f>
        <v/>
      </c>
      <c r="X297" s="15" t="str">
        <f>IF(LEN(W297)=0,"",COUNTIF($V$2:$V$301,W297)/$Z$17)</f>
        <v/>
      </c>
    </row>
    <row r="298" ht="20.1" customHeight="1" spans="1:24">
      <c r="A298" s="1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8" t="str">
        <f>U13</f>
        <v/>
      </c>
      <c r="W298" s="8" t="str">
        <f t="array" ref="W298">INDEX(V:V,MIN(IF(COUNTIF(W$1:W$297,$V$2:$V$301)=0,ROW($2:$301),1001)))&amp;""</f>
        <v/>
      </c>
      <c r="X298" s="15" t="str">
        <f>IF(LEN(W298)=0,"",COUNTIF($V$2:$V$301,W298)/$Z$17)</f>
        <v/>
      </c>
    </row>
    <row r="299" ht="20.1" customHeight="1" spans="1:24">
      <c r="A299" s="1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8" t="str">
        <f>U14</f>
        <v/>
      </c>
      <c r="W299" s="8" t="str">
        <f t="array" ref="W299">INDEX(V:V,MIN(IF(COUNTIF(W$1:W$298,$V$2:$V$301)=0,ROW($2:$301),1001)))&amp;""</f>
        <v/>
      </c>
      <c r="X299" s="15" t="str">
        <f>IF(LEN(W299)=0,"",COUNTIF($V$2:$V$301,W299)/$Z$17)</f>
        <v/>
      </c>
    </row>
    <row r="300" ht="20.1" customHeight="1" spans="1:24">
      <c r="A300" s="1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8" t="str">
        <f>U15</f>
        <v/>
      </c>
      <c r="W300" s="8" t="str">
        <f t="array" ref="W300">INDEX(V:V,MIN(IF(COUNTIF(W$1:W$299,$V$2:$V$301)=0,ROW($2:$301),1001)))&amp;""</f>
        <v/>
      </c>
      <c r="X300" s="15" t="str">
        <f>IF(LEN(W300)=0,"",COUNTIF($V$2:$V$301,W300)/$Z$17)</f>
        <v/>
      </c>
    </row>
    <row r="301" ht="20.1" customHeight="1" spans="1:24">
      <c r="A301" s="1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8" t="str">
        <f>U16</f>
        <v/>
      </c>
      <c r="W301" s="8" t="str">
        <f t="array" ref="W301">INDEX(V:V,MIN(IF(COUNTIF(W$1:W$300,$V$2:$V$301)=0,ROW($2:$301),1001)))&amp;""</f>
        <v/>
      </c>
      <c r="X301" s="15" t="str">
        <f>IF(LEN(W301)=0,"",COUNTIF($V$2:$V$301,W301)/$Z$17)</f>
        <v/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I22"/>
  <sheetViews>
    <sheetView tabSelected="1" topLeftCell="H1" workbookViewId="0">
      <selection activeCell="O6" sqref="O6"/>
    </sheetView>
  </sheetViews>
  <sheetFormatPr defaultColWidth="9" defaultRowHeight="13.5"/>
  <cols>
    <col min="1" max="2" width="45.125" style="5" customWidth="1"/>
    <col min="3" max="3" width="11.625" style="5" customWidth="1"/>
    <col min="4" max="5" width="11.625" style="5" hidden="1" customWidth="1"/>
    <col min="6" max="6" width="17.5" style="5" customWidth="1"/>
    <col min="7" max="8" width="45.125" style="5" customWidth="1"/>
    <col min="9" max="9" width="11.5" style="5" customWidth="1"/>
    <col min="10" max="11" width="11.625" style="5" hidden="1" customWidth="1"/>
    <col min="12" max="12" width="17.5" style="5" customWidth="1"/>
    <col min="13" max="14" width="45.125" style="5" customWidth="1"/>
    <col min="15" max="15" width="11.5" style="5" customWidth="1"/>
    <col min="16" max="16" width="11.625" style="5" hidden="1" customWidth="1"/>
    <col min="17" max="17" width="2.375" style="5" hidden="1" customWidth="1"/>
    <col min="18" max="18" width="17.5" style="5" customWidth="1"/>
    <col min="19" max="19" width="45.125" style="5" customWidth="1"/>
    <col min="20" max="20" width="45.25" style="5" customWidth="1"/>
    <col min="21" max="21" width="11.625" style="5" customWidth="1"/>
    <col min="22" max="23" width="11.625" style="5" hidden="1" customWidth="1"/>
    <col min="24" max="24" width="17.5" style="5" customWidth="1"/>
    <col min="25" max="26" width="45.125" style="5" hidden="1" customWidth="1"/>
    <col min="27" max="27" width="11.625" style="5" hidden="1" customWidth="1"/>
    <col min="28" max="28" width="17.5" style="5" customWidth="1"/>
    <col min="29" max="30" width="45.125" style="5" hidden="1" customWidth="1"/>
    <col min="31" max="31" width="11.625" hidden="1" customWidth="1"/>
    <col min="32" max="32" width="15.625" hidden="1" customWidth="1"/>
    <col min="33" max="34" width="45.125" hidden="1" customWidth="1"/>
    <col min="35" max="35" width="11.625" hidden="1" customWidth="1"/>
  </cols>
  <sheetData>
    <row r="1" ht="27" spans="1:35">
      <c r="A1" s="6" t="s">
        <v>7</v>
      </c>
      <c r="B1" s="6" t="s">
        <v>31</v>
      </c>
      <c r="C1" s="6" t="s">
        <v>32</v>
      </c>
      <c r="D1" s="7"/>
      <c r="E1" s="7"/>
      <c r="G1" s="6" t="s">
        <v>8</v>
      </c>
      <c r="H1" s="6" t="s">
        <v>33</v>
      </c>
      <c r="I1" s="6" t="s">
        <v>34</v>
      </c>
      <c r="J1" s="7"/>
      <c r="K1" s="7"/>
      <c r="M1" s="6" t="s">
        <v>9</v>
      </c>
      <c r="N1" s="6" t="s">
        <v>35</v>
      </c>
      <c r="O1" s="6" t="s">
        <v>36</v>
      </c>
      <c r="P1" s="7"/>
      <c r="Q1" s="7"/>
      <c r="S1" s="6" t="s">
        <v>10</v>
      </c>
      <c r="T1" s="6" t="s">
        <v>37</v>
      </c>
      <c r="U1" s="6" t="s">
        <v>38</v>
      </c>
      <c r="V1" s="7"/>
      <c r="W1" s="7"/>
      <c r="Y1" s="6" t="s">
        <v>11</v>
      </c>
      <c r="Z1" s="6" t="s">
        <v>39</v>
      </c>
      <c r="AA1" s="6" t="s">
        <v>40</v>
      </c>
      <c r="AC1" s="6" t="s">
        <v>13</v>
      </c>
      <c r="AD1" s="6" t="s">
        <v>41</v>
      </c>
      <c r="AE1" s="6" t="s">
        <v>42</v>
      </c>
      <c r="AG1" s="6" t="s">
        <v>12</v>
      </c>
      <c r="AH1" s="6" t="s">
        <v>43</v>
      </c>
      <c r="AI1" s="6" t="s">
        <v>44</v>
      </c>
    </row>
    <row r="2" ht="20.1" customHeight="1" spans="1:35">
      <c r="A2" s="8" t="str">
        <f>IFERROR(Sheet1!H2:H11,"")</f>
        <v>华北可信资源池03AZ1</v>
      </c>
      <c r="B2" s="8" t="str">
        <f t="array" ref="B2">INDEX(A:A,MIN(IF(COUNTIF(B$1:B$1,$A$2:$A$98)=0,ROW($2:$98),1001)))&amp;""</f>
        <v>华北可信资源池03AZ1</v>
      </c>
      <c r="C2" s="8">
        <f>IF((COUNTIF(A:A,B2)/COUNTA($A$2:$A$98))&gt;1,0,(COUNTIF(A:A,B2)/$E$22))</f>
        <v>0.142857142857143</v>
      </c>
      <c r="D2" s="9">
        <f t="shared" ref="D2:D21" si="0">LEN(A2)</f>
        <v>12</v>
      </c>
      <c r="E2" s="9">
        <f t="shared" ref="E2:E21" si="1">IF(D2&gt;0,1,0)</f>
        <v>1</v>
      </c>
      <c r="G2" s="8" t="str">
        <f>IFERROR(Sheet1!I2:I11,"")</f>
        <v> 找不到设备 </v>
      </c>
      <c r="H2" s="8" t="str">
        <f t="array" ref="H2">INDEX(G:G,MIN(IF(COUNTIF(H$1:H$1,$G$2:$G$98)=0,ROW($2:$98),1001)))&amp;""</f>
        <v> 找不到设备 </v>
      </c>
      <c r="I2" s="8">
        <f>IF((COUNTIF(G:G,H2)/COUNTA($A$2:$A$98))&gt;1,0,(COUNTIF(G:G,H2)/$K$22))</f>
        <v>0.142857142857143</v>
      </c>
      <c r="J2" s="9">
        <f t="shared" ref="J2:J21" si="2">LEN(G2)</f>
        <v>7</v>
      </c>
      <c r="K2" s="9">
        <f t="shared" ref="K2:K21" si="3">IF(J2&gt;0,1,0)</f>
        <v>1</v>
      </c>
      <c r="M2" s="8" t="str">
        <f>TRIM(IFERROR(Sheet1!J2:J11,""))</f>
        <v>找不到设备</v>
      </c>
      <c r="N2" s="8" t="str">
        <f t="array" ref="N2">INDEX(M:M,MIN(IF(COUNTIF(N$1:N$1,$M$2:$M$98)=0,ROW($2:$98),1001)))&amp;""</f>
        <v>找不到设备</v>
      </c>
      <c r="O2" s="8">
        <f>IF(N2&lt;&gt;"",IF((COUNTIF(M:M,N2)/COUNTA($A$2:$A$98))&gt;1,0,(COUNTIF(M:M,N2)/$Q$22)),"")</f>
        <v>0.428571428571429</v>
      </c>
      <c r="P2" s="9">
        <f t="shared" ref="P2:P21" si="4">LEN(M2)</f>
        <v>5</v>
      </c>
      <c r="Q2" s="9">
        <f t="shared" ref="Q2:Q21" si="5">IF(P2&gt;0,1,0)</f>
        <v>1</v>
      </c>
      <c r="S2" s="8" t="str">
        <f>IFERROR(Sheet1!K2:K11,"")</f>
        <v> 找不到设备 </v>
      </c>
      <c r="T2" s="8" t="str">
        <f t="array" ref="T2">INDEX(S:S,MIN(IF(COUNTIF(T$1:T$1,$S$2:$S$81)=0,ROW($2:$81),1001)))&amp;""</f>
        <v> 找不到设备 </v>
      </c>
      <c r="U2" s="8">
        <f>IF((COUNTIF(S:S,T2)/COUNTA($A$2:$A$98))&gt;1,0,(COUNTIF(S:S,T2)/$W$22))</f>
        <v>0.142857142857143</v>
      </c>
      <c r="V2" s="9">
        <f t="shared" ref="V2:V21" si="6">LEN(S2)</f>
        <v>7</v>
      </c>
      <c r="W2" s="9">
        <f t="shared" ref="W2:W21" si="7">IF(V2&gt;0,1,0)</f>
        <v>1</v>
      </c>
      <c r="Y2" s="8" t="str">
        <f>Sheet1!L2:L11</f>
        <v> 找不到设备 </v>
      </c>
      <c r="Z2" s="8" t="str">
        <f t="array" ref="Z2">INDEX(Y:Y,MIN(IF(COUNTIF(Z$1:Z$1,$Y$2:$Y$98)=0,ROW($2:$98),1001)))&amp;""</f>
        <v> 找不到设备 </v>
      </c>
      <c r="AA2" s="8">
        <f>IF((COUNTIF(Y:Y,Z2)/COUNTA($A$2:$A$98))&gt;1,0,(COUNTIF(Y:Y,Z2)/COUNTA($A$2:$A$98)))</f>
        <v>0.1</v>
      </c>
      <c r="AC2" s="8" t="str">
        <f>Sheet1!N2:N11</f>
        <v> 找不到设备 </v>
      </c>
      <c r="AD2" s="8" t="str">
        <f t="array" ref="AD2">INDEX(AC:AC,MIN(IF(COUNTIF(AD$1:AD$1,$AC$2:$AC$98)=0,ROW($2:$98),1001)))&amp;""</f>
        <v> 找不到设备 </v>
      </c>
      <c r="AE2" s="8">
        <f>IF((COUNTIF(AC:AC,AD2)/COUNTA($A$2:$A$98))&gt;1,0,(COUNTIF(AC:AC,AD2)/COUNTA($A$2:$A$98)))</f>
        <v>0.7</v>
      </c>
      <c r="AG2" s="8" t="str">
        <f>Sheet1!M2:M11</f>
        <v> 找不到设备 </v>
      </c>
      <c r="AH2" s="8" t="str">
        <f t="array" ref="AH2">INDEX(AG:AG,MIN(IF(COUNTIF(AH$1:AH$1,$AG$2:$AG$98)=0,ROW($2:$98),1001)))&amp;""</f>
        <v> 找不到设备 </v>
      </c>
      <c r="AI2" s="8">
        <f>IF((COUNTIF(AG:AG,AH2)/COUNTA($A$2:$A$98))&gt;1,0,(COUNTIF(AG:AG,AH2)/COUNTA($A$2:$A$98)))</f>
        <v>0.1</v>
      </c>
    </row>
    <row r="3" ht="20.1" customHeight="1" spans="1:35">
      <c r="A3" s="8" t="str">
        <f>IFERROR(Sheet1!H3,"")</f>
        <v/>
      </c>
      <c r="B3" s="10" t="str">
        <f t="array" ref="B3">INDEX(A:A,MIN(IF(COUNTIF(B$1:B$2,$A$2:$A$98)=0,ROW($2:$98),1001)))&amp;""</f>
        <v/>
      </c>
      <c r="C3" s="8">
        <f>IF((COUNTIF(A:A,B3)/COUNTA($A$2:$A$98))&gt;1,0,(COUNTIF(A:A,B3)/$E$22))</f>
        <v>0</v>
      </c>
      <c r="D3" s="9">
        <f t="shared" si="0"/>
        <v>0</v>
      </c>
      <c r="E3" s="9">
        <f t="shared" si="1"/>
        <v>0</v>
      </c>
      <c r="G3" s="8" t="str">
        <f>IFERROR(Sheet1!I3,"")</f>
        <v/>
      </c>
      <c r="H3" s="10" t="str">
        <f t="array" ref="H3">INDEX(G:G,MIN(IF(COUNTIF(H$1:H$2,$G$2:$G$98)=0,ROW($2:$98),1001)))&amp;""</f>
        <v/>
      </c>
      <c r="I3" s="8">
        <f>IF((COUNTIF(G:G,H3)/COUNTA($A$2:$A$98))&gt;1,0,(COUNTIF(G:G,H3)/$K$22))</f>
        <v>0</v>
      </c>
      <c r="J3" s="9">
        <f t="shared" si="2"/>
        <v>0</v>
      </c>
      <c r="K3" s="9">
        <f t="shared" si="3"/>
        <v>0</v>
      </c>
      <c r="M3" s="8" t="str">
        <f>TRIM(IFERROR(Sheet1!J3:J12,""))</f>
        <v/>
      </c>
      <c r="N3" s="10" t="str">
        <f t="array" ref="N3">INDEX(M:M,MIN(IF(COUNTIF(N$1:N$2,$M$2:$M$98)=0,ROW($2:$98),1001)))&amp;""</f>
        <v/>
      </c>
      <c r="O3" s="8" t="str">
        <f t="shared" ref="O3:O11" si="8">IF(N3&lt;&gt;"",IF((COUNTIF(M:M,N3)/COUNTA($A$2:$A$98))&gt;1,0,(COUNTIF(M:M,N3)/$Q$22)),"")</f>
        <v/>
      </c>
      <c r="P3" s="9">
        <f t="shared" si="4"/>
        <v>0</v>
      </c>
      <c r="Q3" s="9">
        <f t="shared" si="5"/>
        <v>0</v>
      </c>
      <c r="S3" s="8" t="str">
        <f>IFERROR(Sheet1!K3,"")</f>
        <v/>
      </c>
      <c r="T3" s="10" t="str">
        <f t="array" ref="T3">INDEX(S:S,MIN(IF(COUNTIF(T$1:T$2,$S$2:$S$98)=0,ROW($2:$98),1001)))&amp;""</f>
        <v/>
      </c>
      <c r="U3" s="8">
        <f>IF((COUNTIF(S:S,T3)/COUNTA($A$2:$A$98))&gt;1,0,(COUNTIF(S:S,T3)/$W$22))</f>
        <v>0</v>
      </c>
      <c r="V3" s="9">
        <f t="shared" si="6"/>
        <v>0</v>
      </c>
      <c r="W3" s="9">
        <f t="shared" si="7"/>
        <v>0</v>
      </c>
      <c r="Y3" s="10" t="e">
        <f>Sheet1!L3</f>
        <v>#N/A</v>
      </c>
      <c r="Z3" s="10" t="e">
        <f t="array" ref="Z3">INDEX(Y:Y,MIN(IF(COUNTIF(Z$1:Z$2,$Y$2:$Y$98)=0,ROW($2:$98),1001)))&amp;""</f>
        <v>#N/A</v>
      </c>
      <c r="AA3" s="10">
        <f>IF((COUNTIF(Y:Y,Z3)/COUNTA($A$2:$A$98))&gt;1,0,(COUNTIF(Y:Y,Z3)/COUNTA($A$2:$A$98)))</f>
        <v>0.3</v>
      </c>
      <c r="AC3" s="10" t="e">
        <f>Sheet1!N3</f>
        <v>#N/A</v>
      </c>
      <c r="AD3" s="10" t="e">
        <f t="array" ref="AD3">INDEX(AC:AC,MIN(IF(COUNTIF(AD$1:AD$2,$AC$2:$AC$98)=0,ROW($2:$98),1001)))&amp;""</f>
        <v>#N/A</v>
      </c>
      <c r="AE3" s="10">
        <f>IF((COUNTIF(AC:AC,AD3)/COUNTA($A$2:$A$98))&gt;1,0,(COUNTIF(AC:AC,AD3)/COUNTA($A$2:$A$98)))</f>
        <v>0.3</v>
      </c>
      <c r="AG3" s="10" t="e">
        <f>Sheet1!M3</f>
        <v>#N/A</v>
      </c>
      <c r="AH3" s="10" t="e">
        <f t="array" ref="AH3">INDEX(AG:AG,MIN(IF(COUNTIF(AH$1:AH$2,$AG$2:$AG$98)=0,ROW($2:$98),1001)))&amp;""</f>
        <v>#N/A</v>
      </c>
      <c r="AI3" s="10">
        <f>IF((COUNTIF(AG:AG,AH3)/COUNTA($A$2:$A$98))&gt;1,0,(COUNTIF(AG:AG,AH3)/COUNTA($A$2:$A$98)))</f>
        <v>0.3</v>
      </c>
    </row>
    <row r="4" ht="20.1" customHeight="1" spans="1:35">
      <c r="A4" s="8" t="str">
        <f>IFERROR(Sheet1!H4,"")</f>
        <v/>
      </c>
      <c r="B4" s="8" t="str">
        <f t="array" ref="B4">INDEX(A:A,MIN(IF(COUNTIF(B$1:B$3,$A$2:$A$98)=0,ROW($2:$98),1001)))&amp;""</f>
        <v>大兴区大白楼通信枢纽楼站点三楼机房交换</v>
      </c>
      <c r="C4" s="8">
        <f>IF((COUNTIF(A:A,B4)/COUNTA($A$2:$A$98))&gt;1,0,(COUNTIF(A:A,B4)/$E$22))</f>
        <v>0.285714285714286</v>
      </c>
      <c r="D4" s="9">
        <f t="shared" si="0"/>
        <v>0</v>
      </c>
      <c r="E4" s="9">
        <f t="shared" si="1"/>
        <v>0</v>
      </c>
      <c r="G4" s="8" t="str">
        <f>IFERROR(Sheet1!I4,"")</f>
        <v/>
      </c>
      <c r="H4" s="8" t="str">
        <f t="array" ref="H4">INDEX(G:G,MIN(IF(COUNTIF(H$1:H$3,$G$2:$G$98)=0,ROW($2:$98),1001)))&amp;""</f>
        <v>大白楼3楼东PDF12主/PDF12备</v>
      </c>
      <c r="I4" s="8">
        <f>IF((COUNTIF(G:G,H4)/COUNTA($A$2:$A$98))&gt;1,0,(COUNTIF(G:G,H4)/$K$22))</f>
        <v>0.142857142857143</v>
      </c>
      <c r="J4" s="9">
        <f t="shared" si="2"/>
        <v>0</v>
      </c>
      <c r="K4" s="9">
        <f t="shared" si="3"/>
        <v>0</v>
      </c>
      <c r="M4" s="8" t="str">
        <f>TRIM(IFERROR(Sheet1!J4:J13,""))</f>
        <v/>
      </c>
      <c r="N4" s="8" t="str">
        <f t="array" ref="N4">INDEX(M:M,MIN(IF(COUNTIF(N$1:N$3,$M$2:$M$98)=0,ROW($2:$98),1001)))&amp;""</f>
        <v>马连道七层7号空调</v>
      </c>
      <c r="O4" s="8">
        <f t="shared" si="8"/>
        <v>0.142857142857143</v>
      </c>
      <c r="P4" s="9">
        <f t="shared" si="4"/>
        <v>0</v>
      </c>
      <c r="Q4" s="9">
        <f t="shared" si="5"/>
        <v>0</v>
      </c>
      <c r="S4" s="8" t="str">
        <f>IFERROR(Sheet1!K4,"")</f>
        <v/>
      </c>
      <c r="T4" s="8" t="str">
        <f t="array" ref="T4">INDEX(S:S,MIN(IF(COUNTIF(T$1:T$3,$S$2:$S$98)=0,ROW($2:$98),1001)))&amp;""</f>
        <v>大白楼3楼东空调5、3楼东空调6</v>
      </c>
      <c r="U4" s="8">
        <f>IF((COUNTIF(S:S,T4)/COUNTA($A$2:$A$98))&gt;1,0,(COUNTIF(S:S,T4)/$W$22))</f>
        <v>0.285714285714286</v>
      </c>
      <c r="V4" s="9">
        <f t="shared" si="6"/>
        <v>0</v>
      </c>
      <c r="W4" s="9">
        <f t="shared" si="7"/>
        <v>0</v>
      </c>
      <c r="Y4" s="8" t="e">
        <f>Sheet1!L4</f>
        <v>#N/A</v>
      </c>
      <c r="Z4" s="8" t="str">
        <f t="array" ref="Z4">INDEX(Y:Y,MIN(IF(COUNTIF(Z$1:Z$3,$Y$2:$Y$98)=0,ROW($2:$98),1001)))&amp;""</f>
        <v> BJBJ-NGN-CE87-AL7750SR12、 BJBJ-NGN-CE88-AL7750SR12 </v>
      </c>
      <c r="AA4" s="8">
        <f>IF((COUNTIF(Y:Y,Z4)/COUNTA($A$2:$A$98))&gt;1,0,(COUNTIF(Y:Y,Z4)/COUNTA($A$2:$A$98)))</f>
        <v>0.2</v>
      </c>
      <c r="AC4" s="8" t="e">
        <f>Sheet1!N4</f>
        <v>#N/A</v>
      </c>
      <c r="AD4" s="8" t="str">
        <f t="array" ref="AD4">INDEX(AC:AC,MIN(IF(COUNTIF(AD$1:AD$3,$AC$2:$AC$98)=0,ROW($2:$98),1001)))&amp;""</f>
        <v/>
      </c>
      <c r="AE4" s="8">
        <f>IF((COUNTIF(AC:AC,AD4)/COUNTA($A$2:$A$98))&gt;1,0,(COUNTIF(AC:AC,AD4)/COUNTA($A$2:$A$98)))</f>
        <v>0</v>
      </c>
      <c r="AG4" s="8" t="e">
        <f>Sheet1!M4</f>
        <v>#N/A</v>
      </c>
      <c r="AH4" s="8" t="str">
        <f t="array" ref="AH4">INDEX(AG:AG,MIN(IF(COUNTIF(AH$1:AH$3,$AG$2:$AG$98)=0,ROW($2:$98),1001)))&amp;""</f>
        <v> BJBJ-BA-IPNET-RT07-7750SR12、 BJBJ-BA-IPNET-RT08-7750SR12 </v>
      </c>
      <c r="AI4" s="8">
        <f>IF((COUNTIF(AG:AG,AH4)/COUNTA($A$2:$A$98))&gt;1,0,(COUNTIF(AG:AG,AH4)/COUNTA($A$2:$A$98)))</f>
        <v>0.2</v>
      </c>
    </row>
    <row r="5" ht="20.1" customHeight="1" spans="1:35">
      <c r="A5" s="8" t="str">
        <f>IFERROR(Sheet1!H5,"")</f>
        <v/>
      </c>
      <c r="B5" s="10" t="str">
        <f t="array" ref="B5">INDEX(A:A,MIN(IF(COUNTIF(B$1:B$4,$A$2:$A$98)=0,ROW($2:$98),1001)))&amp;""</f>
        <v>西城区马连道通信枢纽楼站点七楼机房交换</v>
      </c>
      <c r="C5" s="8">
        <f>IF((COUNTIF(A:A,B5)/COUNTA($A$2:$A$98))&gt;1,0,(COUNTIF(A:A,B5)/$E$22))</f>
        <v>0.428571428571429</v>
      </c>
      <c r="D5" s="9">
        <f t="shared" si="0"/>
        <v>0</v>
      </c>
      <c r="E5" s="9">
        <f t="shared" si="1"/>
        <v>0</v>
      </c>
      <c r="G5" s="8" t="str">
        <f>IFERROR(Sheet1!I5,"")</f>
        <v/>
      </c>
      <c r="H5" s="10" t="str">
        <f t="array" ref="H5">INDEX(G:G,MIN(IF(COUNTIF(H$1:H$4,$G$2:$G$98)=0,ROW($2:$98),1001)))&amp;""</f>
        <v>马连道七层DC10H1Z、DC10H1B</v>
      </c>
      <c r="I5" s="8">
        <f>IF((COUNTIF(G:G,H5)/COUNTA($A$2:$A$98))&gt;1,0,(COUNTIF(G:G,H5)/$K$22))</f>
        <v>0.142857142857143</v>
      </c>
      <c r="J5" s="9">
        <f t="shared" si="2"/>
        <v>0</v>
      </c>
      <c r="K5" s="9">
        <f t="shared" si="3"/>
        <v>0</v>
      </c>
      <c r="M5" s="8" t="str">
        <f>TRIM(IFERROR(Sheet1!J5:J14,""))</f>
        <v/>
      </c>
      <c r="N5" s="10" t="str">
        <f t="array" ref="N5">INDEX(M:M,MIN(IF(COUNTIF(N$1:N$4,$M$2:$M$98)=0,ROW($2:$98),1001)))&amp;""</f>
        <v>马连道七层5号空调</v>
      </c>
      <c r="O5" s="8">
        <f t="shared" si="8"/>
        <v>0.285714285714286</v>
      </c>
      <c r="P5" s="9">
        <f t="shared" si="4"/>
        <v>0</v>
      </c>
      <c r="Q5" s="9">
        <f t="shared" si="5"/>
        <v>0</v>
      </c>
      <c r="S5" s="8" t="str">
        <f>IFERROR(Sheet1!K5,"")</f>
        <v/>
      </c>
      <c r="T5" s="10" t="str">
        <f t="array" ref="T5">INDEX(S:S,MIN(IF(COUNTIF(T$1:T$4,$S$2:$S$98)=0,ROW($2:$98),1001)))&amp;""</f>
        <v>马连道七层6号、8号空调</v>
      </c>
      <c r="U5" s="8">
        <f>IF((COUNTIF(S:S,T5)/COUNTA($A$2:$A$98))&gt;1,0,(COUNTIF(S:S,T5)/$W$22))</f>
        <v>0.142857142857143</v>
      </c>
      <c r="V5" s="9">
        <f t="shared" si="6"/>
        <v>0</v>
      </c>
      <c r="W5" s="9">
        <f t="shared" si="7"/>
        <v>0</v>
      </c>
      <c r="Y5" s="10" t="e">
        <f>Sheet1!L5</f>
        <v>#N/A</v>
      </c>
      <c r="Z5" s="10" t="str">
        <f t="array" ref="Z5">INDEX(Y:Y,MIN(IF(COUNTIF(Z$1:Z$4,$Y$2:$Y$98)=0,ROW($2:$98),1001)))&amp;""</f>
        <v> BJBJ-NGN-CE85-AL7750SR12、 BJBJ-NGN-CE86-AL7750SR12 </v>
      </c>
      <c r="AA5" s="10">
        <f>IF((COUNTIF(Y:Y,Z5)/COUNTA($A$2:$A$98))&gt;1,0,(COUNTIF(Y:Y,Z5)/COUNTA($A$2:$A$98)))</f>
        <v>0.3</v>
      </c>
      <c r="AC5" s="10" t="e">
        <f>Sheet1!N5</f>
        <v>#N/A</v>
      </c>
      <c r="AD5" s="10" t="str">
        <f t="array" ref="AD5">INDEX(AC:AC,MIN(IF(COUNTIF(AD$1:AD$4,$AC$2:$AC$98)=0,ROW($2:$98),1001)))&amp;""</f>
        <v/>
      </c>
      <c r="AE5" s="10">
        <f>IF((COUNTIF(AC:AC,AD5)/COUNTA($A$2:$A$98))&gt;1,0,(COUNTIF(AC:AC,AD5)/COUNTA($A$2:$A$98)))</f>
        <v>0</v>
      </c>
      <c r="AG5" s="10" t="e">
        <f>Sheet1!M5</f>
        <v>#N/A</v>
      </c>
      <c r="AH5" s="10" t="str">
        <f t="array" ref="AH5">INDEX(AG:AG,MIN(IF(COUNTIF(AH$1:AH$4,$AG$2:$AG$98)=0,ROW($2:$98),1001)))&amp;""</f>
        <v> BJBJ-BA-IPNET-RT03-7750SR12、 BJBJ-BA-IPNET-RT04-7750SR12 </v>
      </c>
      <c r="AI5" s="10">
        <f>IF((COUNTIF(AG:AG,AH5)/COUNTA($A$2:$A$98))&gt;1,0,(COUNTIF(AG:AG,AH5)/COUNTA($A$2:$A$98)))</f>
        <v>0.4</v>
      </c>
    </row>
    <row r="6" ht="20.1" customHeight="1" spans="1:35">
      <c r="A6" s="8" t="str">
        <f>IFERROR(Sheet1!H6,"")</f>
        <v>大兴区大白楼通信枢纽楼站点三楼机房交换</v>
      </c>
      <c r="B6" s="11" t="str">
        <f t="array" ref="B6">INDEX(A:A,MIN(IF(COUNTIF(B$1:B$5,$A$2:$A$98)=0,ROW($2:$98),1001)))&amp;""</f>
        <v>西城区马连道通信枢纽楼站点十二楼机房交换</v>
      </c>
      <c r="C6" s="8">
        <f>IF((COUNTIF(A:A,B6)/COUNTA($A$2:$A$98))&gt;1,0,(COUNTIF(A:A,B6)/$E$22))</f>
        <v>0.142857142857143</v>
      </c>
      <c r="D6" s="9">
        <f t="shared" si="0"/>
        <v>19</v>
      </c>
      <c r="E6" s="9">
        <f t="shared" si="1"/>
        <v>1</v>
      </c>
      <c r="G6" s="8" t="str">
        <f>IFERROR(Sheet1!I6,"")</f>
        <v>大白楼3楼东PDF12主/PDF12备</v>
      </c>
      <c r="H6" s="11" t="str">
        <f t="array" ref="H6">INDEX(G:G,MIN(IF(COUNTIF(H$1:H$5,$G$2:$G$98)=0,ROW($2:$98),1001)))&amp;""</f>
        <v>马连道七层DC10F3Z、DC10F3B</v>
      </c>
      <c r="I6" s="8">
        <f>IF((COUNTIF(G:G,H6)/COUNTA($A$2:$A$98))&gt;1,0,(COUNTIF(G:G,H6)/$K$22))</f>
        <v>0.285714285714286</v>
      </c>
      <c r="J6" s="9">
        <f t="shared" si="2"/>
        <v>19</v>
      </c>
      <c r="K6" s="9">
        <f t="shared" si="3"/>
        <v>1</v>
      </c>
      <c r="M6" s="8" t="str">
        <f>TRIM(IFERROR(Sheet1!J6:J15,""))</f>
        <v>找不到设备</v>
      </c>
      <c r="N6" s="11" t="str">
        <f t="array" ref="N6">INDEX(M:M,MIN(IF(COUNTIF(N$1:N$5,$M$2:$M$98)=0,ROW($2:$98),1001)))&amp;""</f>
        <v>马连道七层4号空调</v>
      </c>
      <c r="O6" s="8">
        <f t="shared" si="8"/>
        <v>0.142857142857143</v>
      </c>
      <c r="P6" s="9">
        <f t="shared" si="4"/>
        <v>5</v>
      </c>
      <c r="Q6" s="9">
        <f t="shared" si="5"/>
        <v>1</v>
      </c>
      <c r="S6" s="8" t="str">
        <f>IFERROR(Sheet1!K6,"")</f>
        <v>大白楼3楼东空调5、3楼东空调6</v>
      </c>
      <c r="T6" s="11" t="str">
        <f t="array" ref="T6">INDEX(S:S,MIN(IF(COUNTIF(T$1:T$5,$S$2:$S$98)=0,ROW($2:$98),1001)))&amp;""</f>
        <v>马连道七层4号、6号空调</v>
      </c>
      <c r="U6" s="8">
        <f>IF((COUNTIF(S:S,T6)/COUNTA($A$2:$A$98))&gt;1,0,(COUNTIF(S:S,T6)/$W$22))</f>
        <v>0.285714285714286</v>
      </c>
      <c r="V6" s="9">
        <f t="shared" si="6"/>
        <v>16</v>
      </c>
      <c r="W6" s="9">
        <f t="shared" si="7"/>
        <v>1</v>
      </c>
      <c r="Y6" s="11" t="str">
        <f>Sheet1!L6</f>
        <v> BJBJ-NGN-CE87-AL7750SR12、 BJBJ-NGN-CE88-AL7750SR12 </v>
      </c>
      <c r="Z6" s="11" t="str">
        <f t="array" ref="Z6">INDEX(Y:Y,MIN(IF(COUNTIF(Z$1:Z$5,$Y$2:$Y$98)=0,ROW($2:$98),1001)))&amp;""</f>
        <v> BJBJ-NGN-CE07-AL7750SR12、 BJBJ-NGN-CE08-AL7750SR12 </v>
      </c>
      <c r="AA6" s="8">
        <f>IF((COUNTIF(Y:Y,Z6)/COUNTA($A$2:$A$98))&gt;1,0,(COUNTIF(Y:Y,Z6)/COUNTA($A$2:$A$98)))</f>
        <v>0.1</v>
      </c>
      <c r="AC6" s="11" t="str">
        <f>Sheet1!N6</f>
        <v> 找不到设备 </v>
      </c>
      <c r="AD6" s="11" t="str">
        <f t="array" ref="AD6">INDEX(AC:AC,MIN(IF(COUNTIF(AD$1:AD$5,$AC$2:$AC$98)=0,ROW($2:$98),1001)))&amp;""</f>
        <v/>
      </c>
      <c r="AE6" s="8">
        <f>IF((COUNTIF(AC:AC,AD6)/COUNTA($A$2:$A$98))&gt;1,0,(COUNTIF(AC:AC,AD6)/COUNTA($A$2:$A$98)))</f>
        <v>0</v>
      </c>
      <c r="AG6" s="11" t="str">
        <f>Sheet1!M6</f>
        <v> BJBJ-BA-IPNET-RT07-7750SR12、 BJBJ-BA-IPNET-RT08-7750SR12 </v>
      </c>
      <c r="AH6" s="11" t="str">
        <f t="array" ref="AH6">INDEX(AG:AG,MIN(IF(COUNTIF(AH$1:AH$5,$AG$2:$AG$98)=0,ROW($2:$98),1001)))&amp;""</f>
        <v/>
      </c>
      <c r="AI6" s="8">
        <f>IF((COUNTIF(AG:AG,AH6)/COUNTA($A$2:$A$98))&gt;1,0,(COUNTIF(AG:AG,AH6)/COUNTA($A$2:$A$98)))</f>
        <v>0</v>
      </c>
    </row>
    <row r="7" ht="20.1" customHeight="1" spans="1:35">
      <c r="A7" s="8" t="str">
        <f>IFERROR(Sheet1!H7,"")</f>
        <v>西城区马连道通信枢纽楼站点七楼机房交换</v>
      </c>
      <c r="B7" s="10" t="str">
        <f t="array" ref="B7">INDEX(A:A,MIN(IF(COUNTIF(B$1:B$6,$A$2:$A$98)=0,ROW($2:$98),1001)))&amp;""</f>
        <v/>
      </c>
      <c r="C7" s="8">
        <f>IF((COUNTIF(A:A,B7)/COUNTA($A$2:$A$98))&gt;1,0,(COUNTIF(A:A,B7)/$E$22))</f>
        <v>0</v>
      </c>
      <c r="D7" s="9">
        <f t="shared" si="0"/>
        <v>19</v>
      </c>
      <c r="E7" s="9">
        <f t="shared" si="1"/>
        <v>1</v>
      </c>
      <c r="G7" s="8" t="str">
        <f>IFERROR(Sheet1!I7,"")</f>
        <v>马连道七层DC10H1Z、DC10H1B</v>
      </c>
      <c r="H7" s="10" t="str">
        <f t="array" ref="H7">INDEX(G:G,MIN(IF(COUNTIF(H$1:H$6,$G$2:$G$98)=0,ROW($2:$98),1001)))&amp;""</f>
        <v>马连道七层DC10F1Z、DC10F2Z</v>
      </c>
      <c r="I7" s="8">
        <f>IF((COUNTIF(G:G,H7)/COUNTA($A$2:$A$98))&gt;1,0,(COUNTIF(G:G,H7)/$K$22))</f>
        <v>0.142857142857143</v>
      </c>
      <c r="J7" s="9">
        <f t="shared" si="2"/>
        <v>20</v>
      </c>
      <c r="K7" s="9">
        <f t="shared" si="3"/>
        <v>1</v>
      </c>
      <c r="M7" s="8" t="str">
        <f>TRIM(IFERROR(Sheet1!J7:J16,""))</f>
        <v>马连道七层7号空调</v>
      </c>
      <c r="N7" s="10" t="str">
        <f t="array" ref="N7">INDEX(M:M,MIN(IF(COUNTIF(N$1:N$6,$M$2:$M$98)=0,ROW($2:$98),1001)))&amp;""</f>
        <v/>
      </c>
      <c r="O7" s="8" t="str">
        <f t="shared" si="8"/>
        <v/>
      </c>
      <c r="P7" s="9">
        <f t="shared" si="4"/>
        <v>9</v>
      </c>
      <c r="Q7" s="9">
        <f t="shared" si="5"/>
        <v>1</v>
      </c>
      <c r="S7" s="8" t="str">
        <f>IFERROR(Sheet1!K7,"")</f>
        <v>马连道七层6号、8号空调</v>
      </c>
      <c r="T7" s="10" t="str">
        <f t="array" ref="T7">INDEX(S:S,MIN(IF(COUNTIF(T$1:T$6,$S$2:$S$98)=0,ROW($2:$98),1001)))&amp;""</f>
        <v>马连道七层3号、5号空调</v>
      </c>
      <c r="U7" s="8">
        <f>IF((COUNTIF(S:S,T7)/COUNTA($A$2:$A$98))&gt;1,0,(COUNTIF(S:S,T7)/$W$22))</f>
        <v>0.142857142857143</v>
      </c>
      <c r="V7" s="9">
        <f t="shared" si="6"/>
        <v>12</v>
      </c>
      <c r="W7" s="9">
        <f t="shared" si="7"/>
        <v>1</v>
      </c>
      <c r="Y7" s="10" t="str">
        <f>Sheet1!L7</f>
        <v> BJBJ-NGN-CE85-AL7750SR12、 BJBJ-NGN-CE86-AL7750SR12 </v>
      </c>
      <c r="Z7" s="10" t="str">
        <f t="array" ref="Z7">INDEX(Y:Y,MIN(IF(COUNTIF(Z$1:Z$6,$Y$2:$Y$98)=0,ROW($2:$98),1001)))&amp;""</f>
        <v/>
      </c>
      <c r="AA7" s="10">
        <f>IF((COUNTIF(Y:Y,Z7)/COUNTA($A$2:$A$98))&gt;1,0,(COUNTIF(Y:Y,Z7)/COUNTA($A$2:$A$98)))</f>
        <v>0</v>
      </c>
      <c r="AC7" s="10" t="str">
        <f>Sheet1!N7</f>
        <v> 找不到设备 </v>
      </c>
      <c r="AD7" s="10" t="str">
        <f t="array" ref="AD7">INDEX(AC:AC,MIN(IF(COUNTIF(AD$1:AD$6,$AC$2:$AC$98)=0,ROW($2:$98),1001)))&amp;""</f>
        <v/>
      </c>
      <c r="AE7" s="10">
        <f>IF((COUNTIF(AC:AC,AD7)/COUNTA($A$2:$A$98))&gt;1,0,(COUNTIF(AC:AC,AD7)/COUNTA($A$2:$A$98)))</f>
        <v>0</v>
      </c>
      <c r="AG7" s="10" t="str">
        <f>Sheet1!M7</f>
        <v> BJBJ-BA-IPNET-RT03-7750SR12、 BJBJ-BA-IPNET-RT04-7750SR12 </v>
      </c>
      <c r="AH7" s="10" t="str">
        <f t="array" ref="AH7">INDEX(AG:AG,MIN(IF(COUNTIF(AH$1:AH$6,$AG$2:$AG$98)=0,ROW($2:$98),1001)))&amp;""</f>
        <v/>
      </c>
      <c r="AI7" s="10">
        <f>IF((COUNTIF(AG:AG,AH7)/COUNTA($A$2:$A$98))&gt;1,0,(COUNTIF(AG:AG,AH7)/COUNTA($A$2:$A$98)))</f>
        <v>0</v>
      </c>
    </row>
    <row r="8" ht="20.1" customHeight="1" spans="1:35">
      <c r="A8" s="8" t="str">
        <f>IFERROR(Sheet1!H8,"")</f>
        <v>西城区马连道通信枢纽楼站点七楼机房交换</v>
      </c>
      <c r="B8" s="11" t="str">
        <f t="array" ref="B8">INDEX(A:A,MIN(IF(COUNTIF(B$1:B$7,$A$2:$A$98)=0,ROW($2:$98),1001)))&amp;""</f>
        <v/>
      </c>
      <c r="C8" s="8">
        <f>IF((COUNTIF(A:A,B8)/COUNTA($A$2:$A$98))&gt;1,0,(COUNTIF(A:A,B8)/$E$22))</f>
        <v>0</v>
      </c>
      <c r="D8" s="9">
        <f t="shared" si="0"/>
        <v>19</v>
      </c>
      <c r="E8" s="9">
        <f t="shared" si="1"/>
        <v>1</v>
      </c>
      <c r="G8" s="8" t="str">
        <f>IFERROR(Sheet1!I8,"")</f>
        <v>马连道七层DC10F3Z、DC10F3B</v>
      </c>
      <c r="H8" s="11" t="str">
        <f t="array" ref="H8">INDEX(G:G,MIN(IF(COUNTIF(H$1:H$7,$G$2:$G$98)=0,ROW($2:$98),1001)))&amp;""</f>
        <v>大白楼3楼东PDF13主/PDF13备</v>
      </c>
      <c r="I8" s="8">
        <f>IF((COUNTIF(G:G,H8)/COUNTA($A$2:$A$98))&gt;1,0,(COUNTIF(G:G,H8)/$K$22))</f>
        <v>0.142857142857143</v>
      </c>
      <c r="J8" s="9">
        <f t="shared" si="2"/>
        <v>20</v>
      </c>
      <c r="K8" s="9">
        <f t="shared" si="3"/>
        <v>1</v>
      </c>
      <c r="M8" s="8" t="str">
        <f>TRIM(IFERROR(Sheet1!J8:J17,""))</f>
        <v>马连道七层5号空调</v>
      </c>
      <c r="N8" s="11" t="str">
        <f t="array" ref="N8">INDEX(M:M,MIN(IF(COUNTIF(N$1:N$7,$M$2:$M$98)=0,ROW($2:$98),1001)))&amp;""</f>
        <v/>
      </c>
      <c r="O8" s="8" t="str">
        <f t="shared" si="8"/>
        <v/>
      </c>
      <c r="P8" s="9">
        <f t="shared" si="4"/>
        <v>9</v>
      </c>
      <c r="Q8" s="9">
        <f t="shared" si="5"/>
        <v>1</v>
      </c>
      <c r="S8" s="8" t="str">
        <f>IFERROR(Sheet1!K8,"")</f>
        <v>马连道七层4号、6号空调</v>
      </c>
      <c r="T8" s="11" t="str">
        <f t="array" ref="T8">INDEX(S:S,MIN(IF(COUNTIF(T$1:T$7,$S$2:$S$98)=0,ROW($2:$98),1001)))&amp;""</f>
        <v/>
      </c>
      <c r="U8" s="8">
        <f>IF((COUNTIF(S:S,T8)/COUNTA($A$2:$A$98))&gt;1,0,(COUNTIF(S:S,T8)/$W$22))</f>
        <v>0</v>
      </c>
      <c r="V8" s="9">
        <f t="shared" si="6"/>
        <v>12</v>
      </c>
      <c r="W8" s="9">
        <f t="shared" si="7"/>
        <v>1</v>
      </c>
      <c r="Y8" s="11" t="str">
        <f>Sheet1!L8</f>
        <v> BJBJ-NGN-CE85-AL7750SR12、 BJBJ-NGN-CE86-AL7750SR12 </v>
      </c>
      <c r="Z8" s="11" t="str">
        <f t="array" ref="Z8">INDEX(Y:Y,MIN(IF(COUNTIF(Z$1:Z$7,$Y$2:$Y$98)=0,ROW($2:$98),1001)))&amp;""</f>
        <v/>
      </c>
      <c r="AA8" s="8">
        <f>IF((COUNTIF(Y:Y,Z8)/COUNTA($A$2:$A$98))&gt;1,0,(COUNTIF(Y:Y,Z8)/COUNTA($A$2:$A$98)))</f>
        <v>0</v>
      </c>
      <c r="AC8" s="11" t="str">
        <f>Sheet1!N8</f>
        <v> 找不到设备 </v>
      </c>
      <c r="AD8" s="11" t="str">
        <f t="array" ref="AD8">INDEX(AC:AC,MIN(IF(COUNTIF(AD$1:AD$7,$AC$2:$AC$98)=0,ROW($2:$98),1001)))&amp;""</f>
        <v/>
      </c>
      <c r="AE8" s="8">
        <f>IF((COUNTIF(AC:AC,AD8)/COUNTA($A$2:$A$98))&gt;1,0,(COUNTIF(AC:AC,AD8)/COUNTA($A$2:$A$98)))</f>
        <v>0</v>
      </c>
      <c r="AG8" s="11" t="str">
        <f>Sheet1!M8</f>
        <v> BJBJ-BA-IPNET-RT03-7750SR12、 BJBJ-BA-IPNET-RT04-7750SR12 </v>
      </c>
      <c r="AH8" s="11" t="str">
        <f t="array" ref="AH8">INDEX(AG:AG,MIN(IF(COUNTIF(AH$1:AH$7,$AG$2:$AG$98)=0,ROW($2:$98),1001)))&amp;""</f>
        <v/>
      </c>
      <c r="AI8" s="8">
        <f>IF((COUNTIF(AG:AG,AH8)/COUNTA($A$2:$A$98))&gt;1,0,(COUNTIF(AG:AG,AH8)/COUNTA($A$2:$A$98)))</f>
        <v>0</v>
      </c>
    </row>
    <row r="9" ht="20.1" customHeight="1" spans="1:35">
      <c r="A9" s="8" t="str">
        <f>IFERROR(Sheet1!H9,"")</f>
        <v>西城区马连道通信枢纽楼站点十二楼机房交换</v>
      </c>
      <c r="B9" s="10" t="str">
        <f t="array" ref="B9">INDEX(A:A,MIN(IF(COUNTIF(B$1:B$8,$A$2:$A$98)=0,ROW($2:$98),1001)))&amp;""</f>
        <v/>
      </c>
      <c r="C9" s="8">
        <f>IF((COUNTIF(A:A,B9)/COUNTA($A$2:$A$98))&gt;1,0,(COUNTIF(A:A,B9)/$E$22))</f>
        <v>0</v>
      </c>
      <c r="D9" s="9">
        <f t="shared" si="0"/>
        <v>20</v>
      </c>
      <c r="E9" s="9">
        <f t="shared" si="1"/>
        <v>1</v>
      </c>
      <c r="G9" s="8" t="str">
        <f>IFERROR(Sheet1!I9,"")</f>
        <v>马连道七层DC10F1Z、DC10F2Z</v>
      </c>
      <c r="H9" s="10" t="str">
        <f t="array" ref="H9">INDEX(G:G,MIN(IF(COUNTIF(H$1:H$8,$G$2:$G$98)=0,ROW($2:$98),1001)))&amp;""</f>
        <v/>
      </c>
      <c r="I9" s="8">
        <f>IF((COUNTIF(G:G,H9)/COUNTA($A$2:$A$98))&gt;1,0,(COUNTIF(G:G,H9)/$K$22))</f>
        <v>0</v>
      </c>
      <c r="J9" s="9">
        <f t="shared" si="2"/>
        <v>20</v>
      </c>
      <c r="K9" s="9">
        <f t="shared" si="3"/>
        <v>1</v>
      </c>
      <c r="M9" s="8" t="str">
        <f>TRIM(IFERROR(Sheet1!J9:J18,""))</f>
        <v>马连道七层4号空调</v>
      </c>
      <c r="N9" s="10" t="str">
        <f t="array" ref="N9">INDEX(M:M,MIN(IF(COUNTIF(N$1:N$8,$M$2:$M$98)=0,ROW($2:$98),1001)))&amp;""</f>
        <v/>
      </c>
      <c r="O9" s="8" t="str">
        <f t="shared" si="8"/>
        <v/>
      </c>
      <c r="P9" s="9">
        <f t="shared" si="4"/>
        <v>9</v>
      </c>
      <c r="Q9" s="9">
        <f t="shared" si="5"/>
        <v>1</v>
      </c>
      <c r="S9" s="8" t="str">
        <f>IFERROR(Sheet1!K9,"")</f>
        <v>马连道七层3号、5号空调</v>
      </c>
      <c r="T9" s="10" t="str">
        <f t="array" ref="T9">INDEX(S:S,MIN(IF(COUNTIF(T$1:T$8,$S$2:$S$98)=0,ROW($2:$98),1001)))&amp;""</f>
        <v/>
      </c>
      <c r="U9" s="8">
        <f>IF((COUNTIF(S:S,T9)/COUNTA($A$2:$A$98))&gt;1,0,(COUNTIF(S:S,T9)/$W$22))</f>
        <v>0</v>
      </c>
      <c r="V9" s="9">
        <f t="shared" si="6"/>
        <v>12</v>
      </c>
      <c r="W9" s="9">
        <f t="shared" si="7"/>
        <v>1</v>
      </c>
      <c r="Y9" s="10" t="str">
        <f>Sheet1!L9</f>
        <v> BJBJ-NGN-CE07-AL7750SR12、 BJBJ-NGN-CE08-AL7750SR12 </v>
      </c>
      <c r="Z9" s="10" t="str">
        <f t="array" ref="Z9">INDEX(Y:Y,MIN(IF(COUNTIF(Z$1:Z$8,$Y$2:$Y$98)=0,ROW($2:$98),1001)))&amp;""</f>
        <v/>
      </c>
      <c r="AA9" s="10">
        <f>IF((COUNTIF(Y:Y,Z9)/COUNTA($A$2:$A$98))&gt;1,0,(COUNTIF(Y:Y,Z9)/COUNTA($A$2:$A$98)))</f>
        <v>0</v>
      </c>
      <c r="AC9" s="10" t="str">
        <f>Sheet1!N9</f>
        <v> 找不到设备 </v>
      </c>
      <c r="AD9" s="10" t="str">
        <f t="array" ref="AD9">INDEX(AC:AC,MIN(IF(COUNTIF(AD$1:AD$8,$AC$2:$AC$98)=0,ROW($2:$98),1001)))&amp;""</f>
        <v/>
      </c>
      <c r="AE9" s="10">
        <f>IF((COUNTIF(AC:AC,AD9)/COUNTA($A$2:$A$98))&gt;1,0,(COUNTIF(AC:AC,AD9)/COUNTA($A$2:$A$98)))</f>
        <v>0</v>
      </c>
      <c r="AG9" s="10" t="str">
        <f>Sheet1!M9</f>
        <v> BJBJ-BA-IPNET-RT03-7750SR12、 BJBJ-BA-IPNET-RT04-7750SR12 </v>
      </c>
      <c r="AH9" s="10" t="str">
        <f t="array" ref="AH9">INDEX(AG:AG,MIN(IF(COUNTIF(AH$1:AH$8,$AG$2:$AG$98)=0,ROW($2:$98),1001)))&amp;""</f>
        <v/>
      </c>
      <c r="AI9" s="10">
        <f>IF((COUNTIF(AG:AG,AH9)/COUNTA($A$2:$A$98))&gt;1,0,(COUNTIF(AG:AG,AH9)/COUNTA($A$2:$A$98)))</f>
        <v>0</v>
      </c>
    </row>
    <row r="10" ht="20.1" customHeight="1" spans="1:35">
      <c r="A10" s="8" t="str">
        <f>IFERROR(Sheet1!H10,"")</f>
        <v>大兴区大白楼通信枢纽楼站点三楼机房交换</v>
      </c>
      <c r="B10" s="11" t="str">
        <f t="array" ref="B10">INDEX(A:A,MIN(IF(COUNTIF(B$1:B$9,$A$2:$A$98)=0,ROW($2:$98),1001)))&amp;""</f>
        <v/>
      </c>
      <c r="C10" s="8">
        <f>IF((COUNTIF(A:A,B10)/COUNTA($A$2:$A$98))&gt;1,0,(COUNTIF(A:A,B10)/$E$22))</f>
        <v>0</v>
      </c>
      <c r="D10" s="9">
        <f t="shared" si="0"/>
        <v>19</v>
      </c>
      <c r="E10" s="9">
        <f t="shared" si="1"/>
        <v>1</v>
      </c>
      <c r="G10" s="8" t="str">
        <f>IFERROR(Sheet1!I10,"")</f>
        <v>大白楼3楼东PDF13主/PDF13备</v>
      </c>
      <c r="H10" s="11" t="str">
        <f>INDEX(G:G,MIN(IF(COUNTIF(H$1:H$9,$G$2:$G$98)=0,ROW($2:$98),1001)))&amp;""</f>
        <v/>
      </c>
      <c r="I10" s="8">
        <f>IF((COUNTIF(G:G,H10)/COUNTA($A$2:$A$98))&gt;1,0,(COUNTIF(G:G,H10)/$K$22))</f>
        <v>0</v>
      </c>
      <c r="J10" s="9">
        <f t="shared" si="2"/>
        <v>19</v>
      </c>
      <c r="K10" s="9">
        <f t="shared" si="3"/>
        <v>1</v>
      </c>
      <c r="M10" s="8" t="str">
        <f>TRIM(IFERROR(Sheet1!J10:J19,""))</f>
        <v>找不到设备</v>
      </c>
      <c r="N10" s="11" t="str">
        <f t="array" ref="N10">INDEX(M:M,MIN(IF(COUNTIF(N$1:N$9,$M$2:$M$98)=0,ROW($2:$98),1001)))&amp;""</f>
        <v/>
      </c>
      <c r="O10" s="8" t="str">
        <f t="shared" si="8"/>
        <v/>
      </c>
      <c r="P10" s="9">
        <f t="shared" si="4"/>
        <v>5</v>
      </c>
      <c r="Q10" s="9">
        <f t="shared" si="5"/>
        <v>1</v>
      </c>
      <c r="S10" s="8" t="str">
        <f>IFERROR(Sheet1!K10,"")</f>
        <v>大白楼3楼东空调5、3楼东空调6</v>
      </c>
      <c r="T10" s="11" t="str">
        <f t="array" ref="T10">INDEX(S:S,MIN(IF(COUNTIF(T$1:T$9,$S$2:$S$98)=0,ROW($2:$98),1001)))&amp;""</f>
        <v/>
      </c>
      <c r="U10" s="8">
        <f>IF((COUNTIF(S:S,T10)/COUNTA($A$2:$A$98))&gt;1,0,(COUNTIF(S:S,T10)/$W$22))</f>
        <v>0</v>
      </c>
      <c r="V10" s="9">
        <f t="shared" si="6"/>
        <v>16</v>
      </c>
      <c r="W10" s="9">
        <f t="shared" si="7"/>
        <v>1</v>
      </c>
      <c r="Y10" s="11" t="str">
        <f>Sheet1!L10</f>
        <v> BJBJ-NGN-CE87-AL7750SR12、 BJBJ-NGN-CE88-AL7750SR12 </v>
      </c>
      <c r="Z10" s="11" t="str">
        <f t="array" ref="Z10">INDEX(Y:Y,MIN(IF(COUNTIF(Z$1:Z$9,$Y$2:$Y$98)=0,ROW($2:$98),1001)))&amp;""</f>
        <v/>
      </c>
      <c r="AA10" s="8">
        <f>IF((COUNTIF(Y:Y,Z10)/COUNTA($A$2:$A$98))&gt;1,0,(COUNTIF(Y:Y,Z10)/COUNTA($A$2:$A$98)))</f>
        <v>0</v>
      </c>
      <c r="AC10" s="11" t="str">
        <f>Sheet1!N10</f>
        <v> 找不到设备 </v>
      </c>
      <c r="AD10" s="11" t="str">
        <f t="array" ref="AD10">INDEX(AC:AC,MIN(IF(COUNTIF(AD$1:AD$9,$AC$2:$AC$98)=0,ROW($2:$98),1001)))&amp;""</f>
        <v/>
      </c>
      <c r="AE10" s="8">
        <f>IF((COUNTIF(AC:AC,AD10)/COUNTA($A$2:$A$98))&gt;1,0,(COUNTIF(AC:AC,AD10)/COUNTA($A$2:$A$98)))</f>
        <v>0</v>
      </c>
      <c r="AG10" s="11" t="str">
        <f>Sheet1!M10</f>
        <v> BJBJ-BA-IPNET-RT07-7750SR12、 BJBJ-BA-IPNET-RT08-7750SR12 </v>
      </c>
      <c r="AH10" s="11" t="str">
        <f t="array" ref="AH10">INDEX(AG:AG,MIN(IF(COUNTIF(AH$1:AH$9,$AG$2:$AG$98)=0,ROW($2:$98),1001)))&amp;""</f>
        <v/>
      </c>
      <c r="AI10" s="8">
        <f>IF((COUNTIF(AG:AG,AH10)/COUNTA($A$2:$A$98))&gt;1,0,(COUNTIF(AG:AG,AH10)/COUNTA($A$2:$A$98)))</f>
        <v>0</v>
      </c>
    </row>
    <row r="11" ht="20.1" customHeight="1" spans="1:35">
      <c r="A11" s="8" t="str">
        <f>IFERROR(Sheet1!H11,"")</f>
        <v>西城区马连道通信枢纽楼站点七楼机房交换</v>
      </c>
      <c r="B11" s="10" t="str">
        <f t="array" ref="B11">INDEX(A:A,MIN(IF(COUNTIF(B$1:B$10,$A$2:$A$98)=0,ROW($2:$98),1001)))&amp;""</f>
        <v/>
      </c>
      <c r="C11" s="8">
        <f>IF((COUNTIF(A:A,B11)/COUNTA($A$2:$A$98))&gt;1,0,(COUNTIF(A:A,B11)/$E$22))</f>
        <v>0</v>
      </c>
      <c r="D11" s="9">
        <f t="shared" si="0"/>
        <v>19</v>
      </c>
      <c r="E11" s="9">
        <f t="shared" si="1"/>
        <v>1</v>
      </c>
      <c r="G11" s="8" t="str">
        <f>IFERROR(Sheet1!I11,"")</f>
        <v>马连道七层DC10F3Z、DC10F3B</v>
      </c>
      <c r="H11" s="10" t="str">
        <f t="array" ref="H11">INDEX(G:G,MIN(IF(COUNTIF(H$1:H$10,$G$2:$G$98)=0,ROW($2:$98),1001)))&amp;""</f>
        <v/>
      </c>
      <c r="I11" s="8">
        <f>IF((COUNTIF(G:G,H11)/COUNTA($A$2:$A$98))&gt;1,0,(COUNTIF(G:G,H11)/$K$22))</f>
        <v>0</v>
      </c>
      <c r="J11" s="9">
        <f t="shared" si="2"/>
        <v>20</v>
      </c>
      <c r="K11" s="9">
        <f t="shared" si="3"/>
        <v>1</v>
      </c>
      <c r="M11" s="8" t="str">
        <f>TRIM(IFERROR(Sheet1!J11:J20,""))</f>
        <v>马连道七层5号空调</v>
      </c>
      <c r="N11" s="10" t="str">
        <f t="array" ref="N11">INDEX(M:M,MIN(IF(COUNTIF(N$1:N$10,$M$2:$M$98)=0,ROW($2:$98),1001)))&amp;""</f>
        <v/>
      </c>
      <c r="O11" s="8" t="str">
        <f t="shared" si="8"/>
        <v/>
      </c>
      <c r="P11" s="9">
        <f t="shared" si="4"/>
        <v>9</v>
      </c>
      <c r="Q11" s="9">
        <f t="shared" si="5"/>
        <v>1</v>
      </c>
      <c r="S11" s="8" t="str">
        <f>IFERROR(Sheet1!K11,"")</f>
        <v>马连道七层4号、6号空调</v>
      </c>
      <c r="T11" s="10" t="str">
        <f t="array" ref="T11">INDEX(S:S,MIN(IF(COUNTIF(T$1:T$10,$S$2:$S$98)=0,ROW($2:$98),1001)))&amp;""</f>
        <v/>
      </c>
      <c r="U11" s="8">
        <f>IF((COUNTIF(S:S,T11)/COUNTA($A$2:$A$98))&gt;1,0,(COUNTIF(S:S,T11)/$W$22))</f>
        <v>0</v>
      </c>
      <c r="V11" s="9">
        <f t="shared" si="6"/>
        <v>12</v>
      </c>
      <c r="W11" s="9">
        <f t="shared" si="7"/>
        <v>1</v>
      </c>
      <c r="Y11" s="10" t="str">
        <f>Sheet1!L11</f>
        <v> BJBJ-NGN-CE85-AL7750SR12、 BJBJ-NGN-CE86-AL7750SR12 </v>
      </c>
      <c r="Z11" s="10" t="str">
        <f t="array" ref="Z11">INDEX(Y:Y,MIN(IF(COUNTIF(Z$1:Z$10,$Y$2:$Y$98)=0,ROW($2:$98),1001)))&amp;""</f>
        <v/>
      </c>
      <c r="AA11" s="10">
        <f>IF((COUNTIF(Y:Y,Z11)/COUNTA($A$2:$A$98))&gt;1,0,(COUNTIF(Y:Y,Z11)/COUNTA($A$2:$A$98)))</f>
        <v>0</v>
      </c>
      <c r="AC11" s="10" t="str">
        <f>Sheet1!N11</f>
        <v> 找不到设备 </v>
      </c>
      <c r="AD11" s="10" t="str">
        <f t="array" ref="AD11">INDEX(AC:AC,MIN(IF(COUNTIF(AD$1:AD$10,$AC$2:$AC$98)=0,ROW($2:$98),1001)))&amp;""</f>
        <v/>
      </c>
      <c r="AE11" s="10">
        <f>IF((COUNTIF(AC:AC,AD11)/COUNTA($A$2:$A$98))&gt;1,0,(COUNTIF(AC:AC,AD11)/COUNTA($A$2:$A$98)))</f>
        <v>0</v>
      </c>
      <c r="AG11" s="8" t="str">
        <f>Sheet1!M11</f>
        <v> BJBJ-BA-IPNET-RT03-7750SR12、 BJBJ-BA-IPNET-RT04-7750SR12 </v>
      </c>
      <c r="AH11" s="8" t="str">
        <f t="array" ref="AH11">INDEX(AG:AG,MIN(IF(COUNTIF(AH$1:AH$10,$AG$2:$AG$98)=0,ROW($2:$98),1001)))&amp;""</f>
        <v/>
      </c>
      <c r="AI11" s="8">
        <f>IF((COUNTIF(AG:AG,AH11)/COUNTA($A$2:$A$98))&gt;1,0,(COUNTIF(AG:AG,AH11)/COUNTA($A$2:$A$98)))</f>
        <v>0</v>
      </c>
    </row>
    <row r="12" spans="4:23">
      <c r="D12" s="9">
        <f t="shared" si="0"/>
        <v>0</v>
      </c>
      <c r="E12" s="9">
        <f t="shared" si="1"/>
        <v>0</v>
      </c>
      <c r="J12" s="9">
        <f t="shared" si="2"/>
        <v>0</v>
      </c>
      <c r="K12" s="9">
        <f t="shared" si="3"/>
        <v>0</v>
      </c>
      <c r="P12" s="9">
        <f t="shared" si="4"/>
        <v>0</v>
      </c>
      <c r="Q12" s="9">
        <f t="shared" si="5"/>
        <v>0</v>
      </c>
      <c r="V12" s="9">
        <f t="shared" si="6"/>
        <v>0</v>
      </c>
      <c r="W12" s="9">
        <f t="shared" si="7"/>
        <v>0</v>
      </c>
    </row>
    <row r="13" spans="4:23">
      <c r="D13" s="9">
        <f t="shared" si="0"/>
        <v>0</v>
      </c>
      <c r="E13" s="9">
        <f t="shared" si="1"/>
        <v>0</v>
      </c>
      <c r="J13" s="9">
        <f t="shared" si="2"/>
        <v>0</v>
      </c>
      <c r="K13" s="9">
        <f t="shared" si="3"/>
        <v>0</v>
      </c>
      <c r="P13" s="9">
        <f t="shared" si="4"/>
        <v>0</v>
      </c>
      <c r="Q13" s="9">
        <f t="shared" si="5"/>
        <v>0</v>
      </c>
      <c r="V13" s="9">
        <f t="shared" si="6"/>
        <v>0</v>
      </c>
      <c r="W13" s="9">
        <f t="shared" si="7"/>
        <v>0</v>
      </c>
    </row>
    <row r="14" spans="4:23">
      <c r="D14" s="9">
        <f t="shared" si="0"/>
        <v>0</v>
      </c>
      <c r="E14" s="9">
        <f t="shared" si="1"/>
        <v>0</v>
      </c>
      <c r="J14" s="9">
        <f t="shared" si="2"/>
        <v>0</v>
      </c>
      <c r="K14" s="9">
        <f t="shared" si="3"/>
        <v>0</v>
      </c>
      <c r="P14" s="9">
        <f t="shared" si="4"/>
        <v>0</v>
      </c>
      <c r="Q14" s="9">
        <f t="shared" si="5"/>
        <v>0</v>
      </c>
      <c r="V14" s="9">
        <f t="shared" si="6"/>
        <v>0</v>
      </c>
      <c r="W14" s="9">
        <f t="shared" si="7"/>
        <v>0</v>
      </c>
    </row>
    <row r="15" spans="4:23">
      <c r="D15" s="9">
        <f t="shared" si="0"/>
        <v>0</v>
      </c>
      <c r="E15" s="9">
        <f t="shared" si="1"/>
        <v>0</v>
      </c>
      <c r="J15" s="9">
        <f t="shared" si="2"/>
        <v>0</v>
      </c>
      <c r="K15" s="9">
        <f t="shared" si="3"/>
        <v>0</v>
      </c>
      <c r="P15" s="9">
        <f t="shared" si="4"/>
        <v>0</v>
      </c>
      <c r="Q15" s="9">
        <f t="shared" si="5"/>
        <v>0</v>
      </c>
      <c r="V15" s="9">
        <f t="shared" si="6"/>
        <v>0</v>
      </c>
      <c r="W15" s="9">
        <f t="shared" si="7"/>
        <v>0</v>
      </c>
    </row>
    <row r="16" spans="4:23">
      <c r="D16" s="9">
        <f t="shared" si="0"/>
        <v>0</v>
      </c>
      <c r="E16" s="9">
        <f t="shared" si="1"/>
        <v>0</v>
      </c>
      <c r="J16" s="9">
        <f t="shared" si="2"/>
        <v>0</v>
      </c>
      <c r="K16" s="9">
        <f t="shared" si="3"/>
        <v>0</v>
      </c>
      <c r="P16" s="9">
        <f t="shared" si="4"/>
        <v>0</v>
      </c>
      <c r="Q16" s="9">
        <f t="shared" si="5"/>
        <v>0</v>
      </c>
      <c r="V16" s="9">
        <f t="shared" si="6"/>
        <v>0</v>
      </c>
      <c r="W16" s="9">
        <f t="shared" si="7"/>
        <v>0</v>
      </c>
    </row>
    <row r="17" spans="4:23">
      <c r="D17" s="9">
        <f t="shared" si="0"/>
        <v>0</v>
      </c>
      <c r="E17" s="9">
        <f t="shared" si="1"/>
        <v>0</v>
      </c>
      <c r="J17" s="9">
        <f t="shared" si="2"/>
        <v>0</v>
      </c>
      <c r="K17" s="9">
        <f t="shared" si="3"/>
        <v>0</v>
      </c>
      <c r="P17" s="9">
        <f t="shared" si="4"/>
        <v>0</v>
      </c>
      <c r="Q17" s="9">
        <f t="shared" si="5"/>
        <v>0</v>
      </c>
      <c r="V17" s="9">
        <f t="shared" si="6"/>
        <v>0</v>
      </c>
      <c r="W17" s="9">
        <f t="shared" si="7"/>
        <v>0</v>
      </c>
    </row>
    <row r="18" spans="4:23">
      <c r="D18" s="9">
        <f t="shared" si="0"/>
        <v>0</v>
      </c>
      <c r="E18" s="9">
        <f t="shared" si="1"/>
        <v>0</v>
      </c>
      <c r="J18" s="9">
        <f t="shared" si="2"/>
        <v>0</v>
      </c>
      <c r="K18" s="9">
        <f t="shared" si="3"/>
        <v>0</v>
      </c>
      <c r="P18" s="9">
        <f t="shared" si="4"/>
        <v>0</v>
      </c>
      <c r="Q18" s="9">
        <f t="shared" si="5"/>
        <v>0</v>
      </c>
      <c r="V18" s="9">
        <f t="shared" si="6"/>
        <v>0</v>
      </c>
      <c r="W18" s="9">
        <f t="shared" si="7"/>
        <v>0</v>
      </c>
    </row>
    <row r="19" spans="4:23">
      <c r="D19" s="9">
        <f t="shared" si="0"/>
        <v>0</v>
      </c>
      <c r="E19" s="9">
        <f t="shared" si="1"/>
        <v>0</v>
      </c>
      <c r="J19" s="9">
        <f t="shared" si="2"/>
        <v>0</v>
      </c>
      <c r="K19" s="9">
        <f t="shared" si="3"/>
        <v>0</v>
      </c>
      <c r="P19" s="9">
        <f t="shared" si="4"/>
        <v>0</v>
      </c>
      <c r="Q19" s="9">
        <f t="shared" si="5"/>
        <v>0</v>
      </c>
      <c r="V19" s="9">
        <f t="shared" si="6"/>
        <v>0</v>
      </c>
      <c r="W19" s="9">
        <f t="shared" si="7"/>
        <v>0</v>
      </c>
    </row>
    <row r="20" spans="4:23">
      <c r="D20" s="9">
        <f t="shared" si="0"/>
        <v>0</v>
      </c>
      <c r="E20" s="9">
        <f t="shared" si="1"/>
        <v>0</v>
      </c>
      <c r="J20" s="9">
        <f t="shared" si="2"/>
        <v>0</v>
      </c>
      <c r="K20" s="9">
        <f t="shared" si="3"/>
        <v>0</v>
      </c>
      <c r="P20" s="9">
        <f t="shared" si="4"/>
        <v>0</v>
      </c>
      <c r="Q20" s="9">
        <f t="shared" si="5"/>
        <v>0</v>
      </c>
      <c r="V20" s="9">
        <f t="shared" si="6"/>
        <v>0</v>
      </c>
      <c r="W20" s="9">
        <f t="shared" si="7"/>
        <v>0</v>
      </c>
    </row>
    <row r="21" spans="4:23">
      <c r="D21" s="9">
        <f t="shared" si="0"/>
        <v>0</v>
      </c>
      <c r="E21" s="9">
        <f t="shared" si="1"/>
        <v>0</v>
      </c>
      <c r="J21" s="9">
        <f t="shared" si="2"/>
        <v>0</v>
      </c>
      <c r="K21" s="9">
        <f t="shared" si="3"/>
        <v>0</v>
      </c>
      <c r="P21" s="9">
        <f t="shared" si="4"/>
        <v>0</v>
      </c>
      <c r="Q21" s="9">
        <f t="shared" si="5"/>
        <v>0</v>
      </c>
      <c r="V21" s="9">
        <f t="shared" si="6"/>
        <v>0</v>
      </c>
      <c r="W21" s="9">
        <f t="shared" si="7"/>
        <v>0</v>
      </c>
    </row>
    <row r="22" spans="5:23">
      <c r="E22" s="5">
        <f>SUM((E2:E21))</f>
        <v>7</v>
      </c>
      <c r="K22" s="5">
        <f>SUM((K2:K21))</f>
        <v>7</v>
      </c>
      <c r="Q22" s="5">
        <f>SUM((Q2:Q21))</f>
        <v>7</v>
      </c>
      <c r="W22" s="5">
        <f>SUM((W2:W21))</f>
        <v>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K975"/>
  <sheetViews>
    <sheetView workbookViewId="0">
      <selection activeCell="F2" sqref="F2"/>
    </sheetView>
  </sheetViews>
  <sheetFormatPr defaultColWidth="9" defaultRowHeight="13.5"/>
  <cols>
    <col min="11" max="11" width="10" customWidth="1"/>
  </cols>
  <sheetData>
    <row r="1" ht="60" spans="1:11">
      <c r="A1" s="1" t="s">
        <v>45</v>
      </c>
      <c r="B1" s="1" t="s">
        <v>46</v>
      </c>
      <c r="C1" s="2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4" t="s">
        <v>55</v>
      </c>
    </row>
    <row r="2" ht="135" spans="1:11">
      <c r="A2" s="3" t="s">
        <v>56</v>
      </c>
      <c r="B2" s="3" t="s">
        <v>57</v>
      </c>
      <c r="C2" s="3" t="s">
        <v>15</v>
      </c>
      <c r="D2" s="3" t="s">
        <v>58</v>
      </c>
      <c r="E2" s="3" t="s">
        <v>59</v>
      </c>
      <c r="F2" s="3" t="s">
        <v>60</v>
      </c>
      <c r="G2" s="3" t="s">
        <v>60</v>
      </c>
      <c r="H2" s="3" t="s">
        <v>60</v>
      </c>
      <c r="I2" s="3" t="s">
        <v>61</v>
      </c>
      <c r="J2" s="3" t="s">
        <v>62</v>
      </c>
      <c r="K2" s="3" t="s">
        <v>63</v>
      </c>
    </row>
    <row r="3" ht="189" spans="1:11">
      <c r="A3" s="3" t="s">
        <v>64</v>
      </c>
      <c r="B3" s="3" t="s">
        <v>57</v>
      </c>
      <c r="C3" s="3" t="s">
        <v>15</v>
      </c>
      <c r="D3" s="3" t="s">
        <v>65</v>
      </c>
      <c r="E3" s="3" t="s">
        <v>66</v>
      </c>
      <c r="F3" s="3" t="s">
        <v>60</v>
      </c>
      <c r="G3" s="3" t="s">
        <v>60</v>
      </c>
      <c r="H3" s="3" t="s">
        <v>60</v>
      </c>
      <c r="I3" s="3" t="s">
        <v>67</v>
      </c>
      <c r="J3" s="3" t="s">
        <v>62</v>
      </c>
      <c r="K3" s="3" t="s">
        <v>63</v>
      </c>
    </row>
    <row r="4" ht="121.5" spans="1:11">
      <c r="A4" s="3" t="s">
        <v>68</v>
      </c>
      <c r="B4" s="3" t="s">
        <v>57</v>
      </c>
      <c r="C4" s="3" t="s">
        <v>15</v>
      </c>
      <c r="D4" s="3" t="s">
        <v>69</v>
      </c>
      <c r="E4" s="3" t="s">
        <v>66</v>
      </c>
      <c r="F4" s="3" t="s">
        <v>60</v>
      </c>
      <c r="G4" s="3" t="s">
        <v>60</v>
      </c>
      <c r="H4" s="3" t="s">
        <v>60</v>
      </c>
      <c r="I4" s="3" t="s">
        <v>70</v>
      </c>
      <c r="J4" s="3" t="s">
        <v>71</v>
      </c>
      <c r="K4" s="3" t="s">
        <v>72</v>
      </c>
    </row>
    <row r="5" ht="121.5" spans="1:11">
      <c r="A5" s="3" t="s">
        <v>73</v>
      </c>
      <c r="B5" s="3" t="s">
        <v>57</v>
      </c>
      <c r="C5" s="3" t="s">
        <v>15</v>
      </c>
      <c r="D5" s="3" t="s">
        <v>69</v>
      </c>
      <c r="E5" s="3" t="s">
        <v>66</v>
      </c>
      <c r="F5" s="3" t="s">
        <v>60</v>
      </c>
      <c r="G5" s="3" t="s">
        <v>60</v>
      </c>
      <c r="H5" s="3" t="s">
        <v>60</v>
      </c>
      <c r="I5" s="3" t="s">
        <v>74</v>
      </c>
      <c r="J5" s="3" t="s">
        <v>75</v>
      </c>
      <c r="K5" s="3" t="s">
        <v>76</v>
      </c>
    </row>
    <row r="6" ht="216" spans="1:11">
      <c r="A6" s="3" t="s">
        <v>77</v>
      </c>
      <c r="B6" s="3" t="s">
        <v>57</v>
      </c>
      <c r="C6" s="3" t="s">
        <v>15</v>
      </c>
      <c r="D6" s="3" t="s">
        <v>78</v>
      </c>
      <c r="E6" s="3" t="s">
        <v>66</v>
      </c>
      <c r="F6" s="3" t="s">
        <v>60</v>
      </c>
      <c r="G6" s="3" t="s">
        <v>60</v>
      </c>
      <c r="H6" s="3" t="s">
        <v>60</v>
      </c>
      <c r="I6" s="3" t="s">
        <v>79</v>
      </c>
      <c r="J6" s="3" t="s">
        <v>63</v>
      </c>
      <c r="K6" s="3" t="s">
        <v>80</v>
      </c>
    </row>
    <row r="7" ht="216" spans="1:11">
      <c r="A7" s="3" t="s">
        <v>81</v>
      </c>
      <c r="B7" s="3" t="s">
        <v>57</v>
      </c>
      <c r="C7" s="3" t="s">
        <v>15</v>
      </c>
      <c r="D7" s="3" t="s">
        <v>78</v>
      </c>
      <c r="E7" s="3" t="s">
        <v>66</v>
      </c>
      <c r="F7" s="3" t="s">
        <v>60</v>
      </c>
      <c r="G7" s="3" t="s">
        <v>60</v>
      </c>
      <c r="H7" s="3" t="s">
        <v>60</v>
      </c>
      <c r="I7" s="3" t="s">
        <v>82</v>
      </c>
      <c r="J7" s="3" t="s">
        <v>63</v>
      </c>
      <c r="K7" s="3" t="s">
        <v>83</v>
      </c>
    </row>
    <row r="8" ht="189" spans="1:11">
      <c r="A8" s="3" t="s">
        <v>84</v>
      </c>
      <c r="B8" s="3" t="s">
        <v>57</v>
      </c>
      <c r="C8" s="3" t="s">
        <v>15</v>
      </c>
      <c r="D8" s="3" t="s">
        <v>65</v>
      </c>
      <c r="E8" s="3" t="s">
        <v>66</v>
      </c>
      <c r="F8" s="3" t="s">
        <v>60</v>
      </c>
      <c r="G8" s="3" t="s">
        <v>60</v>
      </c>
      <c r="H8" s="3" t="s">
        <v>60</v>
      </c>
      <c r="I8" s="3" t="s">
        <v>67</v>
      </c>
      <c r="J8" s="3" t="s">
        <v>62</v>
      </c>
      <c r="K8" s="3" t="s">
        <v>63</v>
      </c>
    </row>
    <row r="9" ht="324" spans="1:11">
      <c r="A9" s="3" t="s">
        <v>85</v>
      </c>
      <c r="B9" s="3" t="s">
        <v>57</v>
      </c>
      <c r="C9" s="3" t="s">
        <v>15</v>
      </c>
      <c r="D9" s="3" t="s">
        <v>86</v>
      </c>
      <c r="E9" s="3" t="s">
        <v>66</v>
      </c>
      <c r="F9" s="3" t="s">
        <v>60</v>
      </c>
      <c r="G9" s="3" t="s">
        <v>60</v>
      </c>
      <c r="H9" s="3" t="s">
        <v>60</v>
      </c>
      <c r="I9" s="3" t="s">
        <v>87</v>
      </c>
      <c r="J9" s="3" t="s">
        <v>62</v>
      </c>
      <c r="K9" s="3" t="s">
        <v>63</v>
      </c>
    </row>
    <row r="10" ht="324" spans="1:11">
      <c r="A10" s="3" t="s">
        <v>88</v>
      </c>
      <c r="B10" s="3" t="s">
        <v>57</v>
      </c>
      <c r="C10" s="3" t="s">
        <v>15</v>
      </c>
      <c r="D10" s="3" t="s">
        <v>86</v>
      </c>
      <c r="E10" s="3" t="s">
        <v>66</v>
      </c>
      <c r="F10" s="3" t="s">
        <v>60</v>
      </c>
      <c r="G10" s="3" t="s">
        <v>60</v>
      </c>
      <c r="H10" s="3" t="s">
        <v>60</v>
      </c>
      <c r="I10" s="3" t="s">
        <v>87</v>
      </c>
      <c r="J10" s="3" t="s">
        <v>62</v>
      </c>
      <c r="K10" s="3" t="s">
        <v>63</v>
      </c>
    </row>
    <row r="11" ht="324" spans="1:11">
      <c r="A11" s="3" t="s">
        <v>89</v>
      </c>
      <c r="B11" s="3" t="s">
        <v>57</v>
      </c>
      <c r="C11" s="3" t="s">
        <v>15</v>
      </c>
      <c r="D11" s="3" t="s">
        <v>86</v>
      </c>
      <c r="E11" s="3" t="s">
        <v>66</v>
      </c>
      <c r="F11" s="3" t="s">
        <v>60</v>
      </c>
      <c r="G11" s="3" t="s">
        <v>60</v>
      </c>
      <c r="H11" s="3" t="s">
        <v>60</v>
      </c>
      <c r="I11" s="3" t="s">
        <v>87</v>
      </c>
      <c r="J11" s="3" t="s">
        <v>62</v>
      </c>
      <c r="K11" s="3" t="s">
        <v>63</v>
      </c>
    </row>
    <row r="12" ht="135" spans="1:11">
      <c r="A12" s="3" t="s">
        <v>90</v>
      </c>
      <c r="B12" s="3" t="s">
        <v>57</v>
      </c>
      <c r="C12" s="3" t="s">
        <v>15</v>
      </c>
      <c r="D12" s="3" t="s">
        <v>91</v>
      </c>
      <c r="E12" s="3" t="s">
        <v>66</v>
      </c>
      <c r="F12" s="3" t="s">
        <v>60</v>
      </c>
      <c r="G12" s="3" t="s">
        <v>60</v>
      </c>
      <c r="H12" s="3" t="s">
        <v>60</v>
      </c>
      <c r="I12" s="3" t="s">
        <v>92</v>
      </c>
      <c r="J12" s="3" t="s">
        <v>62</v>
      </c>
      <c r="K12" s="3" t="s">
        <v>63</v>
      </c>
    </row>
    <row r="13" ht="135" spans="1:11">
      <c r="A13" s="3" t="s">
        <v>93</v>
      </c>
      <c r="B13" s="3" t="s">
        <v>57</v>
      </c>
      <c r="C13" s="3" t="s">
        <v>15</v>
      </c>
      <c r="D13" s="3" t="s">
        <v>91</v>
      </c>
      <c r="E13" s="3" t="s">
        <v>66</v>
      </c>
      <c r="F13" s="3" t="s">
        <v>60</v>
      </c>
      <c r="G13" s="3" t="s">
        <v>60</v>
      </c>
      <c r="H13" s="3" t="s">
        <v>60</v>
      </c>
      <c r="I13" s="3" t="s">
        <v>92</v>
      </c>
      <c r="J13" s="3" t="s">
        <v>62</v>
      </c>
      <c r="K13" s="3" t="s">
        <v>63</v>
      </c>
    </row>
    <row r="14" ht="189" spans="1:11">
      <c r="A14" s="3" t="s">
        <v>94</v>
      </c>
      <c r="B14" s="3" t="s">
        <v>57</v>
      </c>
      <c r="C14" s="3" t="s">
        <v>15</v>
      </c>
      <c r="D14" s="3" t="s">
        <v>95</v>
      </c>
      <c r="E14" s="3" t="s">
        <v>66</v>
      </c>
      <c r="F14" s="3" t="s">
        <v>60</v>
      </c>
      <c r="G14" s="3" t="s">
        <v>60</v>
      </c>
      <c r="H14" s="3" t="s">
        <v>60</v>
      </c>
      <c r="I14" s="3" t="s">
        <v>67</v>
      </c>
      <c r="J14" s="3" t="s">
        <v>62</v>
      </c>
      <c r="K14" s="3" t="s">
        <v>63</v>
      </c>
    </row>
    <row r="15" ht="162" spans="1:11">
      <c r="A15" s="3" t="s">
        <v>96</v>
      </c>
      <c r="B15" s="3" t="s">
        <v>57</v>
      </c>
      <c r="C15" s="3" t="s">
        <v>15</v>
      </c>
      <c r="D15" s="3" t="s">
        <v>65</v>
      </c>
      <c r="E15" s="3" t="s">
        <v>66</v>
      </c>
      <c r="F15" s="3" t="s">
        <v>60</v>
      </c>
      <c r="G15" s="3" t="s">
        <v>60</v>
      </c>
      <c r="H15" s="3" t="s">
        <v>60</v>
      </c>
      <c r="I15" s="3" t="s">
        <v>97</v>
      </c>
      <c r="J15" s="3" t="s">
        <v>62</v>
      </c>
      <c r="K15" s="3" t="s">
        <v>63</v>
      </c>
    </row>
    <row r="16" ht="135" spans="1:11">
      <c r="A16" s="3" t="s">
        <v>98</v>
      </c>
      <c r="B16" s="3" t="s">
        <v>57</v>
      </c>
      <c r="C16" s="3" t="s">
        <v>15</v>
      </c>
      <c r="D16" s="3" t="s">
        <v>99</v>
      </c>
      <c r="E16" s="3" t="s">
        <v>66</v>
      </c>
      <c r="F16" s="3" t="s">
        <v>60</v>
      </c>
      <c r="G16" s="3" t="s">
        <v>60</v>
      </c>
      <c r="H16" s="3" t="s">
        <v>60</v>
      </c>
      <c r="I16" s="3" t="s">
        <v>92</v>
      </c>
      <c r="J16" s="3" t="s">
        <v>62</v>
      </c>
      <c r="K16" s="3" t="s">
        <v>63</v>
      </c>
    </row>
    <row r="17" ht="135" spans="1:11">
      <c r="A17" s="3" t="s">
        <v>100</v>
      </c>
      <c r="B17" s="3" t="s">
        <v>57</v>
      </c>
      <c r="C17" s="3" t="s">
        <v>15</v>
      </c>
      <c r="D17" s="3" t="s">
        <v>101</v>
      </c>
      <c r="E17" s="3" t="s">
        <v>66</v>
      </c>
      <c r="F17" s="3" t="s">
        <v>60</v>
      </c>
      <c r="G17" s="3" t="s">
        <v>60</v>
      </c>
      <c r="H17" s="3" t="s">
        <v>60</v>
      </c>
      <c r="I17" s="3" t="s">
        <v>102</v>
      </c>
      <c r="J17" s="3" t="s">
        <v>62</v>
      </c>
      <c r="K17" s="3" t="s">
        <v>63</v>
      </c>
    </row>
    <row r="18" ht="67.5" spans="1:11">
      <c r="A18" s="3" t="s">
        <v>103</v>
      </c>
      <c r="B18" s="3" t="s">
        <v>57</v>
      </c>
      <c r="C18" s="3" t="s">
        <v>104</v>
      </c>
      <c r="D18" s="3" t="s">
        <v>105</v>
      </c>
      <c r="E18" s="3" t="s">
        <v>59</v>
      </c>
      <c r="F18" s="3" t="s">
        <v>60</v>
      </c>
      <c r="G18" s="3" t="s">
        <v>60</v>
      </c>
      <c r="H18" s="3" t="s">
        <v>60</v>
      </c>
      <c r="I18" s="3" t="s">
        <v>106</v>
      </c>
      <c r="J18" s="3" t="s">
        <v>71</v>
      </c>
      <c r="K18" s="3" t="s">
        <v>107</v>
      </c>
    </row>
    <row r="19" ht="67.5" spans="1:11">
      <c r="A19" s="3" t="s">
        <v>108</v>
      </c>
      <c r="B19" s="3" t="s">
        <v>57</v>
      </c>
      <c r="C19" s="3" t="s">
        <v>104</v>
      </c>
      <c r="D19" s="3" t="s">
        <v>105</v>
      </c>
      <c r="E19" s="3" t="s">
        <v>59</v>
      </c>
      <c r="F19" s="3" t="s">
        <v>60</v>
      </c>
      <c r="G19" s="3" t="s">
        <v>60</v>
      </c>
      <c r="H19" s="3" t="s">
        <v>60</v>
      </c>
      <c r="I19" s="3" t="s">
        <v>109</v>
      </c>
      <c r="J19" s="3" t="s">
        <v>75</v>
      </c>
      <c r="K19" s="3" t="s">
        <v>110</v>
      </c>
    </row>
    <row r="20" ht="81" spans="1:11">
      <c r="A20" s="3" t="s">
        <v>111</v>
      </c>
      <c r="B20" s="3" t="s">
        <v>57</v>
      </c>
      <c r="C20" s="3" t="s">
        <v>15</v>
      </c>
      <c r="D20" s="3" t="s">
        <v>112</v>
      </c>
      <c r="E20" s="3" t="s">
        <v>59</v>
      </c>
      <c r="F20" s="3" t="s">
        <v>60</v>
      </c>
      <c r="G20" s="3" t="s">
        <v>60</v>
      </c>
      <c r="H20" s="3" t="s">
        <v>60</v>
      </c>
      <c r="I20" s="3" t="s">
        <v>113</v>
      </c>
      <c r="J20" s="3" t="s">
        <v>63</v>
      </c>
      <c r="K20" s="3" t="s">
        <v>114</v>
      </c>
    </row>
    <row r="21" ht="81" spans="1:11">
      <c r="A21" s="3" t="s">
        <v>115</v>
      </c>
      <c r="B21" s="3" t="s">
        <v>57</v>
      </c>
      <c r="C21" s="3" t="s">
        <v>15</v>
      </c>
      <c r="D21" s="3" t="s">
        <v>112</v>
      </c>
      <c r="E21" s="3" t="s">
        <v>59</v>
      </c>
      <c r="F21" s="3" t="s">
        <v>60</v>
      </c>
      <c r="G21" s="3" t="s">
        <v>60</v>
      </c>
      <c r="H21" s="3" t="s">
        <v>60</v>
      </c>
      <c r="I21" s="3" t="s">
        <v>116</v>
      </c>
      <c r="J21" s="3" t="s">
        <v>63</v>
      </c>
      <c r="K21" s="3" t="s">
        <v>117</v>
      </c>
    </row>
    <row r="22" ht="324" spans="1:11">
      <c r="A22" s="3" t="s">
        <v>118</v>
      </c>
      <c r="B22" s="3" t="s">
        <v>57</v>
      </c>
      <c r="C22" s="3" t="s">
        <v>15</v>
      </c>
      <c r="D22" s="3" t="s">
        <v>86</v>
      </c>
      <c r="E22" s="3" t="s">
        <v>66</v>
      </c>
      <c r="F22" s="3" t="s">
        <v>60</v>
      </c>
      <c r="G22" s="3" t="s">
        <v>60</v>
      </c>
      <c r="H22" s="3" t="s">
        <v>60</v>
      </c>
      <c r="I22" s="3" t="s">
        <v>87</v>
      </c>
      <c r="J22" s="3" t="s">
        <v>62</v>
      </c>
      <c r="K22" s="3" t="s">
        <v>63</v>
      </c>
    </row>
    <row r="23" ht="67.5" spans="1:11">
      <c r="A23" s="3" t="s">
        <v>119</v>
      </c>
      <c r="B23" s="3" t="s">
        <v>57</v>
      </c>
      <c r="C23" s="3" t="s">
        <v>104</v>
      </c>
      <c r="D23" s="3" t="s">
        <v>105</v>
      </c>
      <c r="E23" s="3" t="s">
        <v>66</v>
      </c>
      <c r="F23" s="3" t="s">
        <v>60</v>
      </c>
      <c r="G23" s="3" t="s">
        <v>60</v>
      </c>
      <c r="H23" s="3" t="s">
        <v>60</v>
      </c>
      <c r="I23" s="3" t="s">
        <v>120</v>
      </c>
      <c r="J23" s="3" t="s">
        <v>71</v>
      </c>
      <c r="K23" s="3" t="s">
        <v>63</v>
      </c>
    </row>
    <row r="24" ht="67.5" spans="1:11">
      <c r="A24" s="3" t="s">
        <v>121</v>
      </c>
      <c r="B24" s="3" t="s">
        <v>57</v>
      </c>
      <c r="C24" s="3" t="s">
        <v>104</v>
      </c>
      <c r="D24" s="3" t="s">
        <v>105</v>
      </c>
      <c r="E24" s="3" t="s">
        <v>66</v>
      </c>
      <c r="F24" s="3" t="s">
        <v>60</v>
      </c>
      <c r="G24" s="3" t="s">
        <v>60</v>
      </c>
      <c r="H24" s="3" t="s">
        <v>60</v>
      </c>
      <c r="I24" s="3" t="s">
        <v>122</v>
      </c>
      <c r="J24" s="3" t="s">
        <v>75</v>
      </c>
      <c r="K24" s="3" t="s">
        <v>63</v>
      </c>
    </row>
    <row r="25" ht="135" spans="1:11">
      <c r="A25" s="3" t="s">
        <v>123</v>
      </c>
      <c r="B25" s="3" t="s">
        <v>57</v>
      </c>
      <c r="C25" s="3" t="s">
        <v>104</v>
      </c>
      <c r="D25" s="3" t="s">
        <v>69</v>
      </c>
      <c r="E25" s="3" t="s">
        <v>66</v>
      </c>
      <c r="F25" s="3" t="s">
        <v>60</v>
      </c>
      <c r="G25" s="3" t="s">
        <v>60</v>
      </c>
      <c r="H25" s="3" t="s">
        <v>60</v>
      </c>
      <c r="I25" s="3" t="s">
        <v>124</v>
      </c>
      <c r="J25" s="3" t="s">
        <v>71</v>
      </c>
      <c r="K25" s="3" t="s">
        <v>125</v>
      </c>
    </row>
    <row r="26" ht="135" spans="1:11">
      <c r="A26" s="3" t="s">
        <v>126</v>
      </c>
      <c r="B26" s="3" t="s">
        <v>57</v>
      </c>
      <c r="C26" s="3" t="s">
        <v>104</v>
      </c>
      <c r="D26" s="3" t="s">
        <v>69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127</v>
      </c>
      <c r="J26" s="3" t="s">
        <v>75</v>
      </c>
      <c r="K26" s="3" t="s">
        <v>128</v>
      </c>
    </row>
    <row r="27" ht="135" spans="1:11">
      <c r="A27" s="3" t="s">
        <v>129</v>
      </c>
      <c r="B27" s="3" t="s">
        <v>57</v>
      </c>
      <c r="C27" s="3" t="s">
        <v>21</v>
      </c>
      <c r="D27" s="3" t="s">
        <v>130</v>
      </c>
      <c r="E27" s="3" t="s">
        <v>66</v>
      </c>
      <c r="F27" s="3" t="s">
        <v>60</v>
      </c>
      <c r="G27" s="3" t="s">
        <v>60</v>
      </c>
      <c r="H27" s="3" t="s">
        <v>60</v>
      </c>
      <c r="I27" s="3" t="s">
        <v>131</v>
      </c>
      <c r="J27" s="3" t="s">
        <v>62</v>
      </c>
      <c r="K27" s="3" t="s">
        <v>63</v>
      </c>
    </row>
    <row r="28" ht="135" spans="1:11">
      <c r="A28" s="3" t="s">
        <v>132</v>
      </c>
      <c r="B28" s="3" t="s">
        <v>133</v>
      </c>
      <c r="C28" s="3" t="s">
        <v>21</v>
      </c>
      <c r="D28" s="3" t="s">
        <v>134</v>
      </c>
      <c r="E28" s="3" t="s">
        <v>135</v>
      </c>
      <c r="F28" s="3" t="s">
        <v>136</v>
      </c>
      <c r="G28" s="3" t="s">
        <v>137</v>
      </c>
      <c r="H28" s="3" t="s">
        <v>138</v>
      </c>
      <c r="I28" s="3" t="s">
        <v>139</v>
      </c>
      <c r="J28" s="3" t="s">
        <v>140</v>
      </c>
      <c r="K28" s="3" t="s">
        <v>63</v>
      </c>
    </row>
    <row r="29" ht="135" spans="1:11">
      <c r="A29" s="3" t="s">
        <v>141</v>
      </c>
      <c r="B29" s="3" t="s">
        <v>133</v>
      </c>
      <c r="C29" s="3" t="s">
        <v>21</v>
      </c>
      <c r="D29" s="3" t="s">
        <v>142</v>
      </c>
      <c r="E29" s="3" t="s">
        <v>135</v>
      </c>
      <c r="F29" s="3" t="s">
        <v>136</v>
      </c>
      <c r="G29" s="3" t="s">
        <v>143</v>
      </c>
      <c r="H29" s="3" t="s">
        <v>144</v>
      </c>
      <c r="I29" s="3" t="s">
        <v>139</v>
      </c>
      <c r="J29" s="3" t="s">
        <v>140</v>
      </c>
      <c r="K29" s="3" t="s">
        <v>63</v>
      </c>
    </row>
    <row r="30" ht="135" spans="1:11">
      <c r="A30" s="3" t="s">
        <v>145</v>
      </c>
      <c r="B30" s="3" t="s">
        <v>133</v>
      </c>
      <c r="C30" s="3" t="s">
        <v>21</v>
      </c>
      <c r="D30" s="3" t="s">
        <v>142</v>
      </c>
      <c r="E30" s="3" t="s">
        <v>135</v>
      </c>
      <c r="F30" s="3" t="s">
        <v>136</v>
      </c>
      <c r="G30" s="3" t="s">
        <v>143</v>
      </c>
      <c r="H30" s="3" t="s">
        <v>144</v>
      </c>
      <c r="I30" s="3" t="s">
        <v>139</v>
      </c>
      <c r="J30" s="3" t="s">
        <v>140</v>
      </c>
      <c r="K30" s="3" t="s">
        <v>63</v>
      </c>
    </row>
    <row r="31" ht="135" spans="1:11">
      <c r="A31" s="3" t="s">
        <v>146</v>
      </c>
      <c r="B31" s="3" t="s">
        <v>147</v>
      </c>
      <c r="C31" s="3" t="s">
        <v>21</v>
      </c>
      <c r="D31" s="3" t="s">
        <v>134</v>
      </c>
      <c r="E31" s="3" t="s">
        <v>148</v>
      </c>
      <c r="F31" s="3" t="s">
        <v>149</v>
      </c>
      <c r="G31" s="3" t="s">
        <v>150</v>
      </c>
      <c r="H31" s="3" t="s">
        <v>151</v>
      </c>
      <c r="I31" s="3" t="s">
        <v>152</v>
      </c>
      <c r="J31" s="3" t="s">
        <v>140</v>
      </c>
      <c r="K31" s="3" t="s">
        <v>63</v>
      </c>
    </row>
    <row r="32" ht="135" spans="1:11">
      <c r="A32" s="3" t="s">
        <v>153</v>
      </c>
      <c r="B32" s="3" t="s">
        <v>147</v>
      </c>
      <c r="C32" s="3" t="s">
        <v>21</v>
      </c>
      <c r="D32" s="3" t="s">
        <v>142</v>
      </c>
      <c r="E32" s="3" t="s">
        <v>148</v>
      </c>
      <c r="F32" s="3" t="s">
        <v>149</v>
      </c>
      <c r="G32" s="3" t="s">
        <v>150</v>
      </c>
      <c r="H32" s="3" t="s">
        <v>151</v>
      </c>
      <c r="I32" s="3" t="s">
        <v>152</v>
      </c>
      <c r="J32" s="3" t="s">
        <v>140</v>
      </c>
      <c r="K32" s="3" t="s">
        <v>63</v>
      </c>
    </row>
    <row r="33" ht="135" spans="1:11">
      <c r="A33" s="3" t="s">
        <v>154</v>
      </c>
      <c r="B33" s="3" t="s">
        <v>147</v>
      </c>
      <c r="C33" s="3" t="s">
        <v>21</v>
      </c>
      <c r="D33" s="3" t="s">
        <v>142</v>
      </c>
      <c r="E33" s="3" t="s">
        <v>148</v>
      </c>
      <c r="F33" s="3" t="s">
        <v>149</v>
      </c>
      <c r="G33" s="3" t="s">
        <v>150</v>
      </c>
      <c r="H33" s="3" t="s">
        <v>151</v>
      </c>
      <c r="I33" s="3" t="s">
        <v>152</v>
      </c>
      <c r="J33" s="3" t="s">
        <v>140</v>
      </c>
      <c r="K33" s="3" t="s">
        <v>63</v>
      </c>
    </row>
    <row r="34" ht="67.5" spans="1:11">
      <c r="A34" s="3" t="s">
        <v>155</v>
      </c>
      <c r="B34" s="3" t="s">
        <v>147</v>
      </c>
      <c r="C34" s="3" t="s">
        <v>15</v>
      </c>
      <c r="D34" s="3" t="s">
        <v>69</v>
      </c>
      <c r="E34" s="3" t="s">
        <v>148</v>
      </c>
      <c r="F34" s="3" t="s">
        <v>156</v>
      </c>
      <c r="G34" s="3" t="s">
        <v>150</v>
      </c>
      <c r="H34" s="3" t="s">
        <v>151</v>
      </c>
      <c r="I34" s="3" t="s">
        <v>157</v>
      </c>
      <c r="J34" s="3" t="s">
        <v>158</v>
      </c>
      <c r="K34" s="3" t="s">
        <v>159</v>
      </c>
    </row>
    <row r="35" ht="67.5" spans="1:11">
      <c r="A35" s="3" t="s">
        <v>160</v>
      </c>
      <c r="B35" s="3" t="s">
        <v>147</v>
      </c>
      <c r="C35" s="3" t="s">
        <v>15</v>
      </c>
      <c r="D35" s="3" t="s">
        <v>69</v>
      </c>
      <c r="E35" s="3" t="s">
        <v>148</v>
      </c>
      <c r="F35" s="3" t="s">
        <v>161</v>
      </c>
      <c r="G35" s="3" t="s">
        <v>162</v>
      </c>
      <c r="H35" s="3" t="s">
        <v>163</v>
      </c>
      <c r="I35" s="3" t="s">
        <v>164</v>
      </c>
      <c r="J35" s="3" t="s">
        <v>165</v>
      </c>
      <c r="K35" s="3" t="s">
        <v>159</v>
      </c>
    </row>
    <row r="36" ht="135" spans="1:11">
      <c r="A36" s="3" t="s">
        <v>166</v>
      </c>
      <c r="B36" s="3" t="s">
        <v>147</v>
      </c>
      <c r="C36" s="3" t="s">
        <v>15</v>
      </c>
      <c r="D36" s="3" t="s">
        <v>91</v>
      </c>
      <c r="E36" s="3" t="s">
        <v>148</v>
      </c>
      <c r="F36" s="3" t="s">
        <v>156</v>
      </c>
      <c r="G36" s="3" t="s">
        <v>150</v>
      </c>
      <c r="H36" s="3" t="s">
        <v>151</v>
      </c>
      <c r="I36" s="3" t="s">
        <v>63</v>
      </c>
      <c r="J36" s="3" t="s">
        <v>140</v>
      </c>
      <c r="K36" s="3" t="s">
        <v>167</v>
      </c>
    </row>
    <row r="37" ht="135" spans="1:11">
      <c r="A37" s="3" t="s">
        <v>168</v>
      </c>
      <c r="B37" s="3" t="s">
        <v>147</v>
      </c>
      <c r="C37" s="3" t="s">
        <v>15</v>
      </c>
      <c r="D37" s="3" t="s">
        <v>91</v>
      </c>
      <c r="E37" s="3" t="s">
        <v>148</v>
      </c>
      <c r="F37" s="3" t="s">
        <v>161</v>
      </c>
      <c r="G37" s="3" t="s">
        <v>162</v>
      </c>
      <c r="H37" s="3" t="s">
        <v>163</v>
      </c>
      <c r="I37" s="3" t="s">
        <v>63</v>
      </c>
      <c r="J37" s="3" t="s">
        <v>140</v>
      </c>
      <c r="K37" s="3" t="s">
        <v>167</v>
      </c>
    </row>
    <row r="38" ht="162" spans="1:11">
      <c r="A38" s="3" t="s">
        <v>169</v>
      </c>
      <c r="B38" s="3" t="s">
        <v>147</v>
      </c>
      <c r="C38" s="3" t="s">
        <v>15</v>
      </c>
      <c r="D38" s="3" t="s">
        <v>78</v>
      </c>
      <c r="E38" s="3" t="s">
        <v>148</v>
      </c>
      <c r="F38" s="3" t="s">
        <v>156</v>
      </c>
      <c r="G38" s="3" t="s">
        <v>150</v>
      </c>
      <c r="H38" s="3" t="s">
        <v>151</v>
      </c>
      <c r="I38" s="3" t="s">
        <v>170</v>
      </c>
      <c r="J38" s="3" t="s">
        <v>63</v>
      </c>
      <c r="K38" s="3" t="s">
        <v>171</v>
      </c>
    </row>
    <row r="39" ht="162" spans="1:11">
      <c r="A39" s="3" t="s">
        <v>172</v>
      </c>
      <c r="B39" s="3" t="s">
        <v>147</v>
      </c>
      <c r="C39" s="3" t="s">
        <v>15</v>
      </c>
      <c r="D39" s="3" t="s">
        <v>78</v>
      </c>
      <c r="E39" s="3" t="s">
        <v>148</v>
      </c>
      <c r="F39" s="3" t="s">
        <v>161</v>
      </c>
      <c r="G39" s="3" t="s">
        <v>162</v>
      </c>
      <c r="H39" s="3" t="s">
        <v>163</v>
      </c>
      <c r="I39" s="3" t="s">
        <v>173</v>
      </c>
      <c r="J39" s="3" t="s">
        <v>63</v>
      </c>
      <c r="K39" s="3" t="s">
        <v>171</v>
      </c>
    </row>
    <row r="40" ht="256.5" spans="1:11">
      <c r="A40" s="3" t="s">
        <v>174</v>
      </c>
      <c r="B40" s="3" t="s">
        <v>147</v>
      </c>
      <c r="C40" s="3" t="s">
        <v>15</v>
      </c>
      <c r="D40" s="3" t="s">
        <v>78</v>
      </c>
      <c r="E40" s="3" t="s">
        <v>148</v>
      </c>
      <c r="F40" s="3" t="s">
        <v>175</v>
      </c>
      <c r="G40" s="3" t="s">
        <v>176</v>
      </c>
      <c r="H40" s="3" t="s">
        <v>177</v>
      </c>
      <c r="I40" s="3" t="s">
        <v>178</v>
      </c>
      <c r="J40" s="3" t="s">
        <v>63</v>
      </c>
      <c r="K40" s="3" t="s">
        <v>179</v>
      </c>
    </row>
    <row r="41" ht="337.5" spans="1:11">
      <c r="A41" s="3" t="s">
        <v>180</v>
      </c>
      <c r="B41" s="3" t="s">
        <v>147</v>
      </c>
      <c r="C41" s="3" t="s">
        <v>15</v>
      </c>
      <c r="D41" s="3" t="s">
        <v>78</v>
      </c>
      <c r="E41" s="3" t="s">
        <v>148</v>
      </c>
      <c r="F41" s="3" t="s">
        <v>175</v>
      </c>
      <c r="G41" s="3" t="s">
        <v>176</v>
      </c>
      <c r="H41" s="3" t="s">
        <v>177</v>
      </c>
      <c r="I41" s="3" t="s">
        <v>181</v>
      </c>
      <c r="J41" s="3" t="s">
        <v>63</v>
      </c>
      <c r="K41" s="3" t="s">
        <v>182</v>
      </c>
    </row>
    <row r="42" ht="81" spans="1:11">
      <c r="A42" s="3" t="s">
        <v>183</v>
      </c>
      <c r="B42" s="3" t="s">
        <v>147</v>
      </c>
      <c r="C42" s="3" t="s">
        <v>15</v>
      </c>
      <c r="D42" s="3" t="s">
        <v>78</v>
      </c>
      <c r="E42" s="3" t="s">
        <v>148</v>
      </c>
      <c r="F42" s="3" t="s">
        <v>175</v>
      </c>
      <c r="G42" s="3" t="s">
        <v>176</v>
      </c>
      <c r="H42" s="3" t="s">
        <v>177</v>
      </c>
      <c r="I42" s="3" t="s">
        <v>63</v>
      </c>
      <c r="J42" s="3" t="s">
        <v>63</v>
      </c>
      <c r="K42" s="3" t="s">
        <v>184</v>
      </c>
    </row>
    <row r="43" ht="81" spans="1:11">
      <c r="A43" s="3" t="s">
        <v>185</v>
      </c>
      <c r="B43" s="3" t="s">
        <v>147</v>
      </c>
      <c r="C43" s="3" t="s">
        <v>15</v>
      </c>
      <c r="D43" s="3" t="s">
        <v>78</v>
      </c>
      <c r="E43" s="3" t="s">
        <v>148</v>
      </c>
      <c r="F43" s="3" t="s">
        <v>175</v>
      </c>
      <c r="G43" s="3" t="s">
        <v>176</v>
      </c>
      <c r="H43" s="3" t="s">
        <v>177</v>
      </c>
      <c r="I43" s="3" t="s">
        <v>63</v>
      </c>
      <c r="J43" s="3" t="s">
        <v>63</v>
      </c>
      <c r="K43" s="3" t="s">
        <v>186</v>
      </c>
    </row>
    <row r="44" ht="324" spans="1:11">
      <c r="A44" s="3" t="s">
        <v>187</v>
      </c>
      <c r="B44" s="3" t="s">
        <v>147</v>
      </c>
      <c r="C44" s="3" t="s">
        <v>15</v>
      </c>
      <c r="D44" s="3" t="s">
        <v>86</v>
      </c>
      <c r="E44" s="3" t="s">
        <v>148</v>
      </c>
      <c r="F44" s="3" t="s">
        <v>188</v>
      </c>
      <c r="G44" s="3" t="s">
        <v>162</v>
      </c>
      <c r="H44" s="3" t="s">
        <v>163</v>
      </c>
      <c r="I44" s="3" t="s">
        <v>189</v>
      </c>
      <c r="J44" s="3" t="s">
        <v>140</v>
      </c>
      <c r="K44" s="3" t="s">
        <v>167</v>
      </c>
    </row>
    <row r="45" ht="324" spans="1:11">
      <c r="A45" s="3" t="s">
        <v>190</v>
      </c>
      <c r="B45" s="3" t="s">
        <v>147</v>
      </c>
      <c r="C45" s="3" t="s">
        <v>15</v>
      </c>
      <c r="D45" s="3" t="s">
        <v>86</v>
      </c>
      <c r="E45" s="3" t="s">
        <v>148</v>
      </c>
      <c r="F45" s="3" t="s">
        <v>188</v>
      </c>
      <c r="G45" s="3" t="s">
        <v>162</v>
      </c>
      <c r="H45" s="3" t="s">
        <v>163</v>
      </c>
      <c r="I45" s="3" t="s">
        <v>189</v>
      </c>
      <c r="J45" s="3" t="s">
        <v>140</v>
      </c>
      <c r="K45" s="3" t="s">
        <v>167</v>
      </c>
    </row>
    <row r="46" ht="189" spans="1:11">
      <c r="A46" s="3" t="s">
        <v>191</v>
      </c>
      <c r="B46" s="3" t="s">
        <v>147</v>
      </c>
      <c r="C46" s="3" t="s">
        <v>15</v>
      </c>
      <c r="D46" s="3" t="s">
        <v>65</v>
      </c>
      <c r="E46" s="3" t="s">
        <v>148</v>
      </c>
      <c r="F46" s="3" t="s">
        <v>161</v>
      </c>
      <c r="G46" s="3" t="s">
        <v>162</v>
      </c>
      <c r="H46" s="3" t="s">
        <v>163</v>
      </c>
      <c r="I46" s="3" t="s">
        <v>192</v>
      </c>
      <c r="J46" s="3" t="s">
        <v>140</v>
      </c>
      <c r="K46" s="3" t="s">
        <v>167</v>
      </c>
    </row>
    <row r="47" ht="135" spans="1:11">
      <c r="A47" s="3" t="s">
        <v>193</v>
      </c>
      <c r="B47" s="3" t="s">
        <v>147</v>
      </c>
      <c r="C47" s="3" t="s">
        <v>15</v>
      </c>
      <c r="D47" s="3" t="s">
        <v>58</v>
      </c>
      <c r="E47" s="3" t="s">
        <v>148</v>
      </c>
      <c r="F47" s="3" t="s">
        <v>194</v>
      </c>
      <c r="G47" s="3" t="s">
        <v>162</v>
      </c>
      <c r="H47" s="3" t="s">
        <v>195</v>
      </c>
      <c r="I47" s="3" t="s">
        <v>196</v>
      </c>
      <c r="J47" s="3" t="s">
        <v>140</v>
      </c>
      <c r="K47" s="3" t="s">
        <v>63</v>
      </c>
    </row>
    <row r="48" ht="189" spans="1:11">
      <c r="A48" s="3" t="s">
        <v>197</v>
      </c>
      <c r="B48" s="3" t="s">
        <v>147</v>
      </c>
      <c r="C48" s="3" t="s">
        <v>15</v>
      </c>
      <c r="D48" s="3" t="s">
        <v>65</v>
      </c>
      <c r="E48" s="3" t="s">
        <v>148</v>
      </c>
      <c r="F48" s="3" t="s">
        <v>188</v>
      </c>
      <c r="G48" s="3" t="s">
        <v>162</v>
      </c>
      <c r="H48" s="3" t="s">
        <v>163</v>
      </c>
      <c r="I48" s="3" t="s">
        <v>192</v>
      </c>
      <c r="J48" s="3" t="s">
        <v>140</v>
      </c>
      <c r="K48" s="3" t="s">
        <v>167</v>
      </c>
    </row>
    <row r="49" ht="135" spans="1:11">
      <c r="A49" s="3" t="s">
        <v>198</v>
      </c>
      <c r="B49" s="3" t="s">
        <v>147</v>
      </c>
      <c r="C49" s="3" t="s">
        <v>15</v>
      </c>
      <c r="D49" s="3" t="s">
        <v>91</v>
      </c>
      <c r="E49" s="3" t="s">
        <v>148</v>
      </c>
      <c r="F49" s="3" t="s">
        <v>149</v>
      </c>
      <c r="G49" s="3" t="s">
        <v>150</v>
      </c>
      <c r="H49" s="3" t="s">
        <v>151</v>
      </c>
      <c r="I49" s="3" t="s">
        <v>63</v>
      </c>
      <c r="J49" s="3" t="s">
        <v>140</v>
      </c>
      <c r="K49" s="3" t="s">
        <v>167</v>
      </c>
    </row>
    <row r="50" ht="162" spans="1:11">
      <c r="A50" s="3" t="s">
        <v>199</v>
      </c>
      <c r="B50" s="3" t="s">
        <v>147</v>
      </c>
      <c r="C50" s="3" t="s">
        <v>15</v>
      </c>
      <c r="D50" s="3" t="s">
        <v>78</v>
      </c>
      <c r="E50" s="3" t="s">
        <v>148</v>
      </c>
      <c r="F50" s="3" t="s">
        <v>194</v>
      </c>
      <c r="G50" s="3" t="s">
        <v>162</v>
      </c>
      <c r="H50" s="3" t="s">
        <v>163</v>
      </c>
      <c r="I50" s="3" t="s">
        <v>170</v>
      </c>
      <c r="J50" s="3" t="s">
        <v>63</v>
      </c>
      <c r="K50" s="3" t="s">
        <v>171</v>
      </c>
    </row>
    <row r="51" ht="162" spans="1:11">
      <c r="A51" s="3" t="s">
        <v>200</v>
      </c>
      <c r="B51" s="3" t="s">
        <v>147</v>
      </c>
      <c r="C51" s="3" t="s">
        <v>15</v>
      </c>
      <c r="D51" s="3" t="s">
        <v>78</v>
      </c>
      <c r="E51" s="3" t="s">
        <v>148</v>
      </c>
      <c r="F51" s="3" t="s">
        <v>201</v>
      </c>
      <c r="G51" s="3" t="s">
        <v>150</v>
      </c>
      <c r="H51" s="3" t="s">
        <v>151</v>
      </c>
      <c r="I51" s="3" t="s">
        <v>173</v>
      </c>
      <c r="J51" s="3" t="s">
        <v>63</v>
      </c>
      <c r="K51" s="3" t="s">
        <v>171</v>
      </c>
    </row>
    <row r="52" ht="324" spans="1:11">
      <c r="A52" s="3" t="s">
        <v>202</v>
      </c>
      <c r="B52" s="3" t="s">
        <v>147</v>
      </c>
      <c r="C52" s="3" t="s">
        <v>15</v>
      </c>
      <c r="D52" s="3" t="s">
        <v>65</v>
      </c>
      <c r="E52" s="3" t="s">
        <v>148</v>
      </c>
      <c r="F52" s="3" t="s">
        <v>203</v>
      </c>
      <c r="G52" s="3" t="s">
        <v>150</v>
      </c>
      <c r="H52" s="3" t="s">
        <v>151</v>
      </c>
      <c r="I52" s="3" t="s">
        <v>204</v>
      </c>
      <c r="J52" s="3" t="s">
        <v>140</v>
      </c>
      <c r="K52" s="3" t="s">
        <v>167</v>
      </c>
    </row>
    <row r="53" ht="135" spans="1:11">
      <c r="A53" s="3" t="s">
        <v>205</v>
      </c>
      <c r="B53" s="3" t="s">
        <v>147</v>
      </c>
      <c r="C53" s="3" t="s">
        <v>15</v>
      </c>
      <c r="D53" s="3" t="s">
        <v>206</v>
      </c>
      <c r="E53" s="3" t="s">
        <v>148</v>
      </c>
      <c r="F53" s="3" t="s">
        <v>203</v>
      </c>
      <c r="G53" s="3" t="s">
        <v>150</v>
      </c>
      <c r="H53" s="3" t="s">
        <v>151</v>
      </c>
      <c r="I53" s="3" t="s">
        <v>63</v>
      </c>
      <c r="J53" s="3" t="s">
        <v>140</v>
      </c>
      <c r="K53" s="3" t="s">
        <v>63</v>
      </c>
    </row>
    <row r="54" ht="135" spans="1:11">
      <c r="A54" s="3" t="s">
        <v>207</v>
      </c>
      <c r="B54" s="3" t="s">
        <v>147</v>
      </c>
      <c r="C54" s="3" t="s">
        <v>15</v>
      </c>
      <c r="D54" s="3" t="s">
        <v>208</v>
      </c>
      <c r="E54" s="3" t="s">
        <v>148</v>
      </c>
      <c r="F54" s="3" t="s">
        <v>194</v>
      </c>
      <c r="G54" s="3" t="s">
        <v>162</v>
      </c>
      <c r="H54" s="3" t="s">
        <v>163</v>
      </c>
      <c r="I54" s="3" t="s">
        <v>63</v>
      </c>
      <c r="J54" s="3" t="s">
        <v>140</v>
      </c>
      <c r="K54" s="3" t="s">
        <v>63</v>
      </c>
    </row>
    <row r="55" ht="256.5" spans="1:11">
      <c r="A55" s="3" t="s">
        <v>209</v>
      </c>
      <c r="B55" s="3" t="s">
        <v>147</v>
      </c>
      <c r="C55" s="3" t="s">
        <v>15</v>
      </c>
      <c r="D55" s="3" t="s">
        <v>95</v>
      </c>
      <c r="E55" s="3" t="s">
        <v>148</v>
      </c>
      <c r="F55" s="3" t="s">
        <v>194</v>
      </c>
      <c r="G55" s="3" t="s">
        <v>162</v>
      </c>
      <c r="H55" s="3" t="s">
        <v>163</v>
      </c>
      <c r="I55" s="3" t="s">
        <v>210</v>
      </c>
      <c r="J55" s="3" t="s">
        <v>140</v>
      </c>
      <c r="K55" s="3" t="s">
        <v>63</v>
      </c>
    </row>
    <row r="56" ht="135" spans="1:11">
      <c r="A56" s="3" t="s">
        <v>211</v>
      </c>
      <c r="B56" s="3" t="s">
        <v>147</v>
      </c>
      <c r="C56" s="3" t="s">
        <v>15</v>
      </c>
      <c r="D56" s="3" t="s">
        <v>65</v>
      </c>
      <c r="E56" s="3" t="s">
        <v>148</v>
      </c>
      <c r="F56" s="3" t="s">
        <v>212</v>
      </c>
      <c r="G56" s="3" t="s">
        <v>150</v>
      </c>
      <c r="H56" s="3" t="s">
        <v>151</v>
      </c>
      <c r="I56" s="3" t="s">
        <v>213</v>
      </c>
      <c r="J56" s="3" t="s">
        <v>214</v>
      </c>
      <c r="K56" s="3" t="s">
        <v>215</v>
      </c>
    </row>
    <row r="57" ht="135" spans="1:11">
      <c r="A57" s="3" t="s">
        <v>216</v>
      </c>
      <c r="B57" s="3" t="s">
        <v>147</v>
      </c>
      <c r="C57" s="3" t="s">
        <v>15</v>
      </c>
      <c r="D57" s="3" t="s">
        <v>65</v>
      </c>
      <c r="E57" s="3" t="s">
        <v>148</v>
      </c>
      <c r="F57" s="3" t="s">
        <v>217</v>
      </c>
      <c r="G57" s="3" t="s">
        <v>218</v>
      </c>
      <c r="H57" s="3" t="s">
        <v>219</v>
      </c>
      <c r="I57" s="3" t="s">
        <v>213</v>
      </c>
      <c r="J57" s="3" t="s">
        <v>214</v>
      </c>
      <c r="K57" s="3" t="s">
        <v>215</v>
      </c>
    </row>
    <row r="58" ht="409.5" spans="1:11">
      <c r="A58" s="3" t="s">
        <v>220</v>
      </c>
      <c r="B58" s="3" t="s">
        <v>147</v>
      </c>
      <c r="C58" s="3" t="s">
        <v>15</v>
      </c>
      <c r="D58" s="3" t="s">
        <v>69</v>
      </c>
      <c r="E58" s="3" t="s">
        <v>148</v>
      </c>
      <c r="F58" s="3" t="s">
        <v>60</v>
      </c>
      <c r="G58" s="3" t="s">
        <v>60</v>
      </c>
      <c r="H58" s="3" t="s">
        <v>60</v>
      </c>
      <c r="I58" s="3" t="s">
        <v>221</v>
      </c>
      <c r="J58" s="3" t="s">
        <v>63</v>
      </c>
      <c r="K58" s="3" t="s">
        <v>222</v>
      </c>
    </row>
    <row r="59" ht="409.5" spans="1:11">
      <c r="A59" s="3" t="s">
        <v>223</v>
      </c>
      <c r="B59" s="3" t="s">
        <v>147</v>
      </c>
      <c r="C59" s="3" t="s">
        <v>15</v>
      </c>
      <c r="D59" s="3" t="s">
        <v>69</v>
      </c>
      <c r="E59" s="3" t="s">
        <v>148</v>
      </c>
      <c r="F59" s="3" t="s">
        <v>60</v>
      </c>
      <c r="G59" s="3" t="s">
        <v>60</v>
      </c>
      <c r="H59" s="3" t="s">
        <v>60</v>
      </c>
      <c r="I59" s="3" t="s">
        <v>224</v>
      </c>
      <c r="J59" s="3" t="s">
        <v>63</v>
      </c>
      <c r="K59" s="3" t="s">
        <v>225</v>
      </c>
    </row>
    <row r="60" ht="243" spans="1:11">
      <c r="A60" s="3" t="s">
        <v>226</v>
      </c>
      <c r="B60" s="3" t="s">
        <v>147</v>
      </c>
      <c r="C60" s="3" t="s">
        <v>15</v>
      </c>
      <c r="D60" s="3" t="s">
        <v>112</v>
      </c>
      <c r="E60" s="3" t="s">
        <v>148</v>
      </c>
      <c r="F60" s="3" t="s">
        <v>227</v>
      </c>
      <c r="G60" s="3" t="s">
        <v>150</v>
      </c>
      <c r="H60" s="3" t="s">
        <v>151</v>
      </c>
      <c r="I60" s="3" t="s">
        <v>228</v>
      </c>
      <c r="J60" s="3" t="s">
        <v>63</v>
      </c>
      <c r="K60" s="3" t="s">
        <v>229</v>
      </c>
    </row>
    <row r="61" ht="216" spans="1:11">
      <c r="A61" s="3" t="s">
        <v>230</v>
      </c>
      <c r="B61" s="3" t="s">
        <v>147</v>
      </c>
      <c r="C61" s="3" t="s">
        <v>15</v>
      </c>
      <c r="D61" s="3" t="s">
        <v>112</v>
      </c>
      <c r="E61" s="3" t="s">
        <v>148</v>
      </c>
      <c r="F61" s="3" t="s">
        <v>231</v>
      </c>
      <c r="G61" s="3" t="s">
        <v>218</v>
      </c>
      <c r="H61" s="3" t="s">
        <v>219</v>
      </c>
      <c r="I61" s="3" t="s">
        <v>232</v>
      </c>
      <c r="J61" s="3" t="s">
        <v>63</v>
      </c>
      <c r="K61" s="3" t="s">
        <v>233</v>
      </c>
    </row>
    <row r="62" ht="409.5" spans="1:11">
      <c r="A62" s="3" t="s">
        <v>234</v>
      </c>
      <c r="B62" s="3" t="s">
        <v>147</v>
      </c>
      <c r="C62" s="3" t="s">
        <v>15</v>
      </c>
      <c r="D62" s="3" t="s">
        <v>69</v>
      </c>
      <c r="E62" s="3" t="s">
        <v>148</v>
      </c>
      <c r="F62" s="3" t="s">
        <v>227</v>
      </c>
      <c r="G62" s="3" t="s">
        <v>150</v>
      </c>
      <c r="H62" s="3" t="s">
        <v>151</v>
      </c>
      <c r="I62" s="3" t="s">
        <v>235</v>
      </c>
      <c r="J62" s="3" t="s">
        <v>63</v>
      </c>
      <c r="K62" s="3" t="s">
        <v>236</v>
      </c>
    </row>
    <row r="63" ht="405" spans="1:11">
      <c r="A63" s="3" t="s">
        <v>237</v>
      </c>
      <c r="B63" s="3" t="s">
        <v>147</v>
      </c>
      <c r="C63" s="3" t="s">
        <v>15</v>
      </c>
      <c r="D63" s="3" t="s">
        <v>69</v>
      </c>
      <c r="E63" s="3" t="s">
        <v>148</v>
      </c>
      <c r="F63" s="3" t="s">
        <v>231</v>
      </c>
      <c r="G63" s="3" t="s">
        <v>218</v>
      </c>
      <c r="H63" s="3" t="s">
        <v>219</v>
      </c>
      <c r="I63" s="3" t="s">
        <v>238</v>
      </c>
      <c r="J63" s="3" t="s">
        <v>63</v>
      </c>
      <c r="K63" s="3" t="s">
        <v>239</v>
      </c>
    </row>
    <row r="64" ht="409.5" spans="1:11">
      <c r="A64" s="3" t="s">
        <v>240</v>
      </c>
      <c r="B64" s="3" t="s">
        <v>147</v>
      </c>
      <c r="C64" s="3" t="s">
        <v>15</v>
      </c>
      <c r="D64" s="3" t="s">
        <v>69</v>
      </c>
      <c r="E64" s="3" t="s">
        <v>148</v>
      </c>
      <c r="F64" s="3" t="s">
        <v>60</v>
      </c>
      <c r="G64" s="3" t="s">
        <v>60</v>
      </c>
      <c r="H64" s="3" t="s">
        <v>60</v>
      </c>
      <c r="I64" s="3" t="s">
        <v>241</v>
      </c>
      <c r="J64" s="3" t="s">
        <v>242</v>
      </c>
      <c r="K64" s="3" t="s">
        <v>63</v>
      </c>
    </row>
    <row r="65" ht="409.5" spans="1:11">
      <c r="A65" s="3" t="s">
        <v>243</v>
      </c>
      <c r="B65" s="3" t="s">
        <v>147</v>
      </c>
      <c r="C65" s="3" t="s">
        <v>15</v>
      </c>
      <c r="D65" s="3" t="s">
        <v>69</v>
      </c>
      <c r="E65" s="3" t="s">
        <v>148</v>
      </c>
      <c r="F65" s="3" t="s">
        <v>60</v>
      </c>
      <c r="G65" s="3" t="s">
        <v>60</v>
      </c>
      <c r="H65" s="3" t="s">
        <v>60</v>
      </c>
      <c r="I65" s="3" t="s">
        <v>244</v>
      </c>
      <c r="J65" s="3" t="s">
        <v>245</v>
      </c>
      <c r="K65" s="3" t="s">
        <v>63</v>
      </c>
    </row>
    <row r="66" ht="283.5" spans="1:11">
      <c r="A66" s="3" t="s">
        <v>246</v>
      </c>
      <c r="B66" s="3" t="s">
        <v>147</v>
      </c>
      <c r="C66" s="3" t="s">
        <v>15</v>
      </c>
      <c r="D66" s="3" t="s">
        <v>78</v>
      </c>
      <c r="E66" s="3" t="s">
        <v>148</v>
      </c>
      <c r="F66" s="3" t="s">
        <v>212</v>
      </c>
      <c r="G66" s="3" t="s">
        <v>150</v>
      </c>
      <c r="H66" s="3" t="s">
        <v>151</v>
      </c>
      <c r="I66" s="3" t="s">
        <v>247</v>
      </c>
      <c r="J66" s="3" t="s">
        <v>63</v>
      </c>
      <c r="K66" s="3" t="s">
        <v>63</v>
      </c>
    </row>
    <row r="67" ht="283.5" spans="1:11">
      <c r="A67" s="3" t="s">
        <v>248</v>
      </c>
      <c r="B67" s="3" t="s">
        <v>147</v>
      </c>
      <c r="C67" s="3" t="s">
        <v>15</v>
      </c>
      <c r="D67" s="3" t="s">
        <v>78</v>
      </c>
      <c r="E67" s="3" t="s">
        <v>148</v>
      </c>
      <c r="F67" s="3" t="s">
        <v>212</v>
      </c>
      <c r="G67" s="3" t="s">
        <v>150</v>
      </c>
      <c r="H67" s="3" t="s">
        <v>151</v>
      </c>
      <c r="I67" s="3" t="s">
        <v>249</v>
      </c>
      <c r="J67" s="3" t="s">
        <v>63</v>
      </c>
      <c r="K67" s="3" t="s">
        <v>63</v>
      </c>
    </row>
    <row r="68" ht="283.5" spans="1:11">
      <c r="A68" s="3" t="s">
        <v>250</v>
      </c>
      <c r="B68" s="3" t="s">
        <v>147</v>
      </c>
      <c r="C68" s="3" t="s">
        <v>15</v>
      </c>
      <c r="D68" s="3" t="s">
        <v>78</v>
      </c>
      <c r="E68" s="3" t="s">
        <v>148</v>
      </c>
      <c r="F68" s="3" t="s">
        <v>217</v>
      </c>
      <c r="G68" s="3" t="s">
        <v>218</v>
      </c>
      <c r="H68" s="3" t="s">
        <v>219</v>
      </c>
      <c r="I68" s="3" t="s">
        <v>251</v>
      </c>
      <c r="J68" s="3" t="s">
        <v>63</v>
      </c>
      <c r="K68" s="3" t="s">
        <v>63</v>
      </c>
    </row>
    <row r="69" ht="283.5" spans="1:11">
      <c r="A69" s="3" t="s">
        <v>252</v>
      </c>
      <c r="B69" s="3" t="s">
        <v>147</v>
      </c>
      <c r="C69" s="3" t="s">
        <v>15</v>
      </c>
      <c r="D69" s="3" t="s">
        <v>78</v>
      </c>
      <c r="E69" s="3" t="s">
        <v>148</v>
      </c>
      <c r="F69" s="3" t="s">
        <v>217</v>
      </c>
      <c r="G69" s="3" t="s">
        <v>218</v>
      </c>
      <c r="H69" s="3" t="s">
        <v>219</v>
      </c>
      <c r="I69" s="3" t="s">
        <v>253</v>
      </c>
      <c r="J69" s="3" t="s">
        <v>63</v>
      </c>
      <c r="K69" s="3" t="s">
        <v>63</v>
      </c>
    </row>
    <row r="70" ht="135" spans="1:11">
      <c r="A70" s="3" t="s">
        <v>254</v>
      </c>
      <c r="B70" s="3" t="s">
        <v>147</v>
      </c>
      <c r="C70" s="3" t="s">
        <v>15</v>
      </c>
      <c r="D70" s="3" t="s">
        <v>65</v>
      </c>
      <c r="E70" s="3" t="s">
        <v>148</v>
      </c>
      <c r="F70" s="3" t="s">
        <v>212</v>
      </c>
      <c r="G70" s="3" t="s">
        <v>150</v>
      </c>
      <c r="H70" s="3" t="s">
        <v>151</v>
      </c>
      <c r="I70" s="3" t="s">
        <v>213</v>
      </c>
      <c r="J70" s="3" t="s">
        <v>214</v>
      </c>
      <c r="K70" s="3" t="s">
        <v>255</v>
      </c>
    </row>
    <row r="71" ht="135" spans="1:11">
      <c r="A71" s="3" t="s">
        <v>256</v>
      </c>
      <c r="B71" s="3" t="s">
        <v>147</v>
      </c>
      <c r="C71" s="3" t="s">
        <v>15</v>
      </c>
      <c r="D71" s="3" t="s">
        <v>65</v>
      </c>
      <c r="E71" s="3" t="s">
        <v>148</v>
      </c>
      <c r="F71" s="3" t="s">
        <v>217</v>
      </c>
      <c r="G71" s="3" t="s">
        <v>218</v>
      </c>
      <c r="H71" s="3" t="s">
        <v>219</v>
      </c>
      <c r="I71" s="3" t="s">
        <v>213</v>
      </c>
      <c r="J71" s="3" t="s">
        <v>214</v>
      </c>
      <c r="K71" s="3" t="s">
        <v>255</v>
      </c>
    </row>
    <row r="72" ht="216" spans="1:11">
      <c r="A72" s="3" t="s">
        <v>257</v>
      </c>
      <c r="B72" s="3" t="s">
        <v>147</v>
      </c>
      <c r="C72" s="3" t="s">
        <v>15</v>
      </c>
      <c r="D72" s="3" t="s">
        <v>112</v>
      </c>
      <c r="E72" s="3" t="s">
        <v>148</v>
      </c>
      <c r="F72" s="3" t="s">
        <v>60</v>
      </c>
      <c r="G72" s="3" t="s">
        <v>60</v>
      </c>
      <c r="H72" s="3" t="s">
        <v>60</v>
      </c>
      <c r="I72" s="3" t="s">
        <v>258</v>
      </c>
      <c r="J72" s="3" t="s">
        <v>63</v>
      </c>
      <c r="K72" s="3" t="s">
        <v>259</v>
      </c>
    </row>
    <row r="73" ht="216" spans="1:11">
      <c r="A73" s="3" t="s">
        <v>260</v>
      </c>
      <c r="B73" s="3" t="s">
        <v>147</v>
      </c>
      <c r="C73" s="3" t="s">
        <v>15</v>
      </c>
      <c r="D73" s="3" t="s">
        <v>112</v>
      </c>
      <c r="E73" s="3" t="s">
        <v>148</v>
      </c>
      <c r="F73" s="3" t="s">
        <v>60</v>
      </c>
      <c r="G73" s="3" t="s">
        <v>60</v>
      </c>
      <c r="H73" s="3" t="s">
        <v>60</v>
      </c>
      <c r="I73" s="3" t="s">
        <v>261</v>
      </c>
      <c r="J73" s="3" t="s">
        <v>63</v>
      </c>
      <c r="K73" s="3" t="s">
        <v>262</v>
      </c>
    </row>
    <row r="74" ht="351" spans="1:11">
      <c r="A74" s="3" t="s">
        <v>263</v>
      </c>
      <c r="B74" s="3" t="s">
        <v>147</v>
      </c>
      <c r="C74" s="3" t="s">
        <v>15</v>
      </c>
      <c r="D74" s="3" t="s">
        <v>78</v>
      </c>
      <c r="E74" s="3" t="s">
        <v>148</v>
      </c>
      <c r="F74" s="3" t="s">
        <v>212</v>
      </c>
      <c r="G74" s="3" t="s">
        <v>150</v>
      </c>
      <c r="H74" s="3" t="s">
        <v>151</v>
      </c>
      <c r="I74" s="3" t="s">
        <v>264</v>
      </c>
      <c r="J74" s="3" t="s">
        <v>63</v>
      </c>
      <c r="K74" s="3" t="s">
        <v>63</v>
      </c>
    </row>
    <row r="75" ht="283.5" spans="1:11">
      <c r="A75" s="3" t="s">
        <v>265</v>
      </c>
      <c r="B75" s="3" t="s">
        <v>147</v>
      </c>
      <c r="C75" s="3" t="s">
        <v>15</v>
      </c>
      <c r="D75" s="3" t="s">
        <v>78</v>
      </c>
      <c r="E75" s="3" t="s">
        <v>148</v>
      </c>
      <c r="F75" s="3" t="s">
        <v>212</v>
      </c>
      <c r="G75" s="3" t="s">
        <v>150</v>
      </c>
      <c r="H75" s="3" t="s">
        <v>151</v>
      </c>
      <c r="I75" s="3" t="s">
        <v>266</v>
      </c>
      <c r="J75" s="3" t="s">
        <v>63</v>
      </c>
      <c r="K75" s="3" t="s">
        <v>63</v>
      </c>
    </row>
    <row r="76" ht="283.5" spans="1:11">
      <c r="A76" s="3" t="s">
        <v>267</v>
      </c>
      <c r="B76" s="3" t="s">
        <v>147</v>
      </c>
      <c r="C76" s="3" t="s">
        <v>15</v>
      </c>
      <c r="D76" s="3" t="s">
        <v>78</v>
      </c>
      <c r="E76" s="3" t="s">
        <v>148</v>
      </c>
      <c r="F76" s="3" t="s">
        <v>217</v>
      </c>
      <c r="G76" s="3" t="s">
        <v>218</v>
      </c>
      <c r="H76" s="3" t="s">
        <v>219</v>
      </c>
      <c r="I76" s="3" t="s">
        <v>268</v>
      </c>
      <c r="J76" s="3" t="s">
        <v>63</v>
      </c>
      <c r="K76" s="3" t="s">
        <v>63</v>
      </c>
    </row>
    <row r="77" ht="391.5" spans="1:11">
      <c r="A77" s="3" t="s">
        <v>269</v>
      </c>
      <c r="B77" s="3" t="s">
        <v>147</v>
      </c>
      <c r="C77" s="3" t="s">
        <v>15</v>
      </c>
      <c r="D77" s="3" t="s">
        <v>78</v>
      </c>
      <c r="E77" s="3" t="s">
        <v>148</v>
      </c>
      <c r="F77" s="3" t="s">
        <v>217</v>
      </c>
      <c r="G77" s="3" t="s">
        <v>218</v>
      </c>
      <c r="H77" s="3" t="s">
        <v>219</v>
      </c>
      <c r="I77" s="3" t="s">
        <v>270</v>
      </c>
      <c r="J77" s="3" t="s">
        <v>63</v>
      </c>
      <c r="K77" s="3" t="s">
        <v>63</v>
      </c>
    </row>
    <row r="78" ht="135" spans="1:11">
      <c r="A78" s="3" t="s">
        <v>271</v>
      </c>
      <c r="B78" s="3" t="s">
        <v>147</v>
      </c>
      <c r="C78" s="3" t="s">
        <v>15</v>
      </c>
      <c r="D78" s="3" t="s">
        <v>58</v>
      </c>
      <c r="E78" s="3" t="s">
        <v>148</v>
      </c>
      <c r="F78" s="3" t="s">
        <v>212</v>
      </c>
      <c r="G78" s="3" t="s">
        <v>150</v>
      </c>
      <c r="H78" s="3" t="s">
        <v>151</v>
      </c>
      <c r="I78" s="3" t="s">
        <v>272</v>
      </c>
      <c r="J78" s="3" t="s">
        <v>140</v>
      </c>
      <c r="K78" s="3" t="s">
        <v>63</v>
      </c>
    </row>
    <row r="79" ht="135" spans="1:11">
      <c r="A79" s="3" t="s">
        <v>273</v>
      </c>
      <c r="B79" s="3" t="s">
        <v>147</v>
      </c>
      <c r="C79" s="3" t="s">
        <v>15</v>
      </c>
      <c r="D79" s="3" t="s">
        <v>274</v>
      </c>
      <c r="E79" s="3" t="s">
        <v>148</v>
      </c>
      <c r="F79" s="3" t="s">
        <v>275</v>
      </c>
      <c r="G79" s="3" t="s">
        <v>162</v>
      </c>
      <c r="H79" s="3" t="s">
        <v>163</v>
      </c>
      <c r="I79" s="3" t="s">
        <v>213</v>
      </c>
      <c r="J79" s="3" t="s">
        <v>214</v>
      </c>
      <c r="K79" s="3" t="s">
        <v>276</v>
      </c>
    </row>
    <row r="80" ht="283.5" spans="1:11">
      <c r="A80" s="3" t="s">
        <v>277</v>
      </c>
      <c r="B80" s="3" t="s">
        <v>147</v>
      </c>
      <c r="C80" s="3" t="s">
        <v>15</v>
      </c>
      <c r="D80" s="3" t="s">
        <v>278</v>
      </c>
      <c r="E80" s="3" t="s">
        <v>148</v>
      </c>
      <c r="F80" s="3" t="s">
        <v>279</v>
      </c>
      <c r="G80" s="3" t="s">
        <v>162</v>
      </c>
      <c r="H80" s="3" t="s">
        <v>163</v>
      </c>
      <c r="I80" s="3" t="s">
        <v>280</v>
      </c>
      <c r="J80" s="3" t="s">
        <v>63</v>
      </c>
      <c r="K80" s="3" t="s">
        <v>281</v>
      </c>
    </row>
    <row r="81" ht="175.5" spans="1:11">
      <c r="A81" s="3" t="s">
        <v>282</v>
      </c>
      <c r="B81" s="3" t="s">
        <v>147</v>
      </c>
      <c r="C81" s="3" t="s">
        <v>15</v>
      </c>
      <c r="D81" s="3" t="s">
        <v>278</v>
      </c>
      <c r="E81" s="3" t="s">
        <v>148</v>
      </c>
      <c r="F81" s="3" t="s">
        <v>283</v>
      </c>
      <c r="G81" s="3" t="s">
        <v>176</v>
      </c>
      <c r="H81" s="3" t="s">
        <v>177</v>
      </c>
      <c r="I81" s="3" t="s">
        <v>284</v>
      </c>
      <c r="J81" s="3" t="s">
        <v>63</v>
      </c>
      <c r="K81" s="3" t="s">
        <v>285</v>
      </c>
    </row>
    <row r="82" ht="189" spans="1:11">
      <c r="A82" s="3" t="s">
        <v>286</v>
      </c>
      <c r="B82" s="3" t="s">
        <v>147</v>
      </c>
      <c r="C82" s="3" t="s">
        <v>15</v>
      </c>
      <c r="D82" s="3" t="s">
        <v>287</v>
      </c>
      <c r="E82" s="3" t="s">
        <v>148</v>
      </c>
      <c r="F82" s="3" t="s">
        <v>275</v>
      </c>
      <c r="G82" s="3" t="s">
        <v>162</v>
      </c>
      <c r="H82" s="3" t="s">
        <v>163</v>
      </c>
      <c r="I82" s="3" t="s">
        <v>288</v>
      </c>
      <c r="J82" s="3" t="s">
        <v>63</v>
      </c>
      <c r="K82" s="3" t="s">
        <v>285</v>
      </c>
    </row>
    <row r="83" ht="189" spans="1:11">
      <c r="A83" s="3" t="s">
        <v>289</v>
      </c>
      <c r="B83" s="3" t="s">
        <v>147</v>
      </c>
      <c r="C83" s="3" t="s">
        <v>15</v>
      </c>
      <c r="D83" s="3" t="s">
        <v>287</v>
      </c>
      <c r="E83" s="3" t="s">
        <v>148</v>
      </c>
      <c r="F83" s="3" t="s">
        <v>283</v>
      </c>
      <c r="G83" s="3" t="s">
        <v>176</v>
      </c>
      <c r="H83" s="3" t="s">
        <v>177</v>
      </c>
      <c r="I83" s="3" t="s">
        <v>290</v>
      </c>
      <c r="J83" s="3" t="s">
        <v>63</v>
      </c>
      <c r="K83" s="3" t="s">
        <v>281</v>
      </c>
    </row>
    <row r="84" ht="202.5" spans="1:11">
      <c r="A84" s="3" t="s">
        <v>291</v>
      </c>
      <c r="B84" s="3" t="s">
        <v>147</v>
      </c>
      <c r="C84" s="3" t="s">
        <v>15</v>
      </c>
      <c r="D84" s="3" t="s">
        <v>292</v>
      </c>
      <c r="E84" s="3" t="s">
        <v>148</v>
      </c>
      <c r="F84" s="3" t="s">
        <v>275</v>
      </c>
      <c r="G84" s="3" t="s">
        <v>162</v>
      </c>
      <c r="H84" s="3" t="s">
        <v>163</v>
      </c>
      <c r="I84" s="3" t="s">
        <v>293</v>
      </c>
      <c r="J84" s="3" t="s">
        <v>63</v>
      </c>
      <c r="K84" s="3" t="s">
        <v>63</v>
      </c>
    </row>
    <row r="85" ht="270" spans="1:11">
      <c r="A85" s="3" t="s">
        <v>294</v>
      </c>
      <c r="B85" s="3" t="s">
        <v>147</v>
      </c>
      <c r="C85" s="3" t="s">
        <v>15</v>
      </c>
      <c r="D85" s="3" t="s">
        <v>292</v>
      </c>
      <c r="E85" s="3" t="s">
        <v>148</v>
      </c>
      <c r="F85" s="3" t="s">
        <v>275</v>
      </c>
      <c r="G85" s="3" t="s">
        <v>162</v>
      </c>
      <c r="H85" s="3" t="s">
        <v>163</v>
      </c>
      <c r="I85" s="3" t="s">
        <v>295</v>
      </c>
      <c r="J85" s="3" t="s">
        <v>63</v>
      </c>
      <c r="K85" s="3" t="s">
        <v>63</v>
      </c>
    </row>
    <row r="86" ht="135" spans="1:11">
      <c r="A86" s="3" t="s">
        <v>296</v>
      </c>
      <c r="B86" s="3" t="s">
        <v>147</v>
      </c>
      <c r="C86" s="3" t="s">
        <v>15</v>
      </c>
      <c r="D86" s="3" t="s">
        <v>274</v>
      </c>
      <c r="E86" s="3" t="s">
        <v>148</v>
      </c>
      <c r="F86" s="3" t="s">
        <v>283</v>
      </c>
      <c r="G86" s="3" t="s">
        <v>176</v>
      </c>
      <c r="H86" s="3" t="s">
        <v>177</v>
      </c>
      <c r="I86" s="3" t="s">
        <v>213</v>
      </c>
      <c r="J86" s="3" t="s">
        <v>214</v>
      </c>
      <c r="K86" s="3" t="s">
        <v>276</v>
      </c>
    </row>
    <row r="87" ht="202.5" spans="1:11">
      <c r="A87" s="3" t="s">
        <v>297</v>
      </c>
      <c r="B87" s="3" t="s">
        <v>147</v>
      </c>
      <c r="C87" s="3" t="s">
        <v>15</v>
      </c>
      <c r="D87" s="3" t="s">
        <v>292</v>
      </c>
      <c r="E87" s="3" t="s">
        <v>148</v>
      </c>
      <c r="F87" s="3" t="s">
        <v>283</v>
      </c>
      <c r="G87" s="3" t="s">
        <v>176</v>
      </c>
      <c r="H87" s="3" t="s">
        <v>177</v>
      </c>
      <c r="I87" s="3" t="s">
        <v>298</v>
      </c>
      <c r="J87" s="3" t="s">
        <v>63</v>
      </c>
      <c r="K87" s="3" t="s">
        <v>63</v>
      </c>
    </row>
    <row r="88" ht="256.5" spans="1:11">
      <c r="A88" s="3" t="s">
        <v>299</v>
      </c>
      <c r="B88" s="3" t="s">
        <v>147</v>
      </c>
      <c r="C88" s="3" t="s">
        <v>15</v>
      </c>
      <c r="D88" s="3" t="s">
        <v>292</v>
      </c>
      <c r="E88" s="3" t="s">
        <v>148</v>
      </c>
      <c r="F88" s="3" t="s">
        <v>283</v>
      </c>
      <c r="G88" s="3" t="s">
        <v>176</v>
      </c>
      <c r="H88" s="3" t="s">
        <v>177</v>
      </c>
      <c r="I88" s="3" t="s">
        <v>300</v>
      </c>
      <c r="J88" s="3" t="s">
        <v>63</v>
      </c>
      <c r="K88" s="3" t="s">
        <v>63</v>
      </c>
    </row>
    <row r="89" ht="135" spans="1:11">
      <c r="A89" s="3" t="s">
        <v>301</v>
      </c>
      <c r="B89" s="3" t="s">
        <v>147</v>
      </c>
      <c r="C89" s="3" t="s">
        <v>104</v>
      </c>
      <c r="D89" s="3" t="s">
        <v>105</v>
      </c>
      <c r="E89" s="3" t="s">
        <v>148</v>
      </c>
      <c r="F89" s="3" t="s">
        <v>203</v>
      </c>
      <c r="G89" s="3" t="s">
        <v>150</v>
      </c>
      <c r="H89" s="3" t="s">
        <v>151</v>
      </c>
      <c r="I89" s="3" t="s">
        <v>302</v>
      </c>
      <c r="J89" s="3" t="s">
        <v>303</v>
      </c>
      <c r="K89" s="3" t="s">
        <v>63</v>
      </c>
    </row>
    <row r="90" ht="135" spans="1:11">
      <c r="A90" s="3" t="s">
        <v>304</v>
      </c>
      <c r="B90" s="3" t="s">
        <v>147</v>
      </c>
      <c r="C90" s="3" t="s">
        <v>104</v>
      </c>
      <c r="D90" s="3" t="s">
        <v>105</v>
      </c>
      <c r="E90" s="3" t="s">
        <v>148</v>
      </c>
      <c r="F90" s="3" t="s">
        <v>149</v>
      </c>
      <c r="G90" s="3" t="s">
        <v>150</v>
      </c>
      <c r="H90" s="3" t="s">
        <v>151</v>
      </c>
      <c r="I90" s="3" t="s">
        <v>305</v>
      </c>
      <c r="J90" s="3" t="s">
        <v>306</v>
      </c>
      <c r="K90" s="3" t="s">
        <v>63</v>
      </c>
    </row>
    <row r="91" ht="135" spans="1:11">
      <c r="A91" s="3" t="s">
        <v>307</v>
      </c>
      <c r="B91" s="3" t="s">
        <v>57</v>
      </c>
      <c r="C91" s="3" t="s">
        <v>21</v>
      </c>
      <c r="D91" s="3" t="s">
        <v>134</v>
      </c>
      <c r="E91" s="3" t="s">
        <v>59</v>
      </c>
      <c r="F91" s="3" t="s">
        <v>60</v>
      </c>
      <c r="G91" s="3" t="s">
        <v>60</v>
      </c>
      <c r="H91" s="3" t="s">
        <v>60</v>
      </c>
      <c r="I91" s="3" t="s">
        <v>308</v>
      </c>
      <c r="J91" s="3" t="s">
        <v>62</v>
      </c>
      <c r="K91" s="3" t="s">
        <v>63</v>
      </c>
    </row>
    <row r="92" ht="135" spans="1:11">
      <c r="A92" s="3" t="s">
        <v>309</v>
      </c>
      <c r="B92" s="3" t="s">
        <v>57</v>
      </c>
      <c r="C92" s="3" t="s">
        <v>21</v>
      </c>
      <c r="D92" s="3" t="s">
        <v>142</v>
      </c>
      <c r="E92" s="3" t="s">
        <v>59</v>
      </c>
      <c r="F92" s="3" t="s">
        <v>60</v>
      </c>
      <c r="G92" s="3" t="s">
        <v>60</v>
      </c>
      <c r="H92" s="3" t="s">
        <v>60</v>
      </c>
      <c r="I92" s="3" t="s">
        <v>308</v>
      </c>
      <c r="J92" s="3" t="s">
        <v>62</v>
      </c>
      <c r="K92" s="3" t="s">
        <v>63</v>
      </c>
    </row>
    <row r="93" ht="135" spans="1:11">
      <c r="A93" s="3" t="s">
        <v>310</v>
      </c>
      <c r="B93" s="3" t="s">
        <v>57</v>
      </c>
      <c r="C93" s="3" t="s">
        <v>21</v>
      </c>
      <c r="D93" s="3" t="s">
        <v>142</v>
      </c>
      <c r="E93" s="3" t="s">
        <v>59</v>
      </c>
      <c r="F93" s="3" t="s">
        <v>60</v>
      </c>
      <c r="G93" s="3" t="s">
        <v>60</v>
      </c>
      <c r="H93" s="3" t="s">
        <v>60</v>
      </c>
      <c r="I93" s="3" t="s">
        <v>308</v>
      </c>
      <c r="J93" s="3" t="s">
        <v>62</v>
      </c>
      <c r="K93" s="3" t="s">
        <v>63</v>
      </c>
    </row>
    <row r="94" ht="270" spans="1:11">
      <c r="A94" s="3" t="s">
        <v>311</v>
      </c>
      <c r="B94" s="3" t="s">
        <v>57</v>
      </c>
      <c r="C94" s="3" t="s">
        <v>21</v>
      </c>
      <c r="D94" s="3" t="s">
        <v>312</v>
      </c>
      <c r="E94" s="3" t="s">
        <v>66</v>
      </c>
      <c r="F94" s="3" t="s">
        <v>60</v>
      </c>
      <c r="G94" s="3" t="s">
        <v>60</v>
      </c>
      <c r="H94" s="3" t="s">
        <v>60</v>
      </c>
      <c r="I94" s="3" t="s">
        <v>313</v>
      </c>
      <c r="J94" s="3" t="s">
        <v>62</v>
      </c>
      <c r="K94" s="3" t="s">
        <v>63</v>
      </c>
    </row>
    <row r="95" ht="270" spans="1:11">
      <c r="A95" s="3" t="s">
        <v>314</v>
      </c>
      <c r="B95" s="3" t="s">
        <v>57</v>
      </c>
      <c r="C95" s="3" t="s">
        <v>21</v>
      </c>
      <c r="D95" s="3" t="s">
        <v>312</v>
      </c>
      <c r="E95" s="3" t="s">
        <v>59</v>
      </c>
      <c r="F95" s="3" t="s">
        <v>60</v>
      </c>
      <c r="G95" s="3" t="s">
        <v>60</v>
      </c>
      <c r="H95" s="3" t="s">
        <v>60</v>
      </c>
      <c r="I95" s="3" t="s">
        <v>315</v>
      </c>
      <c r="J95" s="3" t="s">
        <v>62</v>
      </c>
      <c r="K95" s="3" t="s">
        <v>63</v>
      </c>
    </row>
    <row r="96" ht="270" spans="1:11">
      <c r="A96" s="3" t="s">
        <v>316</v>
      </c>
      <c r="B96" s="3" t="s">
        <v>57</v>
      </c>
      <c r="C96" s="3" t="s">
        <v>21</v>
      </c>
      <c r="D96" s="3" t="s">
        <v>312</v>
      </c>
      <c r="E96" s="3" t="s">
        <v>59</v>
      </c>
      <c r="F96" s="3" t="s">
        <v>60</v>
      </c>
      <c r="G96" s="3" t="s">
        <v>60</v>
      </c>
      <c r="H96" s="3" t="s">
        <v>60</v>
      </c>
      <c r="I96" s="3" t="s">
        <v>315</v>
      </c>
      <c r="J96" s="3" t="s">
        <v>62</v>
      </c>
      <c r="K96" s="3" t="s">
        <v>63</v>
      </c>
    </row>
    <row r="97" ht="67.5" spans="1:11">
      <c r="A97" s="3" t="s">
        <v>317</v>
      </c>
      <c r="B97" s="3" t="s">
        <v>57</v>
      </c>
      <c r="C97" s="3" t="s">
        <v>318</v>
      </c>
      <c r="D97" s="3" t="s">
        <v>319</v>
      </c>
      <c r="E97" s="3" t="s">
        <v>59</v>
      </c>
      <c r="F97" s="3" t="s">
        <v>60</v>
      </c>
      <c r="G97" s="3" t="s">
        <v>60</v>
      </c>
      <c r="H97" s="3" t="s">
        <v>60</v>
      </c>
      <c r="I97" s="3" t="s">
        <v>63</v>
      </c>
      <c r="J97" s="3" t="s">
        <v>63</v>
      </c>
      <c r="K97" s="3" t="s">
        <v>63</v>
      </c>
    </row>
    <row r="98" ht="67.5" spans="1:11">
      <c r="A98" s="3" t="s">
        <v>320</v>
      </c>
      <c r="B98" s="3" t="s">
        <v>57</v>
      </c>
      <c r="C98" s="3" t="s">
        <v>318</v>
      </c>
      <c r="D98" s="3" t="s">
        <v>319</v>
      </c>
      <c r="E98" s="3" t="s">
        <v>59</v>
      </c>
      <c r="F98" s="3" t="s">
        <v>60</v>
      </c>
      <c r="G98" s="3" t="s">
        <v>60</v>
      </c>
      <c r="H98" s="3" t="s">
        <v>60</v>
      </c>
      <c r="I98" s="3" t="s">
        <v>63</v>
      </c>
      <c r="J98" s="3" t="s">
        <v>63</v>
      </c>
      <c r="K98" s="3" t="s">
        <v>63</v>
      </c>
    </row>
    <row r="99" ht="67.5" spans="1:11">
      <c r="A99" s="3" t="s">
        <v>321</v>
      </c>
      <c r="B99" s="3" t="s">
        <v>57</v>
      </c>
      <c r="C99" s="3" t="s">
        <v>21</v>
      </c>
      <c r="D99" s="3" t="s">
        <v>78</v>
      </c>
      <c r="E99" s="3" t="s">
        <v>66</v>
      </c>
      <c r="F99" s="3" t="s">
        <v>60</v>
      </c>
      <c r="G99" s="3" t="s">
        <v>60</v>
      </c>
      <c r="H99" s="3" t="s">
        <v>60</v>
      </c>
      <c r="I99" s="3" t="s">
        <v>116</v>
      </c>
      <c r="J99" s="3" t="s">
        <v>63</v>
      </c>
      <c r="K99" s="3" t="s">
        <v>322</v>
      </c>
    </row>
    <row r="100" ht="67.5" spans="1:11">
      <c r="A100" s="3" t="s">
        <v>323</v>
      </c>
      <c r="B100" s="3" t="s">
        <v>57</v>
      </c>
      <c r="C100" s="3" t="s">
        <v>21</v>
      </c>
      <c r="D100" s="3" t="s">
        <v>78</v>
      </c>
      <c r="E100" s="3" t="s">
        <v>66</v>
      </c>
      <c r="F100" s="3" t="s">
        <v>60</v>
      </c>
      <c r="G100" s="3" t="s">
        <v>60</v>
      </c>
      <c r="H100" s="3" t="s">
        <v>60</v>
      </c>
      <c r="I100" s="3" t="s">
        <v>113</v>
      </c>
      <c r="J100" s="3" t="s">
        <v>63</v>
      </c>
      <c r="K100" s="3" t="s">
        <v>324</v>
      </c>
    </row>
    <row r="101" ht="67.5" spans="1:11">
      <c r="A101" s="3" t="s">
        <v>325</v>
      </c>
      <c r="B101" s="3" t="s">
        <v>57</v>
      </c>
      <c r="C101" s="3" t="s">
        <v>21</v>
      </c>
      <c r="D101" s="3" t="s">
        <v>78</v>
      </c>
      <c r="E101" s="3" t="s">
        <v>66</v>
      </c>
      <c r="F101" s="3" t="s">
        <v>60</v>
      </c>
      <c r="G101" s="3" t="s">
        <v>60</v>
      </c>
      <c r="H101" s="3" t="s">
        <v>60</v>
      </c>
      <c r="I101" s="3" t="s">
        <v>116</v>
      </c>
      <c r="J101" s="3" t="s">
        <v>63</v>
      </c>
      <c r="K101" s="3" t="s">
        <v>326</v>
      </c>
    </row>
    <row r="102" ht="108" spans="1:11">
      <c r="A102" s="3" t="s">
        <v>327</v>
      </c>
      <c r="B102" s="3" t="s">
        <v>57</v>
      </c>
      <c r="C102" s="3" t="s">
        <v>21</v>
      </c>
      <c r="D102" s="3" t="s">
        <v>78</v>
      </c>
      <c r="E102" s="3" t="s">
        <v>66</v>
      </c>
      <c r="F102" s="3" t="s">
        <v>60</v>
      </c>
      <c r="G102" s="3" t="s">
        <v>60</v>
      </c>
      <c r="H102" s="3" t="s">
        <v>60</v>
      </c>
      <c r="I102" s="3" t="s">
        <v>113</v>
      </c>
      <c r="J102" s="3" t="s">
        <v>63</v>
      </c>
      <c r="K102" s="3" t="s">
        <v>328</v>
      </c>
    </row>
    <row r="103" ht="135" spans="1:11">
      <c r="A103" s="3" t="s">
        <v>329</v>
      </c>
      <c r="B103" s="3" t="s">
        <v>57</v>
      </c>
      <c r="C103" s="3" t="s">
        <v>21</v>
      </c>
      <c r="D103" s="3" t="s">
        <v>91</v>
      </c>
      <c r="E103" s="3" t="s">
        <v>59</v>
      </c>
      <c r="F103" s="3" t="s">
        <v>60</v>
      </c>
      <c r="G103" s="3" t="s">
        <v>60</v>
      </c>
      <c r="H103" s="3" t="s">
        <v>60</v>
      </c>
      <c r="I103" s="3" t="s">
        <v>330</v>
      </c>
      <c r="J103" s="3" t="s">
        <v>62</v>
      </c>
      <c r="K103" s="3" t="s">
        <v>63</v>
      </c>
    </row>
    <row r="104" ht="135" spans="1:11">
      <c r="A104" s="3" t="s">
        <v>331</v>
      </c>
      <c r="B104" s="3" t="s">
        <v>57</v>
      </c>
      <c r="C104" s="3" t="s">
        <v>21</v>
      </c>
      <c r="D104" s="3" t="s">
        <v>91</v>
      </c>
      <c r="E104" s="3" t="s">
        <v>66</v>
      </c>
      <c r="F104" s="3" t="s">
        <v>60</v>
      </c>
      <c r="G104" s="3" t="s">
        <v>60</v>
      </c>
      <c r="H104" s="3" t="s">
        <v>60</v>
      </c>
      <c r="I104" s="3" t="s">
        <v>332</v>
      </c>
      <c r="J104" s="3" t="s">
        <v>62</v>
      </c>
      <c r="K104" s="3" t="s">
        <v>63</v>
      </c>
    </row>
    <row r="105" ht="67.5" spans="1:11">
      <c r="A105" s="3" t="s">
        <v>333</v>
      </c>
      <c r="B105" s="3" t="s">
        <v>57</v>
      </c>
      <c r="C105" s="3" t="s">
        <v>21</v>
      </c>
      <c r="D105" s="3" t="s">
        <v>112</v>
      </c>
      <c r="E105" s="3" t="s">
        <v>66</v>
      </c>
      <c r="F105" s="3" t="s">
        <v>60</v>
      </c>
      <c r="G105" s="3" t="s">
        <v>60</v>
      </c>
      <c r="H105" s="3" t="s">
        <v>60</v>
      </c>
      <c r="I105" s="3" t="s">
        <v>330</v>
      </c>
      <c r="J105" s="3" t="s">
        <v>63</v>
      </c>
      <c r="K105" s="3" t="s">
        <v>63</v>
      </c>
    </row>
    <row r="106" ht="67.5" spans="1:11">
      <c r="A106" s="3" t="s">
        <v>334</v>
      </c>
      <c r="B106" s="3" t="s">
        <v>57</v>
      </c>
      <c r="C106" s="3" t="s">
        <v>21</v>
      </c>
      <c r="D106" s="3" t="s">
        <v>112</v>
      </c>
      <c r="E106" s="3" t="s">
        <v>66</v>
      </c>
      <c r="F106" s="3" t="s">
        <v>60</v>
      </c>
      <c r="G106" s="3" t="s">
        <v>60</v>
      </c>
      <c r="H106" s="3" t="s">
        <v>60</v>
      </c>
      <c r="I106" s="3" t="s">
        <v>330</v>
      </c>
      <c r="J106" s="3" t="s">
        <v>63</v>
      </c>
      <c r="K106" s="3" t="s">
        <v>63</v>
      </c>
    </row>
    <row r="107" ht="148.5" spans="1:11">
      <c r="A107" s="3" t="s">
        <v>335</v>
      </c>
      <c r="B107" s="3" t="s">
        <v>57</v>
      </c>
      <c r="C107" s="3" t="s">
        <v>15</v>
      </c>
      <c r="D107" s="3" t="s">
        <v>112</v>
      </c>
      <c r="E107" s="3" t="s">
        <v>66</v>
      </c>
      <c r="F107" s="3" t="s">
        <v>60</v>
      </c>
      <c r="G107" s="3" t="s">
        <v>60</v>
      </c>
      <c r="H107" s="3" t="s">
        <v>60</v>
      </c>
      <c r="I107" s="3" t="s">
        <v>336</v>
      </c>
      <c r="J107" s="3" t="s">
        <v>63</v>
      </c>
      <c r="K107" s="3" t="s">
        <v>337</v>
      </c>
    </row>
    <row r="108" ht="148.5" spans="1:11">
      <c r="A108" s="3" t="s">
        <v>338</v>
      </c>
      <c r="B108" s="3" t="s">
        <v>57</v>
      </c>
      <c r="C108" s="3" t="s">
        <v>15</v>
      </c>
      <c r="D108" s="3" t="s">
        <v>112</v>
      </c>
      <c r="E108" s="3" t="s">
        <v>66</v>
      </c>
      <c r="F108" s="3" t="s">
        <v>60</v>
      </c>
      <c r="G108" s="3" t="s">
        <v>60</v>
      </c>
      <c r="H108" s="3" t="s">
        <v>60</v>
      </c>
      <c r="I108" s="3" t="s">
        <v>339</v>
      </c>
      <c r="J108" s="3" t="s">
        <v>63</v>
      </c>
      <c r="K108" s="3" t="s">
        <v>340</v>
      </c>
    </row>
    <row r="109" ht="135" spans="1:11">
      <c r="A109" s="3" t="s">
        <v>341</v>
      </c>
      <c r="B109" s="3" t="s">
        <v>57</v>
      </c>
      <c r="C109" s="3" t="s">
        <v>21</v>
      </c>
      <c r="D109" s="3" t="s">
        <v>342</v>
      </c>
      <c r="E109" s="3" t="s">
        <v>66</v>
      </c>
      <c r="F109" s="3" t="s">
        <v>60</v>
      </c>
      <c r="G109" s="3" t="s">
        <v>60</v>
      </c>
      <c r="H109" s="3" t="s">
        <v>60</v>
      </c>
      <c r="I109" s="3" t="s">
        <v>131</v>
      </c>
      <c r="J109" s="3" t="s">
        <v>62</v>
      </c>
      <c r="K109" s="3" t="s">
        <v>63</v>
      </c>
    </row>
    <row r="110" ht="135" spans="1:11">
      <c r="A110" s="3" t="s">
        <v>343</v>
      </c>
      <c r="B110" s="3" t="s">
        <v>57</v>
      </c>
      <c r="C110" s="3" t="s">
        <v>15</v>
      </c>
      <c r="D110" s="3" t="s">
        <v>342</v>
      </c>
      <c r="E110" s="3" t="s">
        <v>59</v>
      </c>
      <c r="F110" s="3" t="s">
        <v>60</v>
      </c>
      <c r="G110" s="3" t="s">
        <v>60</v>
      </c>
      <c r="H110" s="3" t="s">
        <v>60</v>
      </c>
      <c r="I110" s="3" t="s">
        <v>308</v>
      </c>
      <c r="J110" s="3" t="s">
        <v>62</v>
      </c>
      <c r="K110" s="3" t="s">
        <v>63</v>
      </c>
    </row>
    <row r="111" ht="135" spans="1:11">
      <c r="A111" s="3" t="s">
        <v>344</v>
      </c>
      <c r="B111" s="3" t="s">
        <v>57</v>
      </c>
      <c r="C111" s="3" t="s">
        <v>15</v>
      </c>
      <c r="D111" s="3" t="s">
        <v>342</v>
      </c>
      <c r="E111" s="3" t="s">
        <v>59</v>
      </c>
      <c r="F111" s="3" t="s">
        <v>60</v>
      </c>
      <c r="G111" s="3" t="s">
        <v>60</v>
      </c>
      <c r="H111" s="3" t="s">
        <v>60</v>
      </c>
      <c r="I111" s="3" t="s">
        <v>308</v>
      </c>
      <c r="J111" s="3" t="s">
        <v>62</v>
      </c>
      <c r="K111" s="3" t="s">
        <v>63</v>
      </c>
    </row>
    <row r="112" ht="135" spans="1:11">
      <c r="A112" s="3" t="s">
        <v>345</v>
      </c>
      <c r="B112" s="3" t="s">
        <v>57</v>
      </c>
      <c r="C112" s="3" t="s">
        <v>21</v>
      </c>
      <c r="D112" s="3" t="s">
        <v>346</v>
      </c>
      <c r="E112" s="3" t="s">
        <v>66</v>
      </c>
      <c r="F112" s="3" t="s">
        <v>60</v>
      </c>
      <c r="G112" s="3" t="s">
        <v>60</v>
      </c>
      <c r="H112" s="3" t="s">
        <v>60</v>
      </c>
      <c r="I112" s="3" t="s">
        <v>131</v>
      </c>
      <c r="J112" s="3" t="s">
        <v>62</v>
      </c>
      <c r="K112" s="3" t="s">
        <v>63</v>
      </c>
    </row>
    <row r="113" ht="135" spans="1:11">
      <c r="A113" s="3" t="s">
        <v>347</v>
      </c>
      <c r="B113" s="3" t="s">
        <v>57</v>
      </c>
      <c r="C113" s="3" t="s">
        <v>15</v>
      </c>
      <c r="D113" s="3" t="s">
        <v>346</v>
      </c>
      <c r="E113" s="3" t="s">
        <v>59</v>
      </c>
      <c r="F113" s="3" t="s">
        <v>60</v>
      </c>
      <c r="G113" s="3" t="s">
        <v>60</v>
      </c>
      <c r="H113" s="3" t="s">
        <v>60</v>
      </c>
      <c r="I113" s="3" t="s">
        <v>308</v>
      </c>
      <c r="J113" s="3" t="s">
        <v>62</v>
      </c>
      <c r="K113" s="3" t="s">
        <v>63</v>
      </c>
    </row>
    <row r="114" ht="135" spans="1:11">
      <c r="A114" s="3" t="s">
        <v>348</v>
      </c>
      <c r="B114" s="3" t="s">
        <v>57</v>
      </c>
      <c r="C114" s="3" t="s">
        <v>21</v>
      </c>
      <c r="D114" s="3" t="s">
        <v>349</v>
      </c>
      <c r="E114" s="3" t="s">
        <v>66</v>
      </c>
      <c r="F114" s="3" t="s">
        <v>60</v>
      </c>
      <c r="G114" s="3" t="s">
        <v>60</v>
      </c>
      <c r="H114" s="3" t="s">
        <v>60</v>
      </c>
      <c r="I114" s="3" t="s">
        <v>63</v>
      </c>
      <c r="J114" s="3" t="s">
        <v>62</v>
      </c>
      <c r="K114" s="3" t="s">
        <v>63</v>
      </c>
    </row>
    <row r="115" ht="243" spans="1:11">
      <c r="A115" s="3" t="s">
        <v>350</v>
      </c>
      <c r="B115" s="3" t="s">
        <v>57</v>
      </c>
      <c r="C115" s="3" t="s">
        <v>15</v>
      </c>
      <c r="D115" s="3" t="s">
        <v>58</v>
      </c>
      <c r="E115" s="3" t="s">
        <v>66</v>
      </c>
      <c r="F115" s="3" t="s">
        <v>60</v>
      </c>
      <c r="G115" s="3" t="s">
        <v>60</v>
      </c>
      <c r="H115" s="3" t="s">
        <v>60</v>
      </c>
      <c r="I115" s="3" t="s">
        <v>351</v>
      </c>
      <c r="J115" s="3" t="s">
        <v>62</v>
      </c>
      <c r="K115" s="3" t="s">
        <v>63</v>
      </c>
    </row>
    <row r="116" ht="243" spans="1:11">
      <c r="A116" s="3" t="s">
        <v>352</v>
      </c>
      <c r="B116" s="3" t="s">
        <v>57</v>
      </c>
      <c r="C116" s="3" t="s">
        <v>15</v>
      </c>
      <c r="D116" s="3" t="s">
        <v>353</v>
      </c>
      <c r="E116" s="3" t="s">
        <v>66</v>
      </c>
      <c r="F116" s="3" t="s">
        <v>60</v>
      </c>
      <c r="G116" s="3" t="s">
        <v>60</v>
      </c>
      <c r="H116" s="3" t="s">
        <v>60</v>
      </c>
      <c r="I116" s="3" t="s">
        <v>354</v>
      </c>
      <c r="J116" s="3" t="s">
        <v>62</v>
      </c>
      <c r="K116" s="3" t="s">
        <v>63</v>
      </c>
    </row>
    <row r="117" ht="243" spans="1:11">
      <c r="A117" s="3" t="s">
        <v>355</v>
      </c>
      <c r="B117" s="3" t="s">
        <v>57</v>
      </c>
      <c r="C117" s="3" t="s">
        <v>15</v>
      </c>
      <c r="D117" s="3" t="s">
        <v>356</v>
      </c>
      <c r="E117" s="3" t="s">
        <v>66</v>
      </c>
      <c r="F117" s="3" t="s">
        <v>60</v>
      </c>
      <c r="G117" s="3" t="s">
        <v>60</v>
      </c>
      <c r="H117" s="3" t="s">
        <v>60</v>
      </c>
      <c r="I117" s="3" t="s">
        <v>354</v>
      </c>
      <c r="J117" s="3" t="s">
        <v>62</v>
      </c>
      <c r="K117" s="3" t="s">
        <v>63</v>
      </c>
    </row>
    <row r="118" ht="243" spans="1:11">
      <c r="A118" s="3" t="s">
        <v>357</v>
      </c>
      <c r="B118" s="3" t="s">
        <v>57</v>
      </c>
      <c r="C118" s="3" t="s">
        <v>15</v>
      </c>
      <c r="D118" s="3" t="s">
        <v>358</v>
      </c>
      <c r="E118" s="3" t="s">
        <v>66</v>
      </c>
      <c r="F118" s="3" t="s">
        <v>60</v>
      </c>
      <c r="G118" s="3" t="s">
        <v>60</v>
      </c>
      <c r="H118" s="3" t="s">
        <v>60</v>
      </c>
      <c r="I118" s="3" t="s">
        <v>354</v>
      </c>
      <c r="J118" s="3" t="s">
        <v>62</v>
      </c>
      <c r="K118" s="3" t="s">
        <v>63</v>
      </c>
    </row>
    <row r="119" ht="243" spans="1:11">
      <c r="A119" s="3" t="s">
        <v>359</v>
      </c>
      <c r="B119" s="3" t="s">
        <v>57</v>
      </c>
      <c r="C119" s="3" t="s">
        <v>15</v>
      </c>
      <c r="D119" s="3" t="s">
        <v>358</v>
      </c>
      <c r="E119" s="3" t="s">
        <v>66</v>
      </c>
      <c r="F119" s="3" t="s">
        <v>60</v>
      </c>
      <c r="G119" s="3" t="s">
        <v>60</v>
      </c>
      <c r="H119" s="3" t="s">
        <v>60</v>
      </c>
      <c r="I119" s="3" t="s">
        <v>354</v>
      </c>
      <c r="J119" s="3" t="s">
        <v>62</v>
      </c>
      <c r="K119" s="3" t="s">
        <v>63</v>
      </c>
    </row>
    <row r="120" ht="135" spans="1:11">
      <c r="A120" s="3" t="s">
        <v>360</v>
      </c>
      <c r="B120" s="3" t="s">
        <v>57</v>
      </c>
      <c r="C120" s="3" t="s">
        <v>15</v>
      </c>
      <c r="D120" s="3" t="s">
        <v>91</v>
      </c>
      <c r="E120" s="3" t="s">
        <v>66</v>
      </c>
      <c r="F120" s="3" t="s">
        <v>60</v>
      </c>
      <c r="G120" s="3" t="s">
        <v>60</v>
      </c>
      <c r="H120" s="3" t="s">
        <v>60</v>
      </c>
      <c r="I120" s="3" t="s">
        <v>102</v>
      </c>
      <c r="J120" s="3" t="s">
        <v>62</v>
      </c>
      <c r="K120" s="3" t="s">
        <v>63</v>
      </c>
    </row>
    <row r="121" ht="135" spans="1:11">
      <c r="A121" s="3" t="s">
        <v>361</v>
      </c>
      <c r="B121" s="3" t="s">
        <v>57</v>
      </c>
      <c r="C121" s="3" t="s">
        <v>15</v>
      </c>
      <c r="D121" s="3" t="s">
        <v>362</v>
      </c>
      <c r="E121" s="3" t="s">
        <v>66</v>
      </c>
      <c r="F121" s="3" t="s">
        <v>60</v>
      </c>
      <c r="G121" s="3" t="s">
        <v>60</v>
      </c>
      <c r="H121" s="3" t="s">
        <v>60</v>
      </c>
      <c r="I121" s="3" t="s">
        <v>102</v>
      </c>
      <c r="J121" s="3" t="s">
        <v>62</v>
      </c>
      <c r="K121" s="3" t="s">
        <v>63</v>
      </c>
    </row>
    <row r="122" ht="135" spans="1:11">
      <c r="A122" s="3" t="s">
        <v>363</v>
      </c>
      <c r="B122" s="3" t="s">
        <v>57</v>
      </c>
      <c r="C122" s="3" t="s">
        <v>15</v>
      </c>
      <c r="D122" s="3" t="s">
        <v>101</v>
      </c>
      <c r="E122" s="3" t="s">
        <v>66</v>
      </c>
      <c r="F122" s="3" t="s">
        <v>60</v>
      </c>
      <c r="G122" s="3" t="s">
        <v>60</v>
      </c>
      <c r="H122" s="3" t="s">
        <v>60</v>
      </c>
      <c r="I122" s="3" t="s">
        <v>102</v>
      </c>
      <c r="J122" s="3" t="s">
        <v>62</v>
      </c>
      <c r="K122" s="3" t="s">
        <v>63</v>
      </c>
    </row>
    <row r="123" ht="243" spans="1:11">
      <c r="A123" s="3" t="s">
        <v>364</v>
      </c>
      <c r="B123" s="3" t="s">
        <v>57</v>
      </c>
      <c r="C123" s="3" t="s">
        <v>15</v>
      </c>
      <c r="D123" s="3" t="s">
        <v>365</v>
      </c>
      <c r="E123" s="3" t="s">
        <v>66</v>
      </c>
      <c r="F123" s="3" t="s">
        <v>60</v>
      </c>
      <c r="G123" s="3" t="s">
        <v>60</v>
      </c>
      <c r="H123" s="3" t="s">
        <v>60</v>
      </c>
      <c r="I123" s="3" t="s">
        <v>354</v>
      </c>
      <c r="J123" s="3" t="s">
        <v>62</v>
      </c>
      <c r="K123" s="3" t="s">
        <v>63</v>
      </c>
    </row>
    <row r="124" ht="135" spans="1:11">
      <c r="A124" s="3" t="s">
        <v>366</v>
      </c>
      <c r="B124" s="3" t="s">
        <v>57</v>
      </c>
      <c r="C124" s="3" t="s">
        <v>15</v>
      </c>
      <c r="D124" s="3" t="s">
        <v>367</v>
      </c>
      <c r="E124" s="3" t="s">
        <v>66</v>
      </c>
      <c r="F124" s="3" t="s">
        <v>60</v>
      </c>
      <c r="G124" s="3" t="s">
        <v>60</v>
      </c>
      <c r="H124" s="3" t="s">
        <v>60</v>
      </c>
      <c r="I124" s="3" t="s">
        <v>63</v>
      </c>
      <c r="J124" s="3" t="s">
        <v>62</v>
      </c>
      <c r="K124" s="3" t="s">
        <v>63</v>
      </c>
    </row>
    <row r="125" ht="243" spans="1:11">
      <c r="A125" s="3" t="s">
        <v>368</v>
      </c>
      <c r="B125" s="3" t="s">
        <v>57</v>
      </c>
      <c r="C125" s="3" t="s">
        <v>15</v>
      </c>
      <c r="D125" s="3" t="s">
        <v>369</v>
      </c>
      <c r="E125" s="3" t="s">
        <v>66</v>
      </c>
      <c r="F125" s="3" t="s">
        <v>60</v>
      </c>
      <c r="G125" s="3" t="s">
        <v>60</v>
      </c>
      <c r="H125" s="3" t="s">
        <v>60</v>
      </c>
      <c r="I125" s="3" t="s">
        <v>354</v>
      </c>
      <c r="J125" s="3" t="s">
        <v>62</v>
      </c>
      <c r="K125" s="3" t="s">
        <v>63</v>
      </c>
    </row>
    <row r="126" ht="189" spans="1:11">
      <c r="A126" s="3" t="s">
        <v>370</v>
      </c>
      <c r="B126" s="3" t="s">
        <v>57</v>
      </c>
      <c r="C126" s="3" t="s">
        <v>15</v>
      </c>
      <c r="D126" s="3" t="s">
        <v>371</v>
      </c>
      <c r="E126" s="3" t="s">
        <v>66</v>
      </c>
      <c r="F126" s="3" t="s">
        <v>60</v>
      </c>
      <c r="G126" s="3" t="s">
        <v>60</v>
      </c>
      <c r="H126" s="3" t="s">
        <v>60</v>
      </c>
      <c r="I126" s="3" t="s">
        <v>372</v>
      </c>
      <c r="J126" s="3" t="s">
        <v>63</v>
      </c>
      <c r="K126" s="3" t="s">
        <v>63</v>
      </c>
    </row>
    <row r="127" ht="189" spans="1:11">
      <c r="A127" s="3" t="s">
        <v>373</v>
      </c>
      <c r="B127" s="3" t="s">
        <v>57</v>
      </c>
      <c r="C127" s="3" t="s">
        <v>15</v>
      </c>
      <c r="D127" s="3" t="s">
        <v>371</v>
      </c>
      <c r="E127" s="3" t="s">
        <v>66</v>
      </c>
      <c r="F127" s="3" t="s">
        <v>60</v>
      </c>
      <c r="G127" s="3" t="s">
        <v>60</v>
      </c>
      <c r="H127" s="3" t="s">
        <v>60</v>
      </c>
      <c r="I127" s="3" t="s">
        <v>374</v>
      </c>
      <c r="J127" s="3" t="s">
        <v>63</v>
      </c>
      <c r="K127" s="3" t="s">
        <v>63</v>
      </c>
    </row>
    <row r="128" ht="67.5" spans="1:11">
      <c r="A128" s="3" t="s">
        <v>375</v>
      </c>
      <c r="B128" s="3" t="s">
        <v>57</v>
      </c>
      <c r="C128" s="3" t="s">
        <v>15</v>
      </c>
      <c r="D128" s="3" t="s">
        <v>69</v>
      </c>
      <c r="E128" s="3" t="s">
        <v>66</v>
      </c>
      <c r="F128" s="3" t="s">
        <v>60</v>
      </c>
      <c r="G128" s="3" t="s">
        <v>60</v>
      </c>
      <c r="H128" s="3" t="s">
        <v>60</v>
      </c>
      <c r="I128" s="3" t="s">
        <v>376</v>
      </c>
      <c r="J128" s="3" t="s">
        <v>71</v>
      </c>
      <c r="K128" s="3" t="s">
        <v>63</v>
      </c>
    </row>
    <row r="129" ht="67.5" spans="1:11">
      <c r="A129" s="3" t="s">
        <v>377</v>
      </c>
      <c r="B129" s="3" t="s">
        <v>57</v>
      </c>
      <c r="C129" s="3" t="s">
        <v>15</v>
      </c>
      <c r="D129" s="3" t="s">
        <v>69</v>
      </c>
      <c r="E129" s="3" t="s">
        <v>66</v>
      </c>
      <c r="F129" s="3" t="s">
        <v>60</v>
      </c>
      <c r="G129" s="3" t="s">
        <v>60</v>
      </c>
      <c r="H129" s="3" t="s">
        <v>60</v>
      </c>
      <c r="I129" s="3" t="s">
        <v>378</v>
      </c>
      <c r="J129" s="3" t="s">
        <v>75</v>
      </c>
      <c r="K129" s="3" t="s">
        <v>63</v>
      </c>
    </row>
    <row r="130" ht="94.5" spans="1:11">
      <c r="A130" s="3" t="s">
        <v>379</v>
      </c>
      <c r="B130" s="3" t="s">
        <v>57</v>
      </c>
      <c r="C130" s="3" t="s">
        <v>21</v>
      </c>
      <c r="D130" s="3" t="s">
        <v>319</v>
      </c>
      <c r="E130" s="3" t="s">
        <v>66</v>
      </c>
      <c r="F130" s="3" t="s">
        <v>60</v>
      </c>
      <c r="G130" s="3" t="s">
        <v>60</v>
      </c>
      <c r="H130" s="3" t="s">
        <v>60</v>
      </c>
      <c r="I130" s="3" t="s">
        <v>380</v>
      </c>
      <c r="J130" s="3" t="s">
        <v>63</v>
      </c>
      <c r="K130" s="3" t="s">
        <v>63</v>
      </c>
    </row>
    <row r="131" ht="94.5" spans="1:11">
      <c r="A131" s="3" t="s">
        <v>381</v>
      </c>
      <c r="B131" s="3" t="s">
        <v>57</v>
      </c>
      <c r="C131" s="3" t="s">
        <v>21</v>
      </c>
      <c r="D131" s="3" t="s">
        <v>319</v>
      </c>
      <c r="E131" s="3" t="s">
        <v>66</v>
      </c>
      <c r="F131" s="3" t="s">
        <v>60</v>
      </c>
      <c r="G131" s="3" t="s">
        <v>60</v>
      </c>
      <c r="H131" s="3" t="s">
        <v>60</v>
      </c>
      <c r="I131" s="3" t="s">
        <v>382</v>
      </c>
      <c r="J131" s="3" t="s">
        <v>63</v>
      </c>
      <c r="K131" s="3" t="s">
        <v>63</v>
      </c>
    </row>
    <row r="132" ht="135" spans="1:11">
      <c r="A132" s="3" t="s">
        <v>383</v>
      </c>
      <c r="B132" s="3" t="s">
        <v>57</v>
      </c>
      <c r="C132" s="3" t="s">
        <v>21</v>
      </c>
      <c r="D132" s="3" t="s">
        <v>384</v>
      </c>
      <c r="E132" s="3" t="s">
        <v>59</v>
      </c>
      <c r="F132" s="3" t="s">
        <v>60</v>
      </c>
      <c r="G132" s="3" t="s">
        <v>60</v>
      </c>
      <c r="H132" s="3" t="s">
        <v>60</v>
      </c>
      <c r="I132" s="3" t="s">
        <v>308</v>
      </c>
      <c r="J132" s="3" t="s">
        <v>62</v>
      </c>
      <c r="K132" s="3" t="s">
        <v>63</v>
      </c>
    </row>
    <row r="133" ht="135" spans="1:11">
      <c r="A133" s="3" t="s">
        <v>385</v>
      </c>
      <c r="B133" s="3" t="s">
        <v>57</v>
      </c>
      <c r="C133" s="3" t="s">
        <v>21</v>
      </c>
      <c r="D133" s="3" t="s">
        <v>386</v>
      </c>
      <c r="E133" s="3" t="s">
        <v>59</v>
      </c>
      <c r="F133" s="3" t="s">
        <v>60</v>
      </c>
      <c r="G133" s="3" t="s">
        <v>60</v>
      </c>
      <c r="H133" s="3" t="s">
        <v>60</v>
      </c>
      <c r="I133" s="3" t="s">
        <v>308</v>
      </c>
      <c r="J133" s="3" t="s">
        <v>62</v>
      </c>
      <c r="K133" s="3" t="s">
        <v>63</v>
      </c>
    </row>
    <row r="134" ht="135" spans="1:11">
      <c r="A134" s="3" t="s">
        <v>387</v>
      </c>
      <c r="B134" s="3" t="s">
        <v>57</v>
      </c>
      <c r="C134" s="3" t="s">
        <v>21</v>
      </c>
      <c r="D134" s="3" t="s">
        <v>384</v>
      </c>
      <c r="E134" s="3" t="s">
        <v>66</v>
      </c>
      <c r="F134" s="3" t="s">
        <v>60</v>
      </c>
      <c r="G134" s="3" t="s">
        <v>60</v>
      </c>
      <c r="H134" s="3" t="s">
        <v>60</v>
      </c>
      <c r="I134" s="3" t="s">
        <v>131</v>
      </c>
      <c r="J134" s="3" t="s">
        <v>62</v>
      </c>
      <c r="K134" s="3" t="s">
        <v>63</v>
      </c>
    </row>
    <row r="135" ht="135" spans="1:11">
      <c r="A135" s="3" t="s">
        <v>388</v>
      </c>
      <c r="B135" s="3" t="s">
        <v>57</v>
      </c>
      <c r="C135" s="3" t="s">
        <v>21</v>
      </c>
      <c r="D135" s="3" t="s">
        <v>386</v>
      </c>
      <c r="E135" s="3" t="s">
        <v>66</v>
      </c>
      <c r="F135" s="3" t="s">
        <v>60</v>
      </c>
      <c r="G135" s="3" t="s">
        <v>60</v>
      </c>
      <c r="H135" s="3" t="s">
        <v>60</v>
      </c>
      <c r="I135" s="3" t="s">
        <v>131</v>
      </c>
      <c r="J135" s="3" t="s">
        <v>62</v>
      </c>
      <c r="K135" s="3" t="s">
        <v>63</v>
      </c>
    </row>
    <row r="136" ht="405" spans="1:11">
      <c r="A136" s="3" t="s">
        <v>389</v>
      </c>
      <c r="B136" s="3" t="s">
        <v>57</v>
      </c>
      <c r="C136" s="3" t="s">
        <v>104</v>
      </c>
      <c r="D136" s="3" t="s">
        <v>69</v>
      </c>
      <c r="E136" s="3" t="s">
        <v>66</v>
      </c>
      <c r="F136" s="3" t="s">
        <v>60</v>
      </c>
      <c r="G136" s="3" t="s">
        <v>60</v>
      </c>
      <c r="H136" s="3" t="s">
        <v>60</v>
      </c>
      <c r="I136" s="3" t="s">
        <v>390</v>
      </c>
      <c r="J136" s="3" t="s">
        <v>63</v>
      </c>
      <c r="K136" s="3" t="s">
        <v>391</v>
      </c>
    </row>
    <row r="137" ht="405" spans="1:11">
      <c r="A137" s="3" t="s">
        <v>392</v>
      </c>
      <c r="B137" s="3" t="s">
        <v>57</v>
      </c>
      <c r="C137" s="3" t="s">
        <v>104</v>
      </c>
      <c r="D137" s="3" t="s">
        <v>69</v>
      </c>
      <c r="E137" s="3" t="s">
        <v>66</v>
      </c>
      <c r="F137" s="3" t="s">
        <v>60</v>
      </c>
      <c r="G137" s="3" t="s">
        <v>60</v>
      </c>
      <c r="H137" s="3" t="s">
        <v>60</v>
      </c>
      <c r="I137" s="3" t="s">
        <v>393</v>
      </c>
      <c r="J137" s="3" t="s">
        <v>63</v>
      </c>
      <c r="K137" s="3" t="s">
        <v>394</v>
      </c>
    </row>
    <row r="138" ht="135" spans="1:11">
      <c r="A138" s="3" t="s">
        <v>395</v>
      </c>
      <c r="B138" s="3" t="s">
        <v>57</v>
      </c>
      <c r="C138" s="3" t="s">
        <v>15</v>
      </c>
      <c r="D138" s="3" t="s">
        <v>58</v>
      </c>
      <c r="E138" s="3" t="s">
        <v>66</v>
      </c>
      <c r="F138" s="3" t="s">
        <v>60</v>
      </c>
      <c r="G138" s="3" t="s">
        <v>60</v>
      </c>
      <c r="H138" s="3" t="s">
        <v>60</v>
      </c>
      <c r="I138" s="3" t="s">
        <v>61</v>
      </c>
      <c r="J138" s="3" t="s">
        <v>62</v>
      </c>
      <c r="K138" s="3" t="s">
        <v>63</v>
      </c>
    </row>
    <row r="139" ht="351" spans="1:11">
      <c r="A139" s="3" t="s">
        <v>396</v>
      </c>
      <c r="B139" s="3" t="s">
        <v>397</v>
      </c>
      <c r="C139" s="3" t="s">
        <v>15</v>
      </c>
      <c r="D139" s="3" t="s">
        <v>398</v>
      </c>
      <c r="E139" s="3" t="s">
        <v>399</v>
      </c>
      <c r="F139" s="3" t="s">
        <v>400</v>
      </c>
      <c r="G139" s="3" t="s">
        <v>401</v>
      </c>
      <c r="H139" s="3" t="s">
        <v>402</v>
      </c>
      <c r="I139" s="3" t="s">
        <v>403</v>
      </c>
      <c r="J139" s="3" t="s">
        <v>140</v>
      </c>
      <c r="K139" s="3" t="s">
        <v>63</v>
      </c>
    </row>
    <row r="140" ht="351" spans="1:11">
      <c r="A140" s="3" t="s">
        <v>404</v>
      </c>
      <c r="B140" s="3" t="s">
        <v>397</v>
      </c>
      <c r="C140" s="3" t="s">
        <v>15</v>
      </c>
      <c r="D140" s="3" t="s">
        <v>398</v>
      </c>
      <c r="E140" s="3" t="s">
        <v>399</v>
      </c>
      <c r="F140" s="3" t="s">
        <v>405</v>
      </c>
      <c r="G140" s="3" t="s">
        <v>401</v>
      </c>
      <c r="H140" s="3" t="s">
        <v>402</v>
      </c>
      <c r="I140" s="3" t="s">
        <v>403</v>
      </c>
      <c r="J140" s="3" t="s">
        <v>140</v>
      </c>
      <c r="K140" s="3" t="s">
        <v>63</v>
      </c>
    </row>
    <row r="141" ht="351" spans="1:11">
      <c r="A141" s="3" t="s">
        <v>406</v>
      </c>
      <c r="B141" s="3" t="s">
        <v>397</v>
      </c>
      <c r="C141" s="3" t="s">
        <v>15</v>
      </c>
      <c r="D141" s="3" t="s">
        <v>398</v>
      </c>
      <c r="E141" s="3" t="s">
        <v>399</v>
      </c>
      <c r="F141" s="3" t="s">
        <v>400</v>
      </c>
      <c r="G141" s="3" t="s">
        <v>401</v>
      </c>
      <c r="H141" s="3" t="s">
        <v>402</v>
      </c>
      <c r="I141" s="3" t="s">
        <v>403</v>
      </c>
      <c r="J141" s="3" t="s">
        <v>140</v>
      </c>
      <c r="K141" s="3" t="s">
        <v>63</v>
      </c>
    </row>
    <row r="142" ht="135" spans="1:11">
      <c r="A142" s="3" t="s">
        <v>407</v>
      </c>
      <c r="B142" s="3" t="s">
        <v>397</v>
      </c>
      <c r="C142" s="3" t="s">
        <v>15</v>
      </c>
      <c r="D142" s="3" t="s">
        <v>58</v>
      </c>
      <c r="E142" s="3" t="s">
        <v>399</v>
      </c>
      <c r="F142" s="3" t="s">
        <v>408</v>
      </c>
      <c r="G142" s="3" t="s">
        <v>409</v>
      </c>
      <c r="H142" s="3" t="s">
        <v>401</v>
      </c>
      <c r="I142" s="3" t="s">
        <v>410</v>
      </c>
      <c r="J142" s="3" t="s">
        <v>140</v>
      </c>
      <c r="K142" s="3" t="s">
        <v>63</v>
      </c>
    </row>
    <row r="143" ht="135" spans="1:11">
      <c r="A143" s="3" t="s">
        <v>411</v>
      </c>
      <c r="B143" s="3" t="s">
        <v>397</v>
      </c>
      <c r="C143" s="3" t="s">
        <v>15</v>
      </c>
      <c r="D143" s="3" t="s">
        <v>412</v>
      </c>
      <c r="E143" s="3" t="s">
        <v>399</v>
      </c>
      <c r="F143" s="3" t="s">
        <v>413</v>
      </c>
      <c r="G143" s="3" t="s">
        <v>414</v>
      </c>
      <c r="H143" s="3" t="s">
        <v>415</v>
      </c>
      <c r="I143" s="3" t="s">
        <v>416</v>
      </c>
      <c r="J143" s="3" t="s">
        <v>140</v>
      </c>
      <c r="K143" s="3" t="s">
        <v>63</v>
      </c>
    </row>
    <row r="144" ht="243" spans="1:11">
      <c r="A144" s="3" t="s">
        <v>417</v>
      </c>
      <c r="B144" s="3" t="s">
        <v>397</v>
      </c>
      <c r="C144" s="3" t="s">
        <v>15</v>
      </c>
      <c r="D144" s="3" t="s">
        <v>353</v>
      </c>
      <c r="E144" s="3" t="s">
        <v>399</v>
      </c>
      <c r="F144" s="3" t="s">
        <v>400</v>
      </c>
      <c r="G144" s="3" t="s">
        <v>414</v>
      </c>
      <c r="H144" s="3" t="s">
        <v>415</v>
      </c>
      <c r="I144" s="3" t="s">
        <v>418</v>
      </c>
      <c r="J144" s="3" t="s">
        <v>140</v>
      </c>
      <c r="K144" s="3" t="s">
        <v>63</v>
      </c>
    </row>
    <row r="145" ht="378" spans="1:11">
      <c r="A145" s="3" t="s">
        <v>419</v>
      </c>
      <c r="B145" s="3" t="s">
        <v>397</v>
      </c>
      <c r="C145" s="3" t="s">
        <v>15</v>
      </c>
      <c r="D145" s="3" t="s">
        <v>356</v>
      </c>
      <c r="E145" s="3" t="s">
        <v>399</v>
      </c>
      <c r="F145" s="3" t="s">
        <v>408</v>
      </c>
      <c r="G145" s="3" t="s">
        <v>409</v>
      </c>
      <c r="H145" s="3" t="s">
        <v>401</v>
      </c>
      <c r="I145" s="3" t="s">
        <v>420</v>
      </c>
      <c r="J145" s="3" t="s">
        <v>140</v>
      </c>
      <c r="K145" s="3" t="s">
        <v>63</v>
      </c>
    </row>
    <row r="146" ht="243" spans="1:11">
      <c r="A146" s="3" t="s">
        <v>421</v>
      </c>
      <c r="B146" s="3" t="s">
        <v>397</v>
      </c>
      <c r="C146" s="3" t="s">
        <v>15</v>
      </c>
      <c r="D146" s="3" t="s">
        <v>358</v>
      </c>
      <c r="E146" s="3" t="s">
        <v>399</v>
      </c>
      <c r="F146" s="3" t="s">
        <v>405</v>
      </c>
      <c r="G146" s="3" t="s">
        <v>401</v>
      </c>
      <c r="H146" s="3" t="s">
        <v>402</v>
      </c>
      <c r="I146" s="3" t="s">
        <v>418</v>
      </c>
      <c r="J146" s="3" t="s">
        <v>140</v>
      </c>
      <c r="K146" s="3" t="s">
        <v>63</v>
      </c>
    </row>
    <row r="147" ht="135" spans="1:11">
      <c r="A147" s="3" t="s">
        <v>422</v>
      </c>
      <c r="B147" s="3" t="s">
        <v>397</v>
      </c>
      <c r="C147" s="3" t="s">
        <v>15</v>
      </c>
      <c r="D147" s="3" t="s">
        <v>358</v>
      </c>
      <c r="E147" s="3" t="s">
        <v>399</v>
      </c>
      <c r="F147" s="3" t="s">
        <v>423</v>
      </c>
      <c r="G147" s="3" t="s">
        <v>401</v>
      </c>
      <c r="H147" s="3" t="s">
        <v>402</v>
      </c>
      <c r="I147" s="3" t="s">
        <v>416</v>
      </c>
      <c r="J147" s="3" t="s">
        <v>140</v>
      </c>
      <c r="K147" s="3" t="s">
        <v>63</v>
      </c>
    </row>
    <row r="148" ht="243" spans="1:11">
      <c r="A148" s="3" t="s">
        <v>424</v>
      </c>
      <c r="B148" s="3" t="s">
        <v>397</v>
      </c>
      <c r="C148" s="3" t="s">
        <v>15</v>
      </c>
      <c r="D148" s="3" t="s">
        <v>365</v>
      </c>
      <c r="E148" s="3" t="s">
        <v>425</v>
      </c>
      <c r="F148" s="3" t="s">
        <v>426</v>
      </c>
      <c r="G148" s="3" t="s">
        <v>427</v>
      </c>
      <c r="H148" s="3" t="s">
        <v>415</v>
      </c>
      <c r="I148" s="3" t="s">
        <v>418</v>
      </c>
      <c r="J148" s="3" t="s">
        <v>140</v>
      </c>
      <c r="K148" s="3" t="s">
        <v>63</v>
      </c>
    </row>
    <row r="149" ht="135" spans="1:11">
      <c r="A149" s="3" t="s">
        <v>428</v>
      </c>
      <c r="B149" s="3" t="s">
        <v>397</v>
      </c>
      <c r="C149" s="3" t="s">
        <v>15</v>
      </c>
      <c r="D149" s="3" t="s">
        <v>369</v>
      </c>
      <c r="E149" s="3" t="s">
        <v>425</v>
      </c>
      <c r="F149" s="3" t="s">
        <v>60</v>
      </c>
      <c r="G149" s="3" t="s">
        <v>60</v>
      </c>
      <c r="H149" s="3" t="s">
        <v>60</v>
      </c>
      <c r="I149" s="3" t="s">
        <v>429</v>
      </c>
      <c r="J149" s="3" t="s">
        <v>140</v>
      </c>
      <c r="K149" s="3" t="s">
        <v>63</v>
      </c>
    </row>
    <row r="150" ht="135" spans="1:11">
      <c r="A150" s="3" t="s">
        <v>430</v>
      </c>
      <c r="B150" s="3" t="s">
        <v>397</v>
      </c>
      <c r="C150" s="3" t="s">
        <v>15</v>
      </c>
      <c r="D150" s="3" t="s">
        <v>362</v>
      </c>
      <c r="E150" s="3" t="s">
        <v>399</v>
      </c>
      <c r="F150" s="3" t="s">
        <v>60</v>
      </c>
      <c r="G150" s="3" t="s">
        <v>60</v>
      </c>
      <c r="H150" s="3" t="s">
        <v>60</v>
      </c>
      <c r="I150" s="3" t="s">
        <v>63</v>
      </c>
      <c r="J150" s="3" t="s">
        <v>140</v>
      </c>
      <c r="K150" s="3" t="s">
        <v>63</v>
      </c>
    </row>
    <row r="151" ht="135" spans="1:11">
      <c r="A151" s="3" t="s">
        <v>431</v>
      </c>
      <c r="B151" s="3" t="s">
        <v>397</v>
      </c>
      <c r="C151" s="3" t="s">
        <v>15</v>
      </c>
      <c r="D151" s="3" t="s">
        <v>101</v>
      </c>
      <c r="E151" s="3" t="s">
        <v>399</v>
      </c>
      <c r="F151" s="3" t="s">
        <v>60</v>
      </c>
      <c r="G151" s="3" t="s">
        <v>60</v>
      </c>
      <c r="H151" s="3" t="s">
        <v>60</v>
      </c>
      <c r="I151" s="3" t="s">
        <v>416</v>
      </c>
      <c r="J151" s="3" t="s">
        <v>140</v>
      </c>
      <c r="K151" s="3" t="s">
        <v>63</v>
      </c>
    </row>
    <row r="152" ht="135" spans="1:11">
      <c r="A152" s="3" t="s">
        <v>432</v>
      </c>
      <c r="B152" s="3" t="s">
        <v>397</v>
      </c>
      <c r="C152" s="3" t="s">
        <v>15</v>
      </c>
      <c r="D152" s="3" t="s">
        <v>433</v>
      </c>
      <c r="E152" s="3" t="s">
        <v>399</v>
      </c>
      <c r="F152" s="3" t="s">
        <v>60</v>
      </c>
      <c r="G152" s="3" t="s">
        <v>60</v>
      </c>
      <c r="H152" s="3" t="s">
        <v>60</v>
      </c>
      <c r="I152" s="3" t="s">
        <v>434</v>
      </c>
      <c r="J152" s="3" t="s">
        <v>140</v>
      </c>
      <c r="K152" s="3" t="s">
        <v>63</v>
      </c>
    </row>
    <row r="153" ht="243" spans="1:11">
      <c r="A153" s="3" t="s">
        <v>435</v>
      </c>
      <c r="B153" s="3" t="s">
        <v>397</v>
      </c>
      <c r="C153" s="3" t="s">
        <v>15</v>
      </c>
      <c r="D153" s="3" t="s">
        <v>371</v>
      </c>
      <c r="E153" s="3" t="s">
        <v>399</v>
      </c>
      <c r="F153" s="3" t="s">
        <v>400</v>
      </c>
      <c r="G153" s="3" t="s">
        <v>409</v>
      </c>
      <c r="H153" s="3" t="s">
        <v>401</v>
      </c>
      <c r="I153" s="3" t="s">
        <v>436</v>
      </c>
      <c r="J153" s="3" t="s">
        <v>63</v>
      </c>
      <c r="K153" s="3" t="s">
        <v>63</v>
      </c>
    </row>
    <row r="154" ht="243" spans="1:11">
      <c r="A154" s="3" t="s">
        <v>437</v>
      </c>
      <c r="B154" s="3" t="s">
        <v>397</v>
      </c>
      <c r="C154" s="3" t="s">
        <v>15</v>
      </c>
      <c r="D154" s="3" t="s">
        <v>371</v>
      </c>
      <c r="E154" s="3" t="s">
        <v>399</v>
      </c>
      <c r="F154" s="3" t="s">
        <v>405</v>
      </c>
      <c r="G154" s="3" t="s">
        <v>409</v>
      </c>
      <c r="H154" s="3" t="s">
        <v>401</v>
      </c>
      <c r="I154" s="3" t="s">
        <v>438</v>
      </c>
      <c r="J154" s="3" t="s">
        <v>63</v>
      </c>
      <c r="K154" s="3" t="s">
        <v>63</v>
      </c>
    </row>
    <row r="155" ht="189" spans="1:11">
      <c r="A155" s="3" t="s">
        <v>439</v>
      </c>
      <c r="B155" s="3" t="s">
        <v>397</v>
      </c>
      <c r="C155" s="3" t="s">
        <v>15</v>
      </c>
      <c r="D155" s="3" t="s">
        <v>371</v>
      </c>
      <c r="E155" s="3" t="s">
        <v>399</v>
      </c>
      <c r="F155" s="3" t="s">
        <v>400</v>
      </c>
      <c r="G155" s="3" t="s">
        <v>409</v>
      </c>
      <c r="H155" s="3" t="s">
        <v>401</v>
      </c>
      <c r="I155" s="3" t="s">
        <v>440</v>
      </c>
      <c r="J155" s="3" t="s">
        <v>63</v>
      </c>
      <c r="K155" s="3" t="s">
        <v>63</v>
      </c>
    </row>
    <row r="156" ht="189" spans="1:11">
      <c r="A156" s="3" t="s">
        <v>441</v>
      </c>
      <c r="B156" s="3" t="s">
        <v>397</v>
      </c>
      <c r="C156" s="3" t="s">
        <v>15</v>
      </c>
      <c r="D156" s="3" t="s">
        <v>371</v>
      </c>
      <c r="E156" s="3" t="s">
        <v>399</v>
      </c>
      <c r="F156" s="3" t="s">
        <v>405</v>
      </c>
      <c r="G156" s="3" t="s">
        <v>409</v>
      </c>
      <c r="H156" s="3" t="s">
        <v>401</v>
      </c>
      <c r="I156" s="3" t="s">
        <v>442</v>
      </c>
      <c r="J156" s="3" t="s">
        <v>63</v>
      </c>
      <c r="K156" s="3" t="s">
        <v>63</v>
      </c>
    </row>
    <row r="157" ht="175.5" spans="1:11">
      <c r="A157" s="3" t="s">
        <v>443</v>
      </c>
      <c r="B157" s="3" t="s">
        <v>397</v>
      </c>
      <c r="C157" s="3" t="s">
        <v>15</v>
      </c>
      <c r="D157" s="3" t="s">
        <v>444</v>
      </c>
      <c r="E157" s="3" t="s">
        <v>399</v>
      </c>
      <c r="F157" s="3" t="s">
        <v>400</v>
      </c>
      <c r="G157" s="3" t="s">
        <v>409</v>
      </c>
      <c r="H157" s="3" t="s">
        <v>401</v>
      </c>
      <c r="I157" s="3" t="s">
        <v>445</v>
      </c>
      <c r="J157" s="3" t="s">
        <v>63</v>
      </c>
      <c r="K157" s="3" t="s">
        <v>63</v>
      </c>
    </row>
    <row r="158" ht="175.5" spans="1:11">
      <c r="A158" s="3" t="s">
        <v>446</v>
      </c>
      <c r="B158" s="3" t="s">
        <v>397</v>
      </c>
      <c r="C158" s="3" t="s">
        <v>15</v>
      </c>
      <c r="D158" s="3" t="s">
        <v>444</v>
      </c>
      <c r="E158" s="3" t="s">
        <v>399</v>
      </c>
      <c r="F158" s="3" t="s">
        <v>405</v>
      </c>
      <c r="G158" s="3" t="s">
        <v>409</v>
      </c>
      <c r="H158" s="3" t="s">
        <v>401</v>
      </c>
      <c r="I158" s="3" t="s">
        <v>447</v>
      </c>
      <c r="J158" s="3" t="s">
        <v>63</v>
      </c>
      <c r="K158" s="3" t="s">
        <v>63</v>
      </c>
    </row>
    <row r="159" ht="409.5" spans="1:11">
      <c r="A159" s="3" t="s">
        <v>448</v>
      </c>
      <c r="B159" s="3" t="s">
        <v>397</v>
      </c>
      <c r="C159" s="3" t="s">
        <v>15</v>
      </c>
      <c r="D159" s="3" t="s">
        <v>444</v>
      </c>
      <c r="E159" s="3" t="s">
        <v>399</v>
      </c>
      <c r="F159" s="3" t="s">
        <v>400</v>
      </c>
      <c r="G159" s="3" t="s">
        <v>409</v>
      </c>
      <c r="H159" s="3" t="s">
        <v>401</v>
      </c>
      <c r="I159" s="3" t="s">
        <v>449</v>
      </c>
      <c r="J159" s="3" t="s">
        <v>63</v>
      </c>
      <c r="K159" s="3" t="s">
        <v>63</v>
      </c>
    </row>
    <row r="160" ht="409.5" spans="1:11">
      <c r="A160" s="3" t="s">
        <v>450</v>
      </c>
      <c r="B160" s="3" t="s">
        <v>397</v>
      </c>
      <c r="C160" s="3" t="s">
        <v>15</v>
      </c>
      <c r="D160" s="3" t="s">
        <v>444</v>
      </c>
      <c r="E160" s="3" t="s">
        <v>399</v>
      </c>
      <c r="F160" s="3" t="s">
        <v>405</v>
      </c>
      <c r="G160" s="3" t="s">
        <v>409</v>
      </c>
      <c r="H160" s="3" t="s">
        <v>401</v>
      </c>
      <c r="I160" s="3" t="s">
        <v>451</v>
      </c>
      <c r="J160" s="3" t="s">
        <v>63</v>
      </c>
      <c r="K160" s="3" t="s">
        <v>63</v>
      </c>
    </row>
    <row r="161" ht="216" spans="1:11">
      <c r="A161" s="3" t="s">
        <v>452</v>
      </c>
      <c r="B161" s="3" t="s">
        <v>397</v>
      </c>
      <c r="C161" s="3" t="s">
        <v>15</v>
      </c>
      <c r="D161" s="3" t="s">
        <v>453</v>
      </c>
      <c r="E161" s="3" t="s">
        <v>399</v>
      </c>
      <c r="F161" s="3" t="s">
        <v>400</v>
      </c>
      <c r="G161" s="3" t="s">
        <v>409</v>
      </c>
      <c r="H161" s="3" t="s">
        <v>401</v>
      </c>
      <c r="I161" s="3" t="s">
        <v>454</v>
      </c>
      <c r="J161" s="3" t="s">
        <v>158</v>
      </c>
      <c r="K161" s="3" t="s">
        <v>63</v>
      </c>
    </row>
    <row r="162" ht="135" spans="1:11">
      <c r="A162" s="3" t="s">
        <v>455</v>
      </c>
      <c r="B162" s="3" t="s">
        <v>133</v>
      </c>
      <c r="C162" s="3" t="s">
        <v>21</v>
      </c>
      <c r="D162" s="3" t="s">
        <v>312</v>
      </c>
      <c r="E162" s="3" t="s">
        <v>135</v>
      </c>
      <c r="F162" s="3" t="s">
        <v>456</v>
      </c>
      <c r="G162" s="3" t="s">
        <v>457</v>
      </c>
      <c r="H162" s="3" t="s">
        <v>458</v>
      </c>
      <c r="I162" s="3" t="s">
        <v>139</v>
      </c>
      <c r="J162" s="3" t="s">
        <v>140</v>
      </c>
      <c r="K162" s="3" t="s">
        <v>63</v>
      </c>
    </row>
    <row r="163" ht="135" spans="1:11">
      <c r="A163" s="3" t="s">
        <v>459</v>
      </c>
      <c r="B163" s="3" t="s">
        <v>133</v>
      </c>
      <c r="C163" s="3" t="s">
        <v>15</v>
      </c>
      <c r="D163" s="3" t="s">
        <v>58</v>
      </c>
      <c r="E163" s="3" t="s">
        <v>135</v>
      </c>
      <c r="F163" s="3" t="s">
        <v>456</v>
      </c>
      <c r="G163" s="3" t="s">
        <v>460</v>
      </c>
      <c r="H163" s="3" t="s">
        <v>461</v>
      </c>
      <c r="I163" s="3" t="s">
        <v>462</v>
      </c>
      <c r="J163" s="3" t="s">
        <v>140</v>
      </c>
      <c r="K163" s="3" t="s">
        <v>63</v>
      </c>
    </row>
    <row r="164" ht="67.5" spans="1:11">
      <c r="A164" s="3" t="s">
        <v>463</v>
      </c>
      <c r="B164" s="3" t="s">
        <v>133</v>
      </c>
      <c r="C164" s="3" t="s">
        <v>318</v>
      </c>
      <c r="D164" s="3" t="s">
        <v>69</v>
      </c>
      <c r="E164" s="3" t="s">
        <v>135</v>
      </c>
      <c r="F164" s="3" t="s">
        <v>456</v>
      </c>
      <c r="G164" s="3" t="s">
        <v>464</v>
      </c>
      <c r="H164" s="3" t="s">
        <v>465</v>
      </c>
      <c r="I164" s="3" t="s">
        <v>466</v>
      </c>
      <c r="J164" s="3" t="s">
        <v>63</v>
      </c>
      <c r="K164" s="3" t="s">
        <v>63</v>
      </c>
    </row>
    <row r="165" ht="67.5" spans="1:11">
      <c r="A165" s="3" t="s">
        <v>467</v>
      </c>
      <c r="B165" s="3" t="s">
        <v>133</v>
      </c>
      <c r="C165" s="3" t="s">
        <v>318</v>
      </c>
      <c r="D165" s="3" t="s">
        <v>69</v>
      </c>
      <c r="E165" s="3" t="s">
        <v>135</v>
      </c>
      <c r="F165" s="3" t="s">
        <v>468</v>
      </c>
      <c r="G165" s="3" t="s">
        <v>464</v>
      </c>
      <c r="H165" s="3" t="s">
        <v>465</v>
      </c>
      <c r="I165" s="3" t="s">
        <v>466</v>
      </c>
      <c r="J165" s="3" t="s">
        <v>63</v>
      </c>
      <c r="K165" s="3" t="s">
        <v>63</v>
      </c>
    </row>
    <row r="166" ht="67.5" spans="1:11">
      <c r="A166" s="3" t="s">
        <v>469</v>
      </c>
      <c r="B166" s="3" t="s">
        <v>133</v>
      </c>
      <c r="C166" s="3" t="s">
        <v>318</v>
      </c>
      <c r="D166" s="3" t="s">
        <v>69</v>
      </c>
      <c r="E166" s="3" t="s">
        <v>135</v>
      </c>
      <c r="F166" s="3" t="s">
        <v>136</v>
      </c>
      <c r="G166" s="3" t="s">
        <v>457</v>
      </c>
      <c r="H166" s="3" t="s">
        <v>458</v>
      </c>
      <c r="I166" s="3" t="s">
        <v>466</v>
      </c>
      <c r="J166" s="3" t="s">
        <v>63</v>
      </c>
      <c r="K166" s="3" t="s">
        <v>63</v>
      </c>
    </row>
    <row r="167" ht="67.5" spans="1:11">
      <c r="A167" s="3" t="s">
        <v>470</v>
      </c>
      <c r="B167" s="3" t="s">
        <v>133</v>
      </c>
      <c r="C167" s="3" t="s">
        <v>318</v>
      </c>
      <c r="D167" s="3" t="s">
        <v>69</v>
      </c>
      <c r="E167" s="3" t="s">
        <v>135</v>
      </c>
      <c r="F167" s="3" t="s">
        <v>456</v>
      </c>
      <c r="G167" s="3" t="s">
        <v>464</v>
      </c>
      <c r="H167" s="3" t="s">
        <v>465</v>
      </c>
      <c r="I167" s="3" t="s">
        <v>466</v>
      </c>
      <c r="J167" s="3" t="s">
        <v>63</v>
      </c>
      <c r="K167" s="3" t="s">
        <v>63</v>
      </c>
    </row>
    <row r="168" ht="94.5" spans="1:11">
      <c r="A168" s="3" t="s">
        <v>471</v>
      </c>
      <c r="B168" s="3" t="s">
        <v>133</v>
      </c>
      <c r="C168" s="3" t="s">
        <v>21</v>
      </c>
      <c r="D168" s="3" t="s">
        <v>78</v>
      </c>
      <c r="E168" s="3" t="s">
        <v>135</v>
      </c>
      <c r="F168" s="3" t="s">
        <v>456</v>
      </c>
      <c r="G168" s="3" t="s">
        <v>460</v>
      </c>
      <c r="H168" s="3" t="s">
        <v>461</v>
      </c>
      <c r="I168" s="3" t="s">
        <v>472</v>
      </c>
      <c r="J168" s="3" t="s">
        <v>63</v>
      </c>
      <c r="K168" s="3" t="s">
        <v>473</v>
      </c>
    </row>
    <row r="169" ht="67.5" spans="1:11">
      <c r="A169" s="3" t="s">
        <v>474</v>
      </c>
      <c r="B169" s="3" t="s">
        <v>133</v>
      </c>
      <c r="C169" s="3" t="s">
        <v>21</v>
      </c>
      <c r="D169" s="3" t="s">
        <v>78</v>
      </c>
      <c r="E169" s="3" t="s">
        <v>135</v>
      </c>
      <c r="F169" s="3" t="s">
        <v>456</v>
      </c>
      <c r="G169" s="3" t="s">
        <v>460</v>
      </c>
      <c r="H169" s="3" t="s">
        <v>461</v>
      </c>
      <c r="I169" s="3" t="s">
        <v>472</v>
      </c>
      <c r="J169" s="3" t="s">
        <v>63</v>
      </c>
      <c r="K169" s="3" t="s">
        <v>475</v>
      </c>
    </row>
    <row r="170" ht="67.5" spans="1:11">
      <c r="A170" s="3" t="s">
        <v>476</v>
      </c>
      <c r="B170" s="3" t="s">
        <v>133</v>
      </c>
      <c r="C170" s="3" t="s">
        <v>21</v>
      </c>
      <c r="D170" s="3" t="s">
        <v>78</v>
      </c>
      <c r="E170" s="3" t="s">
        <v>135</v>
      </c>
      <c r="F170" s="3" t="s">
        <v>456</v>
      </c>
      <c r="G170" s="3" t="s">
        <v>460</v>
      </c>
      <c r="H170" s="3" t="s">
        <v>461</v>
      </c>
      <c r="I170" s="3" t="s">
        <v>477</v>
      </c>
      <c r="J170" s="3" t="s">
        <v>63</v>
      </c>
      <c r="K170" s="3" t="s">
        <v>478</v>
      </c>
    </row>
    <row r="171" ht="67.5" spans="1:11">
      <c r="A171" s="3" t="s">
        <v>479</v>
      </c>
      <c r="B171" s="3" t="s">
        <v>133</v>
      </c>
      <c r="C171" s="3" t="s">
        <v>21</v>
      </c>
      <c r="D171" s="3" t="s">
        <v>78</v>
      </c>
      <c r="E171" s="3" t="s">
        <v>135</v>
      </c>
      <c r="F171" s="3" t="s">
        <v>456</v>
      </c>
      <c r="G171" s="3" t="s">
        <v>460</v>
      </c>
      <c r="H171" s="3" t="s">
        <v>461</v>
      </c>
      <c r="I171" s="3" t="s">
        <v>477</v>
      </c>
      <c r="J171" s="3" t="s">
        <v>63</v>
      </c>
      <c r="K171" s="3" t="s">
        <v>480</v>
      </c>
    </row>
    <row r="172" ht="135" spans="1:11">
      <c r="A172" s="3" t="s">
        <v>481</v>
      </c>
      <c r="B172" s="3" t="s">
        <v>133</v>
      </c>
      <c r="C172" s="3" t="s">
        <v>21</v>
      </c>
      <c r="D172" s="3" t="s">
        <v>91</v>
      </c>
      <c r="E172" s="3" t="s">
        <v>135</v>
      </c>
      <c r="F172" s="3" t="s">
        <v>456</v>
      </c>
      <c r="G172" s="3" t="s">
        <v>464</v>
      </c>
      <c r="H172" s="3" t="s">
        <v>465</v>
      </c>
      <c r="I172" s="3" t="s">
        <v>482</v>
      </c>
      <c r="J172" s="3" t="s">
        <v>140</v>
      </c>
      <c r="K172" s="3" t="s">
        <v>63</v>
      </c>
    </row>
    <row r="173" ht="121.5" spans="1:11">
      <c r="A173" s="3" t="s">
        <v>483</v>
      </c>
      <c r="B173" s="3" t="s">
        <v>133</v>
      </c>
      <c r="C173" s="3" t="s">
        <v>15</v>
      </c>
      <c r="D173" s="3" t="s">
        <v>112</v>
      </c>
      <c r="E173" s="3" t="s">
        <v>135</v>
      </c>
      <c r="F173" s="3" t="s">
        <v>136</v>
      </c>
      <c r="G173" s="3" t="s">
        <v>137</v>
      </c>
      <c r="H173" s="3" t="s">
        <v>138</v>
      </c>
      <c r="I173" s="3" t="s">
        <v>484</v>
      </c>
      <c r="J173" s="3" t="s">
        <v>63</v>
      </c>
      <c r="K173" s="3" t="s">
        <v>485</v>
      </c>
    </row>
    <row r="174" ht="121.5" spans="1:11">
      <c r="A174" s="3" t="s">
        <v>486</v>
      </c>
      <c r="B174" s="3" t="s">
        <v>133</v>
      </c>
      <c r="C174" s="3" t="s">
        <v>15</v>
      </c>
      <c r="D174" s="3" t="s">
        <v>112</v>
      </c>
      <c r="E174" s="3" t="s">
        <v>135</v>
      </c>
      <c r="F174" s="3" t="s">
        <v>136</v>
      </c>
      <c r="G174" s="3" t="s">
        <v>137</v>
      </c>
      <c r="H174" s="3" t="s">
        <v>138</v>
      </c>
      <c r="I174" s="3" t="s">
        <v>487</v>
      </c>
      <c r="J174" s="3" t="s">
        <v>63</v>
      </c>
      <c r="K174" s="3" t="s">
        <v>488</v>
      </c>
    </row>
    <row r="175" ht="135" spans="1:11">
      <c r="A175" s="3" t="s">
        <v>489</v>
      </c>
      <c r="B175" s="3" t="s">
        <v>133</v>
      </c>
      <c r="C175" s="3" t="s">
        <v>21</v>
      </c>
      <c r="D175" s="3" t="s">
        <v>342</v>
      </c>
      <c r="E175" s="3" t="s">
        <v>135</v>
      </c>
      <c r="F175" s="3" t="s">
        <v>136</v>
      </c>
      <c r="G175" s="3" t="s">
        <v>460</v>
      </c>
      <c r="H175" s="3" t="s">
        <v>461</v>
      </c>
      <c r="I175" s="3" t="s">
        <v>139</v>
      </c>
      <c r="J175" s="3" t="s">
        <v>140</v>
      </c>
      <c r="K175" s="3" t="s">
        <v>63</v>
      </c>
    </row>
    <row r="176" ht="135" spans="1:11">
      <c r="A176" s="3" t="s">
        <v>490</v>
      </c>
      <c r="B176" s="3" t="s">
        <v>133</v>
      </c>
      <c r="C176" s="3" t="s">
        <v>21</v>
      </c>
      <c r="D176" s="3" t="s">
        <v>342</v>
      </c>
      <c r="E176" s="3" t="s">
        <v>135</v>
      </c>
      <c r="F176" s="3" t="s">
        <v>136</v>
      </c>
      <c r="G176" s="3" t="s">
        <v>460</v>
      </c>
      <c r="H176" s="3" t="s">
        <v>461</v>
      </c>
      <c r="I176" s="3" t="s">
        <v>139</v>
      </c>
      <c r="J176" s="3" t="s">
        <v>140</v>
      </c>
      <c r="K176" s="3" t="s">
        <v>63</v>
      </c>
    </row>
    <row r="177" ht="135" spans="1:11">
      <c r="A177" s="3" t="s">
        <v>491</v>
      </c>
      <c r="B177" s="3" t="s">
        <v>133</v>
      </c>
      <c r="C177" s="3" t="s">
        <v>21</v>
      </c>
      <c r="D177" s="3" t="s">
        <v>346</v>
      </c>
      <c r="E177" s="3" t="s">
        <v>135</v>
      </c>
      <c r="F177" s="3" t="s">
        <v>456</v>
      </c>
      <c r="G177" s="3" t="s">
        <v>464</v>
      </c>
      <c r="H177" s="3" t="s">
        <v>465</v>
      </c>
      <c r="I177" s="3" t="s">
        <v>139</v>
      </c>
      <c r="J177" s="3" t="s">
        <v>140</v>
      </c>
      <c r="K177" s="3" t="s">
        <v>63</v>
      </c>
    </row>
    <row r="178" ht="135" spans="1:11">
      <c r="A178" s="3" t="s">
        <v>492</v>
      </c>
      <c r="B178" s="3" t="s">
        <v>133</v>
      </c>
      <c r="C178" s="3" t="s">
        <v>21</v>
      </c>
      <c r="D178" s="3" t="s">
        <v>349</v>
      </c>
      <c r="E178" s="3" t="s">
        <v>135</v>
      </c>
      <c r="F178" s="3" t="s">
        <v>456</v>
      </c>
      <c r="G178" s="3" t="s">
        <v>460</v>
      </c>
      <c r="H178" s="3" t="s">
        <v>461</v>
      </c>
      <c r="I178" s="3" t="s">
        <v>63</v>
      </c>
      <c r="J178" s="3" t="s">
        <v>140</v>
      </c>
      <c r="K178" s="3" t="s">
        <v>63</v>
      </c>
    </row>
    <row r="179" ht="135" spans="1:11">
      <c r="A179" s="3" t="s">
        <v>493</v>
      </c>
      <c r="B179" s="3" t="s">
        <v>133</v>
      </c>
      <c r="C179" s="3" t="s">
        <v>21</v>
      </c>
      <c r="D179" s="3" t="s">
        <v>349</v>
      </c>
      <c r="E179" s="3" t="s">
        <v>135</v>
      </c>
      <c r="F179" s="3" t="s">
        <v>456</v>
      </c>
      <c r="G179" s="3" t="s">
        <v>460</v>
      </c>
      <c r="H179" s="3" t="s">
        <v>461</v>
      </c>
      <c r="I179" s="3" t="s">
        <v>63</v>
      </c>
      <c r="J179" s="3" t="s">
        <v>140</v>
      </c>
      <c r="K179" s="3" t="s">
        <v>63</v>
      </c>
    </row>
    <row r="180" ht="270" spans="1:11">
      <c r="A180" s="3" t="s">
        <v>494</v>
      </c>
      <c r="B180" s="3" t="s">
        <v>133</v>
      </c>
      <c r="C180" s="3" t="s">
        <v>21</v>
      </c>
      <c r="D180" s="3" t="s">
        <v>95</v>
      </c>
      <c r="E180" s="3" t="s">
        <v>135</v>
      </c>
      <c r="F180" s="3" t="s">
        <v>495</v>
      </c>
      <c r="G180" s="3" t="s">
        <v>496</v>
      </c>
      <c r="H180" s="3" t="s">
        <v>497</v>
      </c>
      <c r="I180" s="3" t="s">
        <v>498</v>
      </c>
      <c r="J180" s="3" t="s">
        <v>140</v>
      </c>
      <c r="K180" s="3" t="s">
        <v>63</v>
      </c>
    </row>
    <row r="181" ht="67.5" spans="1:11">
      <c r="A181" s="3" t="s">
        <v>499</v>
      </c>
      <c r="B181" s="3" t="s">
        <v>133</v>
      </c>
      <c r="C181" s="3" t="s">
        <v>21</v>
      </c>
      <c r="D181" s="3" t="s">
        <v>319</v>
      </c>
      <c r="E181" s="3" t="s">
        <v>135</v>
      </c>
      <c r="F181" s="3" t="s">
        <v>136</v>
      </c>
      <c r="G181" s="3" t="s">
        <v>460</v>
      </c>
      <c r="H181" s="3" t="s">
        <v>461</v>
      </c>
      <c r="I181" s="3" t="s">
        <v>500</v>
      </c>
      <c r="J181" s="3" t="s">
        <v>63</v>
      </c>
      <c r="K181" s="3" t="s">
        <v>63</v>
      </c>
    </row>
    <row r="182" ht="67.5" spans="1:11">
      <c r="A182" s="3" t="s">
        <v>501</v>
      </c>
      <c r="B182" s="3" t="s">
        <v>133</v>
      </c>
      <c r="C182" s="3" t="s">
        <v>21</v>
      </c>
      <c r="D182" s="3" t="s">
        <v>319</v>
      </c>
      <c r="E182" s="3" t="s">
        <v>135</v>
      </c>
      <c r="F182" s="3" t="s">
        <v>136</v>
      </c>
      <c r="G182" s="3" t="s">
        <v>460</v>
      </c>
      <c r="H182" s="3" t="s">
        <v>502</v>
      </c>
      <c r="I182" s="3" t="s">
        <v>503</v>
      </c>
      <c r="J182" s="3" t="s">
        <v>63</v>
      </c>
      <c r="K182" s="3" t="s">
        <v>63</v>
      </c>
    </row>
    <row r="183" ht="337.5" spans="1:11">
      <c r="A183" s="3" t="s">
        <v>504</v>
      </c>
      <c r="B183" s="3" t="s">
        <v>133</v>
      </c>
      <c r="C183" s="3" t="s">
        <v>104</v>
      </c>
      <c r="D183" s="3" t="s">
        <v>69</v>
      </c>
      <c r="E183" s="3" t="s">
        <v>135</v>
      </c>
      <c r="F183" s="3" t="s">
        <v>468</v>
      </c>
      <c r="G183" s="3" t="s">
        <v>496</v>
      </c>
      <c r="H183" s="3" t="s">
        <v>497</v>
      </c>
      <c r="I183" s="3" t="s">
        <v>505</v>
      </c>
      <c r="J183" s="3" t="s">
        <v>63</v>
      </c>
      <c r="K183" s="3" t="s">
        <v>506</v>
      </c>
    </row>
    <row r="184" ht="270" spans="1:11">
      <c r="A184" s="3" t="s">
        <v>507</v>
      </c>
      <c r="B184" s="3" t="s">
        <v>133</v>
      </c>
      <c r="C184" s="3" t="s">
        <v>104</v>
      </c>
      <c r="D184" s="3" t="s">
        <v>69</v>
      </c>
      <c r="E184" s="3" t="s">
        <v>135</v>
      </c>
      <c r="F184" s="3" t="s">
        <v>456</v>
      </c>
      <c r="G184" s="3" t="s">
        <v>496</v>
      </c>
      <c r="H184" s="3" t="s">
        <v>497</v>
      </c>
      <c r="I184" s="3" t="s">
        <v>508</v>
      </c>
      <c r="J184" s="3" t="s">
        <v>63</v>
      </c>
      <c r="K184" s="3" t="s">
        <v>509</v>
      </c>
    </row>
    <row r="185" ht="175.5" spans="1:11">
      <c r="A185" s="3" t="s">
        <v>510</v>
      </c>
      <c r="B185" s="3" t="s">
        <v>133</v>
      </c>
      <c r="C185" s="3" t="s">
        <v>15</v>
      </c>
      <c r="D185" s="3" t="s">
        <v>453</v>
      </c>
      <c r="E185" s="3" t="s">
        <v>135</v>
      </c>
      <c r="F185" s="3" t="s">
        <v>511</v>
      </c>
      <c r="G185" s="3" t="s">
        <v>512</v>
      </c>
      <c r="H185" s="3" t="s">
        <v>513</v>
      </c>
      <c r="I185" s="3" t="s">
        <v>514</v>
      </c>
      <c r="J185" s="3" t="s">
        <v>158</v>
      </c>
      <c r="K185" s="3" t="s">
        <v>63</v>
      </c>
    </row>
    <row r="186" ht="175.5" spans="1:11">
      <c r="A186" s="3" t="s">
        <v>515</v>
      </c>
      <c r="B186" s="3" t="s">
        <v>133</v>
      </c>
      <c r="C186" s="3" t="s">
        <v>15</v>
      </c>
      <c r="D186" s="3" t="s">
        <v>453</v>
      </c>
      <c r="E186" s="3" t="s">
        <v>135</v>
      </c>
      <c r="F186" s="3" t="s">
        <v>516</v>
      </c>
      <c r="G186" s="3" t="s">
        <v>496</v>
      </c>
      <c r="H186" s="3" t="s">
        <v>497</v>
      </c>
      <c r="I186" s="3" t="s">
        <v>517</v>
      </c>
      <c r="J186" s="3" t="s">
        <v>158</v>
      </c>
      <c r="K186" s="3" t="s">
        <v>63</v>
      </c>
    </row>
    <row r="187" ht="135" spans="1:11">
      <c r="A187" s="3" t="s">
        <v>518</v>
      </c>
      <c r="B187" s="3" t="s">
        <v>133</v>
      </c>
      <c r="C187" s="3" t="s">
        <v>15</v>
      </c>
      <c r="D187" s="3" t="s">
        <v>371</v>
      </c>
      <c r="E187" s="3" t="s">
        <v>135</v>
      </c>
      <c r="F187" s="3" t="s">
        <v>511</v>
      </c>
      <c r="G187" s="3" t="s">
        <v>512</v>
      </c>
      <c r="H187" s="3" t="s">
        <v>513</v>
      </c>
      <c r="I187" s="3" t="s">
        <v>519</v>
      </c>
      <c r="J187" s="3" t="s">
        <v>63</v>
      </c>
      <c r="K187" s="3" t="s">
        <v>63</v>
      </c>
    </row>
    <row r="188" ht="135" spans="1:11">
      <c r="A188" s="3" t="s">
        <v>520</v>
      </c>
      <c r="B188" s="3" t="s">
        <v>133</v>
      </c>
      <c r="C188" s="3" t="s">
        <v>15</v>
      </c>
      <c r="D188" s="3" t="s">
        <v>371</v>
      </c>
      <c r="E188" s="3" t="s">
        <v>135</v>
      </c>
      <c r="F188" s="3" t="s">
        <v>516</v>
      </c>
      <c r="G188" s="3" t="s">
        <v>496</v>
      </c>
      <c r="H188" s="3" t="s">
        <v>497</v>
      </c>
      <c r="I188" s="3" t="s">
        <v>521</v>
      </c>
      <c r="J188" s="3" t="s">
        <v>63</v>
      </c>
      <c r="K188" s="3" t="s">
        <v>63</v>
      </c>
    </row>
    <row r="189" ht="135" spans="1:11">
      <c r="A189" s="3" t="s">
        <v>522</v>
      </c>
      <c r="B189" s="3" t="s">
        <v>133</v>
      </c>
      <c r="C189" s="3" t="s">
        <v>15</v>
      </c>
      <c r="D189" s="3" t="s">
        <v>444</v>
      </c>
      <c r="E189" s="3" t="s">
        <v>135</v>
      </c>
      <c r="F189" s="3" t="s">
        <v>468</v>
      </c>
      <c r="G189" s="3" t="s">
        <v>460</v>
      </c>
      <c r="H189" s="3" t="s">
        <v>461</v>
      </c>
      <c r="I189" s="3" t="s">
        <v>523</v>
      </c>
      <c r="J189" s="3" t="s">
        <v>63</v>
      </c>
      <c r="K189" s="3" t="s">
        <v>63</v>
      </c>
    </row>
    <row r="190" ht="135" spans="1:11">
      <c r="A190" s="3" t="s">
        <v>524</v>
      </c>
      <c r="B190" s="3" t="s">
        <v>133</v>
      </c>
      <c r="C190" s="3" t="s">
        <v>15</v>
      </c>
      <c r="D190" s="3" t="s">
        <v>444</v>
      </c>
      <c r="E190" s="3" t="s">
        <v>135</v>
      </c>
      <c r="F190" s="3" t="s">
        <v>468</v>
      </c>
      <c r="G190" s="3" t="s">
        <v>460</v>
      </c>
      <c r="H190" s="3" t="s">
        <v>461</v>
      </c>
      <c r="I190" s="3" t="s">
        <v>523</v>
      </c>
      <c r="J190" s="3" t="s">
        <v>63</v>
      </c>
      <c r="K190" s="3" t="s">
        <v>63</v>
      </c>
    </row>
    <row r="191" ht="67.5" spans="1:11">
      <c r="A191" s="3" t="s">
        <v>525</v>
      </c>
      <c r="B191" s="3" t="s">
        <v>133</v>
      </c>
      <c r="C191" s="3" t="s">
        <v>15</v>
      </c>
      <c r="D191" s="3" t="s">
        <v>444</v>
      </c>
      <c r="E191" s="3" t="s">
        <v>135</v>
      </c>
      <c r="F191" s="3" t="s">
        <v>468</v>
      </c>
      <c r="G191" s="3" t="s">
        <v>460</v>
      </c>
      <c r="H191" s="3" t="s">
        <v>502</v>
      </c>
      <c r="I191" s="3" t="s">
        <v>63</v>
      </c>
      <c r="J191" s="3" t="s">
        <v>63</v>
      </c>
      <c r="K191" s="3" t="s">
        <v>63</v>
      </c>
    </row>
    <row r="192" ht="67.5" spans="1:11">
      <c r="A192" s="3" t="s">
        <v>526</v>
      </c>
      <c r="B192" s="3" t="s">
        <v>133</v>
      </c>
      <c r="C192" s="3" t="s">
        <v>15</v>
      </c>
      <c r="D192" s="3" t="s">
        <v>444</v>
      </c>
      <c r="E192" s="3" t="s">
        <v>135</v>
      </c>
      <c r="F192" s="3" t="s">
        <v>468</v>
      </c>
      <c r="G192" s="3" t="s">
        <v>460</v>
      </c>
      <c r="H192" s="3" t="s">
        <v>461</v>
      </c>
      <c r="I192" s="3" t="s">
        <v>63</v>
      </c>
      <c r="J192" s="3" t="s">
        <v>63</v>
      </c>
      <c r="K192" s="3" t="s">
        <v>63</v>
      </c>
    </row>
    <row r="193" ht="270" spans="1:11">
      <c r="A193" s="3" t="s">
        <v>527</v>
      </c>
      <c r="B193" s="3" t="s">
        <v>133</v>
      </c>
      <c r="C193" s="3" t="s">
        <v>15</v>
      </c>
      <c r="D193" s="3" t="s">
        <v>365</v>
      </c>
      <c r="E193" s="3" t="s">
        <v>135</v>
      </c>
      <c r="F193" s="3" t="s">
        <v>516</v>
      </c>
      <c r="G193" s="3" t="s">
        <v>496</v>
      </c>
      <c r="H193" s="3" t="s">
        <v>497</v>
      </c>
      <c r="I193" s="3" t="s">
        <v>528</v>
      </c>
      <c r="J193" s="3" t="s">
        <v>140</v>
      </c>
      <c r="K193" s="3" t="s">
        <v>63</v>
      </c>
    </row>
    <row r="194" ht="270" spans="1:11">
      <c r="A194" s="3" t="s">
        <v>529</v>
      </c>
      <c r="B194" s="3" t="s">
        <v>133</v>
      </c>
      <c r="C194" s="3" t="s">
        <v>15</v>
      </c>
      <c r="D194" s="3" t="s">
        <v>369</v>
      </c>
      <c r="E194" s="3" t="s">
        <v>135</v>
      </c>
      <c r="F194" s="3" t="s">
        <v>530</v>
      </c>
      <c r="G194" s="3" t="s">
        <v>496</v>
      </c>
      <c r="H194" s="3" t="s">
        <v>497</v>
      </c>
      <c r="I194" s="3" t="s">
        <v>528</v>
      </c>
      <c r="J194" s="3" t="s">
        <v>140</v>
      </c>
      <c r="K194" s="3" t="s">
        <v>63</v>
      </c>
    </row>
    <row r="195" ht="135" spans="1:11">
      <c r="A195" s="3" t="s">
        <v>531</v>
      </c>
      <c r="B195" s="3" t="s">
        <v>133</v>
      </c>
      <c r="C195" s="3" t="s">
        <v>15</v>
      </c>
      <c r="D195" s="3" t="s">
        <v>362</v>
      </c>
      <c r="E195" s="3" t="s">
        <v>135</v>
      </c>
      <c r="F195" s="3" t="s">
        <v>516</v>
      </c>
      <c r="G195" s="3" t="s">
        <v>496</v>
      </c>
      <c r="H195" s="3" t="s">
        <v>497</v>
      </c>
      <c r="I195" s="3" t="s">
        <v>523</v>
      </c>
      <c r="J195" s="3" t="s">
        <v>140</v>
      </c>
      <c r="K195" s="3" t="s">
        <v>63</v>
      </c>
    </row>
    <row r="196" ht="135" spans="1:11">
      <c r="A196" s="3" t="s">
        <v>532</v>
      </c>
      <c r="B196" s="3" t="s">
        <v>133</v>
      </c>
      <c r="C196" s="3" t="s">
        <v>15</v>
      </c>
      <c r="D196" s="3" t="s">
        <v>101</v>
      </c>
      <c r="E196" s="3" t="s">
        <v>135</v>
      </c>
      <c r="F196" s="3" t="s">
        <v>516</v>
      </c>
      <c r="G196" s="3" t="s">
        <v>496</v>
      </c>
      <c r="H196" s="3" t="s">
        <v>497</v>
      </c>
      <c r="I196" s="3" t="s">
        <v>523</v>
      </c>
      <c r="J196" s="3" t="s">
        <v>140</v>
      </c>
      <c r="K196" s="3" t="s">
        <v>63</v>
      </c>
    </row>
    <row r="197" ht="135" spans="1:11">
      <c r="A197" s="3" t="s">
        <v>533</v>
      </c>
      <c r="B197" s="3" t="s">
        <v>133</v>
      </c>
      <c r="C197" s="3" t="s">
        <v>15</v>
      </c>
      <c r="D197" s="3" t="s">
        <v>91</v>
      </c>
      <c r="E197" s="3" t="s">
        <v>135</v>
      </c>
      <c r="F197" s="3" t="s">
        <v>516</v>
      </c>
      <c r="G197" s="3" t="s">
        <v>496</v>
      </c>
      <c r="H197" s="3" t="s">
        <v>497</v>
      </c>
      <c r="I197" s="3" t="s">
        <v>63</v>
      </c>
      <c r="J197" s="3" t="s">
        <v>140</v>
      </c>
      <c r="K197" s="3" t="s">
        <v>63</v>
      </c>
    </row>
    <row r="198" ht="135" spans="1:11">
      <c r="A198" s="3" t="s">
        <v>534</v>
      </c>
      <c r="B198" s="3" t="s">
        <v>133</v>
      </c>
      <c r="C198" s="3" t="s">
        <v>15</v>
      </c>
      <c r="D198" s="3" t="s">
        <v>367</v>
      </c>
      <c r="E198" s="3" t="s">
        <v>135</v>
      </c>
      <c r="F198" s="3" t="s">
        <v>516</v>
      </c>
      <c r="G198" s="3" t="s">
        <v>496</v>
      </c>
      <c r="H198" s="3" t="s">
        <v>497</v>
      </c>
      <c r="I198" s="3" t="s">
        <v>63</v>
      </c>
      <c r="J198" s="3" t="s">
        <v>140</v>
      </c>
      <c r="K198" s="3" t="s">
        <v>63</v>
      </c>
    </row>
    <row r="199" ht="135" spans="1:11">
      <c r="A199" s="3" t="s">
        <v>535</v>
      </c>
      <c r="B199" s="3" t="s">
        <v>133</v>
      </c>
      <c r="C199" s="3" t="s">
        <v>15</v>
      </c>
      <c r="D199" s="3" t="s">
        <v>101</v>
      </c>
      <c r="E199" s="3" t="s">
        <v>135</v>
      </c>
      <c r="F199" s="3" t="s">
        <v>516</v>
      </c>
      <c r="G199" s="3" t="s">
        <v>496</v>
      </c>
      <c r="H199" s="3" t="s">
        <v>497</v>
      </c>
      <c r="I199" s="3" t="s">
        <v>523</v>
      </c>
      <c r="J199" s="3" t="s">
        <v>140</v>
      </c>
      <c r="K199" s="3" t="s">
        <v>63</v>
      </c>
    </row>
    <row r="200" ht="135" spans="1:11">
      <c r="A200" s="3" t="s">
        <v>536</v>
      </c>
      <c r="B200" s="3" t="s">
        <v>133</v>
      </c>
      <c r="C200" s="3" t="s">
        <v>21</v>
      </c>
      <c r="D200" s="3" t="s">
        <v>91</v>
      </c>
      <c r="E200" s="3" t="s">
        <v>135</v>
      </c>
      <c r="F200" s="3" t="s">
        <v>136</v>
      </c>
      <c r="G200" s="3" t="s">
        <v>464</v>
      </c>
      <c r="H200" s="3" t="s">
        <v>465</v>
      </c>
      <c r="I200" s="3" t="s">
        <v>482</v>
      </c>
      <c r="J200" s="3" t="s">
        <v>140</v>
      </c>
      <c r="K200" s="3" t="s">
        <v>63</v>
      </c>
    </row>
    <row r="201" ht="270" spans="1:11">
      <c r="A201" s="3" t="s">
        <v>537</v>
      </c>
      <c r="B201" s="3" t="s">
        <v>133</v>
      </c>
      <c r="C201" s="3" t="s">
        <v>15</v>
      </c>
      <c r="D201" s="3" t="s">
        <v>356</v>
      </c>
      <c r="E201" s="3" t="s">
        <v>135</v>
      </c>
      <c r="F201" s="3" t="s">
        <v>511</v>
      </c>
      <c r="G201" s="3" t="s">
        <v>512</v>
      </c>
      <c r="H201" s="3" t="s">
        <v>513</v>
      </c>
      <c r="I201" s="3" t="s">
        <v>528</v>
      </c>
      <c r="J201" s="3" t="s">
        <v>140</v>
      </c>
      <c r="K201" s="3" t="s">
        <v>63</v>
      </c>
    </row>
    <row r="202" ht="270" spans="1:11">
      <c r="A202" s="3" t="s">
        <v>538</v>
      </c>
      <c r="B202" s="3" t="s">
        <v>133</v>
      </c>
      <c r="C202" s="3" t="s">
        <v>15</v>
      </c>
      <c r="D202" s="3" t="s">
        <v>353</v>
      </c>
      <c r="E202" s="3" t="s">
        <v>135</v>
      </c>
      <c r="F202" s="3" t="s">
        <v>511</v>
      </c>
      <c r="G202" s="3" t="s">
        <v>512</v>
      </c>
      <c r="H202" s="3" t="s">
        <v>513</v>
      </c>
      <c r="I202" s="3" t="s">
        <v>528</v>
      </c>
      <c r="J202" s="3" t="s">
        <v>140</v>
      </c>
      <c r="K202" s="3" t="s">
        <v>63</v>
      </c>
    </row>
    <row r="203" ht="270" spans="1:11">
      <c r="A203" s="3" t="s">
        <v>539</v>
      </c>
      <c r="B203" s="3" t="s">
        <v>133</v>
      </c>
      <c r="C203" s="3" t="s">
        <v>21</v>
      </c>
      <c r="D203" s="3" t="s">
        <v>65</v>
      </c>
      <c r="E203" s="3" t="s">
        <v>135</v>
      </c>
      <c r="F203" s="3" t="s">
        <v>540</v>
      </c>
      <c r="G203" s="3" t="s">
        <v>541</v>
      </c>
      <c r="H203" s="3" t="s">
        <v>542</v>
      </c>
      <c r="I203" s="3" t="s">
        <v>498</v>
      </c>
      <c r="J203" s="3" t="s">
        <v>140</v>
      </c>
      <c r="K203" s="3" t="s">
        <v>63</v>
      </c>
    </row>
    <row r="204" ht="270" spans="1:11">
      <c r="A204" s="3" t="s">
        <v>543</v>
      </c>
      <c r="B204" s="3" t="s">
        <v>133</v>
      </c>
      <c r="C204" s="3" t="s">
        <v>21</v>
      </c>
      <c r="D204" s="3" t="s">
        <v>65</v>
      </c>
      <c r="E204" s="3" t="s">
        <v>135</v>
      </c>
      <c r="F204" s="3" t="s">
        <v>540</v>
      </c>
      <c r="G204" s="3" t="s">
        <v>541</v>
      </c>
      <c r="H204" s="3" t="s">
        <v>542</v>
      </c>
      <c r="I204" s="3" t="s">
        <v>498</v>
      </c>
      <c r="J204" s="3" t="s">
        <v>140</v>
      </c>
      <c r="K204" s="3" t="s">
        <v>63</v>
      </c>
    </row>
    <row r="205" ht="270" spans="1:11">
      <c r="A205" s="3" t="s">
        <v>544</v>
      </c>
      <c r="B205" s="3" t="s">
        <v>133</v>
      </c>
      <c r="C205" s="3" t="s">
        <v>21</v>
      </c>
      <c r="D205" s="3" t="s">
        <v>65</v>
      </c>
      <c r="E205" s="3" t="s">
        <v>135</v>
      </c>
      <c r="F205" s="3" t="s">
        <v>540</v>
      </c>
      <c r="G205" s="3" t="s">
        <v>541</v>
      </c>
      <c r="H205" s="3" t="s">
        <v>542</v>
      </c>
      <c r="I205" s="3" t="s">
        <v>498</v>
      </c>
      <c r="J205" s="3" t="s">
        <v>140</v>
      </c>
      <c r="K205" s="3" t="s">
        <v>63</v>
      </c>
    </row>
    <row r="206" ht="270" spans="1:11">
      <c r="A206" s="3" t="s">
        <v>545</v>
      </c>
      <c r="B206" s="3" t="s">
        <v>133</v>
      </c>
      <c r="C206" s="3" t="s">
        <v>15</v>
      </c>
      <c r="D206" s="3" t="s">
        <v>358</v>
      </c>
      <c r="E206" s="3" t="s">
        <v>135</v>
      </c>
      <c r="F206" s="3" t="s">
        <v>511</v>
      </c>
      <c r="G206" s="3" t="s">
        <v>512</v>
      </c>
      <c r="H206" s="3" t="s">
        <v>513</v>
      </c>
      <c r="I206" s="3" t="s">
        <v>528</v>
      </c>
      <c r="J206" s="3" t="s">
        <v>140</v>
      </c>
      <c r="K206" s="3" t="s">
        <v>63</v>
      </c>
    </row>
    <row r="207" ht="270" spans="1:11">
      <c r="A207" s="3" t="s">
        <v>546</v>
      </c>
      <c r="B207" s="3" t="s">
        <v>133</v>
      </c>
      <c r="C207" s="3" t="s">
        <v>15</v>
      </c>
      <c r="D207" s="3" t="s">
        <v>358</v>
      </c>
      <c r="E207" s="3" t="s">
        <v>135</v>
      </c>
      <c r="F207" s="3" t="s">
        <v>511</v>
      </c>
      <c r="G207" s="3" t="s">
        <v>512</v>
      </c>
      <c r="H207" s="3" t="s">
        <v>513</v>
      </c>
      <c r="I207" s="3" t="s">
        <v>528</v>
      </c>
      <c r="J207" s="3" t="s">
        <v>140</v>
      </c>
      <c r="K207" s="3" t="s">
        <v>63</v>
      </c>
    </row>
    <row r="208" ht="135" spans="1:11">
      <c r="A208" s="3" t="s">
        <v>547</v>
      </c>
      <c r="B208" s="3" t="s">
        <v>133</v>
      </c>
      <c r="C208" s="3" t="s">
        <v>15</v>
      </c>
      <c r="D208" s="3" t="s">
        <v>112</v>
      </c>
      <c r="E208" s="3" t="s">
        <v>135</v>
      </c>
      <c r="F208" s="3" t="s">
        <v>456</v>
      </c>
      <c r="G208" s="3" t="s">
        <v>464</v>
      </c>
      <c r="H208" s="3" t="s">
        <v>465</v>
      </c>
      <c r="I208" s="3" t="s">
        <v>548</v>
      </c>
      <c r="J208" s="3" t="s">
        <v>63</v>
      </c>
      <c r="K208" s="3" t="s">
        <v>549</v>
      </c>
    </row>
    <row r="209" ht="81" spans="1:11">
      <c r="A209" s="3" t="s">
        <v>550</v>
      </c>
      <c r="B209" s="3" t="s">
        <v>133</v>
      </c>
      <c r="C209" s="3" t="s">
        <v>15</v>
      </c>
      <c r="D209" s="3" t="s">
        <v>112</v>
      </c>
      <c r="E209" s="3" t="s">
        <v>135</v>
      </c>
      <c r="F209" s="3" t="s">
        <v>456</v>
      </c>
      <c r="G209" s="3" t="s">
        <v>464</v>
      </c>
      <c r="H209" s="3" t="s">
        <v>465</v>
      </c>
      <c r="I209" s="3" t="s">
        <v>551</v>
      </c>
      <c r="J209" s="3" t="s">
        <v>63</v>
      </c>
      <c r="K209" s="3" t="s">
        <v>552</v>
      </c>
    </row>
    <row r="210" ht="405" spans="1:11">
      <c r="A210" s="3" t="s">
        <v>553</v>
      </c>
      <c r="B210" s="3" t="s">
        <v>133</v>
      </c>
      <c r="C210" s="3" t="s">
        <v>15</v>
      </c>
      <c r="D210" s="3" t="s">
        <v>65</v>
      </c>
      <c r="E210" s="3" t="s">
        <v>135</v>
      </c>
      <c r="F210" s="3" t="s">
        <v>554</v>
      </c>
      <c r="G210" s="3" t="s">
        <v>555</v>
      </c>
      <c r="H210" s="3" t="s">
        <v>541</v>
      </c>
      <c r="I210" s="3" t="s">
        <v>556</v>
      </c>
      <c r="J210" s="3" t="s">
        <v>140</v>
      </c>
      <c r="K210" s="3" t="s">
        <v>63</v>
      </c>
    </row>
    <row r="211" ht="409.5" spans="1:11">
      <c r="A211" s="3" t="s">
        <v>557</v>
      </c>
      <c r="B211" s="3" t="s">
        <v>133</v>
      </c>
      <c r="C211" s="3" t="s">
        <v>15</v>
      </c>
      <c r="D211" s="3" t="s">
        <v>65</v>
      </c>
      <c r="E211" s="3" t="s">
        <v>135</v>
      </c>
      <c r="F211" s="3" t="s">
        <v>558</v>
      </c>
      <c r="G211" s="3" t="s">
        <v>555</v>
      </c>
      <c r="H211" s="3" t="s">
        <v>559</v>
      </c>
      <c r="I211" s="3" t="s">
        <v>560</v>
      </c>
      <c r="J211" s="3" t="s">
        <v>140</v>
      </c>
      <c r="K211" s="3" t="s">
        <v>63</v>
      </c>
    </row>
    <row r="212" ht="216" spans="1:11">
      <c r="A212" s="3" t="s">
        <v>561</v>
      </c>
      <c r="B212" s="3" t="s">
        <v>133</v>
      </c>
      <c r="C212" s="3" t="s">
        <v>15</v>
      </c>
      <c r="D212" s="3" t="s">
        <v>69</v>
      </c>
      <c r="E212" s="3" t="s">
        <v>135</v>
      </c>
      <c r="F212" s="3" t="s">
        <v>562</v>
      </c>
      <c r="G212" s="3" t="s">
        <v>555</v>
      </c>
      <c r="H212" s="3" t="s">
        <v>541</v>
      </c>
      <c r="I212" s="3" t="s">
        <v>563</v>
      </c>
      <c r="J212" s="3" t="s">
        <v>564</v>
      </c>
      <c r="K212" s="3" t="s">
        <v>565</v>
      </c>
    </row>
    <row r="213" ht="189" spans="1:11">
      <c r="A213" s="3" t="s">
        <v>566</v>
      </c>
      <c r="B213" s="3" t="s">
        <v>133</v>
      </c>
      <c r="C213" s="3" t="s">
        <v>15</v>
      </c>
      <c r="D213" s="3" t="s">
        <v>69</v>
      </c>
      <c r="E213" s="3" t="s">
        <v>135</v>
      </c>
      <c r="F213" s="3" t="s">
        <v>567</v>
      </c>
      <c r="G213" s="3" t="s">
        <v>555</v>
      </c>
      <c r="H213" s="3" t="s">
        <v>541</v>
      </c>
      <c r="I213" s="3" t="s">
        <v>568</v>
      </c>
      <c r="J213" s="3" t="s">
        <v>569</v>
      </c>
      <c r="K213" s="3" t="s">
        <v>570</v>
      </c>
    </row>
    <row r="214" ht="162" spans="1:11">
      <c r="A214" s="3" t="s">
        <v>571</v>
      </c>
      <c r="B214" s="3" t="s">
        <v>133</v>
      </c>
      <c r="C214" s="3" t="s">
        <v>15</v>
      </c>
      <c r="D214" s="3" t="s">
        <v>112</v>
      </c>
      <c r="E214" s="3" t="s">
        <v>135</v>
      </c>
      <c r="F214" s="3" t="s">
        <v>562</v>
      </c>
      <c r="G214" s="3" t="s">
        <v>555</v>
      </c>
      <c r="H214" s="3" t="s">
        <v>541</v>
      </c>
      <c r="I214" s="3" t="s">
        <v>572</v>
      </c>
      <c r="J214" s="3" t="s">
        <v>63</v>
      </c>
      <c r="K214" s="3" t="s">
        <v>573</v>
      </c>
    </row>
    <row r="215" ht="229.5" spans="1:11">
      <c r="A215" s="3" t="s">
        <v>574</v>
      </c>
      <c r="B215" s="3" t="s">
        <v>133</v>
      </c>
      <c r="C215" s="3" t="s">
        <v>15</v>
      </c>
      <c r="D215" s="3" t="s">
        <v>112</v>
      </c>
      <c r="E215" s="3" t="s">
        <v>135</v>
      </c>
      <c r="F215" s="3" t="s">
        <v>567</v>
      </c>
      <c r="G215" s="3" t="s">
        <v>555</v>
      </c>
      <c r="H215" s="3" t="s">
        <v>541</v>
      </c>
      <c r="I215" s="3" t="s">
        <v>575</v>
      </c>
      <c r="J215" s="3" t="s">
        <v>63</v>
      </c>
      <c r="K215" s="3" t="s">
        <v>576</v>
      </c>
    </row>
    <row r="216" ht="162" spans="1:11">
      <c r="A216" s="3" t="s">
        <v>577</v>
      </c>
      <c r="B216" s="3" t="s">
        <v>133</v>
      </c>
      <c r="C216" s="3" t="s">
        <v>15</v>
      </c>
      <c r="D216" s="3" t="s">
        <v>69</v>
      </c>
      <c r="E216" s="3" t="s">
        <v>135</v>
      </c>
      <c r="F216" s="3" t="s">
        <v>562</v>
      </c>
      <c r="G216" s="3" t="s">
        <v>555</v>
      </c>
      <c r="H216" s="3" t="s">
        <v>541</v>
      </c>
      <c r="I216" s="3" t="s">
        <v>578</v>
      </c>
      <c r="J216" s="3" t="s">
        <v>63</v>
      </c>
      <c r="K216" s="3" t="s">
        <v>579</v>
      </c>
    </row>
    <row r="217" ht="162" spans="1:11">
      <c r="A217" s="3" t="s">
        <v>580</v>
      </c>
      <c r="B217" s="3" t="s">
        <v>133</v>
      </c>
      <c r="C217" s="3" t="s">
        <v>15</v>
      </c>
      <c r="D217" s="3" t="s">
        <v>69</v>
      </c>
      <c r="E217" s="3" t="s">
        <v>135</v>
      </c>
      <c r="F217" s="3" t="s">
        <v>567</v>
      </c>
      <c r="G217" s="3" t="s">
        <v>555</v>
      </c>
      <c r="H217" s="3" t="s">
        <v>541</v>
      </c>
      <c r="I217" s="3" t="s">
        <v>581</v>
      </c>
      <c r="J217" s="3" t="s">
        <v>63</v>
      </c>
      <c r="K217" s="3" t="s">
        <v>582</v>
      </c>
    </row>
    <row r="218" ht="135" spans="1:11">
      <c r="A218" s="3" t="s">
        <v>583</v>
      </c>
      <c r="B218" s="3" t="s">
        <v>133</v>
      </c>
      <c r="C218" s="3" t="s">
        <v>15</v>
      </c>
      <c r="D218" s="3" t="s">
        <v>69</v>
      </c>
      <c r="E218" s="3" t="s">
        <v>135</v>
      </c>
      <c r="F218" s="3" t="s">
        <v>562</v>
      </c>
      <c r="G218" s="3" t="s">
        <v>555</v>
      </c>
      <c r="H218" s="3" t="s">
        <v>541</v>
      </c>
      <c r="I218" s="3" t="s">
        <v>584</v>
      </c>
      <c r="J218" s="3" t="s">
        <v>585</v>
      </c>
      <c r="K218" s="3" t="s">
        <v>63</v>
      </c>
    </row>
    <row r="219" ht="67.5" spans="1:11">
      <c r="A219" s="3" t="s">
        <v>586</v>
      </c>
      <c r="B219" s="3" t="s">
        <v>133</v>
      </c>
      <c r="C219" s="3" t="s">
        <v>15</v>
      </c>
      <c r="D219" s="3" t="s">
        <v>69</v>
      </c>
      <c r="E219" s="3" t="s">
        <v>135</v>
      </c>
      <c r="F219" s="3" t="s">
        <v>567</v>
      </c>
      <c r="G219" s="3" t="s">
        <v>555</v>
      </c>
      <c r="H219" s="3" t="s">
        <v>541</v>
      </c>
      <c r="I219" s="3" t="s">
        <v>587</v>
      </c>
      <c r="J219" s="3" t="s">
        <v>158</v>
      </c>
      <c r="K219" s="3" t="s">
        <v>63</v>
      </c>
    </row>
    <row r="220" ht="297" spans="1:11">
      <c r="A220" s="3" t="s">
        <v>588</v>
      </c>
      <c r="B220" s="3" t="s">
        <v>133</v>
      </c>
      <c r="C220" s="3" t="s">
        <v>15</v>
      </c>
      <c r="D220" s="3" t="s">
        <v>78</v>
      </c>
      <c r="E220" s="3" t="s">
        <v>135</v>
      </c>
      <c r="F220" s="3" t="s">
        <v>554</v>
      </c>
      <c r="G220" s="3" t="s">
        <v>555</v>
      </c>
      <c r="H220" s="3" t="s">
        <v>541</v>
      </c>
      <c r="I220" s="3" t="s">
        <v>589</v>
      </c>
      <c r="J220" s="3" t="s">
        <v>63</v>
      </c>
      <c r="K220" s="3" t="s">
        <v>63</v>
      </c>
    </row>
    <row r="221" ht="297" spans="1:11">
      <c r="A221" s="3" t="s">
        <v>590</v>
      </c>
      <c r="B221" s="3" t="s">
        <v>133</v>
      </c>
      <c r="C221" s="3" t="s">
        <v>15</v>
      </c>
      <c r="D221" s="3" t="s">
        <v>78</v>
      </c>
      <c r="E221" s="3" t="s">
        <v>135</v>
      </c>
      <c r="F221" s="3" t="s">
        <v>554</v>
      </c>
      <c r="G221" s="3" t="s">
        <v>555</v>
      </c>
      <c r="H221" s="3" t="s">
        <v>541</v>
      </c>
      <c r="I221" s="3" t="s">
        <v>591</v>
      </c>
      <c r="J221" s="3" t="s">
        <v>63</v>
      </c>
      <c r="K221" s="3" t="s">
        <v>63</v>
      </c>
    </row>
    <row r="222" ht="297" spans="1:11">
      <c r="A222" s="3" t="s">
        <v>592</v>
      </c>
      <c r="B222" s="3" t="s">
        <v>133</v>
      </c>
      <c r="C222" s="3" t="s">
        <v>15</v>
      </c>
      <c r="D222" s="3" t="s">
        <v>78</v>
      </c>
      <c r="E222" s="3" t="s">
        <v>135</v>
      </c>
      <c r="F222" s="3" t="s">
        <v>558</v>
      </c>
      <c r="G222" s="3" t="s">
        <v>555</v>
      </c>
      <c r="H222" s="3" t="s">
        <v>541</v>
      </c>
      <c r="I222" s="3" t="s">
        <v>593</v>
      </c>
      <c r="J222" s="3" t="s">
        <v>63</v>
      </c>
      <c r="K222" s="3" t="s">
        <v>63</v>
      </c>
    </row>
    <row r="223" ht="409.5" spans="1:11">
      <c r="A223" s="3" t="s">
        <v>594</v>
      </c>
      <c r="B223" s="3" t="s">
        <v>133</v>
      </c>
      <c r="C223" s="3" t="s">
        <v>15</v>
      </c>
      <c r="D223" s="3" t="s">
        <v>78</v>
      </c>
      <c r="E223" s="3" t="s">
        <v>135</v>
      </c>
      <c r="F223" s="3" t="s">
        <v>558</v>
      </c>
      <c r="G223" s="3" t="s">
        <v>555</v>
      </c>
      <c r="H223" s="3" t="s">
        <v>541</v>
      </c>
      <c r="I223" s="3" t="s">
        <v>595</v>
      </c>
      <c r="J223" s="3" t="s">
        <v>63</v>
      </c>
      <c r="K223" s="3" t="s">
        <v>63</v>
      </c>
    </row>
    <row r="224" ht="135" spans="1:11">
      <c r="A224" s="3" t="s">
        <v>596</v>
      </c>
      <c r="B224" s="3" t="s">
        <v>133</v>
      </c>
      <c r="C224" s="3" t="s">
        <v>15</v>
      </c>
      <c r="D224" s="3" t="s">
        <v>65</v>
      </c>
      <c r="E224" s="3" t="s">
        <v>135</v>
      </c>
      <c r="F224" s="3" t="s">
        <v>554</v>
      </c>
      <c r="G224" s="3" t="s">
        <v>555</v>
      </c>
      <c r="H224" s="3" t="s">
        <v>541</v>
      </c>
      <c r="I224" s="3" t="s">
        <v>597</v>
      </c>
      <c r="J224" s="3" t="s">
        <v>140</v>
      </c>
      <c r="K224" s="3" t="s">
        <v>598</v>
      </c>
    </row>
    <row r="225" ht="135" spans="1:11">
      <c r="A225" s="3" t="s">
        <v>599</v>
      </c>
      <c r="B225" s="3" t="s">
        <v>133</v>
      </c>
      <c r="C225" s="3" t="s">
        <v>15</v>
      </c>
      <c r="D225" s="3" t="s">
        <v>65</v>
      </c>
      <c r="E225" s="3" t="s">
        <v>135</v>
      </c>
      <c r="F225" s="3" t="s">
        <v>558</v>
      </c>
      <c r="G225" s="3" t="s">
        <v>555</v>
      </c>
      <c r="H225" s="3" t="s">
        <v>541</v>
      </c>
      <c r="I225" s="3" t="s">
        <v>597</v>
      </c>
      <c r="J225" s="3" t="s">
        <v>140</v>
      </c>
      <c r="K225" s="3" t="s">
        <v>598</v>
      </c>
    </row>
    <row r="226" ht="108" spans="1:11">
      <c r="A226" s="3" t="s">
        <v>600</v>
      </c>
      <c r="B226" s="3" t="s">
        <v>133</v>
      </c>
      <c r="C226" s="3" t="s">
        <v>15</v>
      </c>
      <c r="D226" s="3" t="s">
        <v>112</v>
      </c>
      <c r="E226" s="3" t="s">
        <v>135</v>
      </c>
      <c r="F226" s="3" t="s">
        <v>554</v>
      </c>
      <c r="G226" s="3" t="s">
        <v>555</v>
      </c>
      <c r="H226" s="3" t="s">
        <v>541</v>
      </c>
      <c r="I226" s="3" t="s">
        <v>601</v>
      </c>
      <c r="J226" s="3" t="s">
        <v>63</v>
      </c>
      <c r="K226" s="3" t="s">
        <v>602</v>
      </c>
    </row>
    <row r="227" ht="175.5" spans="1:11">
      <c r="A227" s="3" t="s">
        <v>603</v>
      </c>
      <c r="B227" s="3" t="s">
        <v>133</v>
      </c>
      <c r="C227" s="3" t="s">
        <v>15</v>
      </c>
      <c r="D227" s="3" t="s">
        <v>112</v>
      </c>
      <c r="E227" s="3" t="s">
        <v>135</v>
      </c>
      <c r="F227" s="3" t="s">
        <v>558</v>
      </c>
      <c r="G227" s="3" t="s">
        <v>555</v>
      </c>
      <c r="H227" s="3" t="s">
        <v>541</v>
      </c>
      <c r="I227" s="3" t="s">
        <v>604</v>
      </c>
      <c r="J227" s="3" t="s">
        <v>63</v>
      </c>
      <c r="K227" s="3" t="s">
        <v>605</v>
      </c>
    </row>
    <row r="228" ht="229.5" spans="1:11">
      <c r="A228" s="3" t="s">
        <v>606</v>
      </c>
      <c r="B228" s="3" t="s">
        <v>133</v>
      </c>
      <c r="C228" s="3" t="s">
        <v>15</v>
      </c>
      <c r="D228" s="3" t="s">
        <v>78</v>
      </c>
      <c r="E228" s="3" t="s">
        <v>135</v>
      </c>
      <c r="F228" s="3" t="s">
        <v>554</v>
      </c>
      <c r="G228" s="3" t="s">
        <v>555</v>
      </c>
      <c r="H228" s="3" t="s">
        <v>541</v>
      </c>
      <c r="I228" s="3" t="s">
        <v>607</v>
      </c>
      <c r="J228" s="3" t="s">
        <v>63</v>
      </c>
      <c r="K228" s="3" t="s">
        <v>63</v>
      </c>
    </row>
    <row r="229" ht="229.5" spans="1:11">
      <c r="A229" s="3" t="s">
        <v>608</v>
      </c>
      <c r="B229" s="3" t="s">
        <v>133</v>
      </c>
      <c r="C229" s="3" t="s">
        <v>15</v>
      </c>
      <c r="D229" s="3" t="s">
        <v>78</v>
      </c>
      <c r="E229" s="3" t="s">
        <v>135</v>
      </c>
      <c r="F229" s="3" t="s">
        <v>554</v>
      </c>
      <c r="G229" s="3" t="s">
        <v>555</v>
      </c>
      <c r="H229" s="3" t="s">
        <v>541</v>
      </c>
      <c r="I229" s="3" t="s">
        <v>609</v>
      </c>
      <c r="J229" s="3" t="s">
        <v>63</v>
      </c>
      <c r="K229" s="3" t="s">
        <v>63</v>
      </c>
    </row>
    <row r="230" ht="229.5" spans="1:11">
      <c r="A230" s="3" t="s">
        <v>610</v>
      </c>
      <c r="B230" s="3" t="s">
        <v>133</v>
      </c>
      <c r="C230" s="3" t="s">
        <v>15</v>
      </c>
      <c r="D230" s="3" t="s">
        <v>78</v>
      </c>
      <c r="E230" s="3" t="s">
        <v>135</v>
      </c>
      <c r="F230" s="3" t="s">
        <v>558</v>
      </c>
      <c r="G230" s="3" t="s">
        <v>555</v>
      </c>
      <c r="H230" s="3" t="s">
        <v>541</v>
      </c>
      <c r="I230" s="3" t="s">
        <v>611</v>
      </c>
      <c r="J230" s="3" t="s">
        <v>63</v>
      </c>
      <c r="K230" s="3" t="s">
        <v>63</v>
      </c>
    </row>
    <row r="231" ht="229.5" spans="1:11">
      <c r="A231" s="3" t="s">
        <v>612</v>
      </c>
      <c r="B231" s="3" t="s">
        <v>133</v>
      </c>
      <c r="C231" s="3" t="s">
        <v>15</v>
      </c>
      <c r="D231" s="3" t="s">
        <v>78</v>
      </c>
      <c r="E231" s="3" t="s">
        <v>135</v>
      </c>
      <c r="F231" s="3" t="s">
        <v>558</v>
      </c>
      <c r="G231" s="3" t="s">
        <v>555</v>
      </c>
      <c r="H231" s="3" t="s">
        <v>541</v>
      </c>
      <c r="I231" s="3" t="s">
        <v>613</v>
      </c>
      <c r="J231" s="3" t="s">
        <v>63</v>
      </c>
      <c r="K231" s="3" t="s">
        <v>63</v>
      </c>
    </row>
    <row r="232" ht="135" spans="1:11">
      <c r="A232" s="3" t="s">
        <v>614</v>
      </c>
      <c r="B232" s="3" t="s">
        <v>133</v>
      </c>
      <c r="C232" s="3" t="s">
        <v>15</v>
      </c>
      <c r="D232" s="3" t="s">
        <v>58</v>
      </c>
      <c r="E232" s="3" t="s">
        <v>135</v>
      </c>
      <c r="F232" s="3" t="s">
        <v>558</v>
      </c>
      <c r="G232" s="3" t="s">
        <v>555</v>
      </c>
      <c r="H232" s="3" t="s">
        <v>541</v>
      </c>
      <c r="I232" s="3" t="s">
        <v>615</v>
      </c>
      <c r="J232" s="3" t="s">
        <v>140</v>
      </c>
      <c r="K232" s="3" t="s">
        <v>63</v>
      </c>
    </row>
    <row r="233" ht="67.5" spans="1:11">
      <c r="A233" s="3" t="s">
        <v>616</v>
      </c>
      <c r="B233" s="3" t="s">
        <v>133</v>
      </c>
      <c r="C233" s="3" t="s">
        <v>104</v>
      </c>
      <c r="D233" s="3" t="s">
        <v>105</v>
      </c>
      <c r="E233" s="3" t="s">
        <v>135</v>
      </c>
      <c r="F233" s="3" t="s">
        <v>516</v>
      </c>
      <c r="G233" s="3" t="s">
        <v>457</v>
      </c>
      <c r="H233" s="3" t="s">
        <v>458</v>
      </c>
      <c r="I233" s="3" t="s">
        <v>503</v>
      </c>
      <c r="J233" s="3" t="s">
        <v>158</v>
      </c>
      <c r="K233" s="3" t="s">
        <v>63</v>
      </c>
    </row>
    <row r="234" ht="67.5" spans="1:11">
      <c r="A234" s="3" t="s">
        <v>617</v>
      </c>
      <c r="B234" s="3" t="s">
        <v>133</v>
      </c>
      <c r="C234" s="3" t="s">
        <v>104</v>
      </c>
      <c r="D234" s="3" t="s">
        <v>105</v>
      </c>
      <c r="E234" s="3" t="s">
        <v>135</v>
      </c>
      <c r="F234" s="3" t="s">
        <v>516</v>
      </c>
      <c r="G234" s="3" t="s">
        <v>541</v>
      </c>
      <c r="H234" s="3" t="s">
        <v>542</v>
      </c>
      <c r="I234" s="3" t="s">
        <v>500</v>
      </c>
      <c r="J234" s="3" t="s">
        <v>165</v>
      </c>
      <c r="K234" s="3" t="s">
        <v>63</v>
      </c>
    </row>
    <row r="235" ht="202.5" spans="1:11">
      <c r="A235" s="3" t="s">
        <v>618</v>
      </c>
      <c r="B235" s="3" t="s">
        <v>133</v>
      </c>
      <c r="C235" s="3" t="s">
        <v>104</v>
      </c>
      <c r="D235" s="3" t="s">
        <v>69</v>
      </c>
      <c r="E235" s="3" t="s">
        <v>135</v>
      </c>
      <c r="F235" s="3" t="s">
        <v>516</v>
      </c>
      <c r="G235" s="3" t="s">
        <v>457</v>
      </c>
      <c r="H235" s="3" t="s">
        <v>458</v>
      </c>
      <c r="I235" s="3" t="s">
        <v>619</v>
      </c>
      <c r="J235" s="3" t="s">
        <v>158</v>
      </c>
      <c r="K235" s="3" t="s">
        <v>63</v>
      </c>
    </row>
    <row r="236" ht="202.5" spans="1:11">
      <c r="A236" s="3" t="s">
        <v>620</v>
      </c>
      <c r="B236" s="3" t="s">
        <v>133</v>
      </c>
      <c r="C236" s="3" t="s">
        <v>104</v>
      </c>
      <c r="D236" s="3" t="s">
        <v>69</v>
      </c>
      <c r="E236" s="3" t="s">
        <v>135</v>
      </c>
      <c r="F236" s="3" t="s">
        <v>516</v>
      </c>
      <c r="G236" s="3" t="s">
        <v>541</v>
      </c>
      <c r="H236" s="3" t="s">
        <v>542</v>
      </c>
      <c r="I236" s="3" t="s">
        <v>621</v>
      </c>
      <c r="J236" s="3" t="s">
        <v>622</v>
      </c>
      <c r="K236" s="3" t="s">
        <v>63</v>
      </c>
    </row>
    <row r="237" ht="67.5" spans="1:11">
      <c r="A237" s="3" t="s">
        <v>623</v>
      </c>
      <c r="B237" s="3" t="s">
        <v>133</v>
      </c>
      <c r="C237" s="3" t="s">
        <v>318</v>
      </c>
      <c r="D237" s="3" t="s">
        <v>105</v>
      </c>
      <c r="E237" s="3" t="s">
        <v>624</v>
      </c>
      <c r="F237" s="3" t="s">
        <v>625</v>
      </c>
      <c r="G237" s="3" t="s">
        <v>626</v>
      </c>
      <c r="H237" s="3" t="s">
        <v>627</v>
      </c>
      <c r="I237" s="3" t="s">
        <v>628</v>
      </c>
      <c r="J237" s="3" t="s">
        <v>158</v>
      </c>
      <c r="K237" s="3" t="s">
        <v>63</v>
      </c>
    </row>
    <row r="238" ht="67.5" spans="1:11">
      <c r="A238" s="3" t="s">
        <v>629</v>
      </c>
      <c r="B238" s="3" t="s">
        <v>133</v>
      </c>
      <c r="C238" s="3" t="s">
        <v>318</v>
      </c>
      <c r="D238" s="3" t="s">
        <v>105</v>
      </c>
      <c r="E238" s="3" t="s">
        <v>624</v>
      </c>
      <c r="F238" s="3" t="s">
        <v>630</v>
      </c>
      <c r="G238" s="3" t="s">
        <v>626</v>
      </c>
      <c r="H238" s="3" t="s">
        <v>627</v>
      </c>
      <c r="I238" s="3" t="s">
        <v>631</v>
      </c>
      <c r="J238" s="3" t="s">
        <v>632</v>
      </c>
      <c r="K238" s="3" t="s">
        <v>63</v>
      </c>
    </row>
    <row r="239" ht="67.5" spans="1:11">
      <c r="A239" s="3" t="s">
        <v>633</v>
      </c>
      <c r="B239" s="3" t="s">
        <v>133</v>
      </c>
      <c r="C239" s="3" t="s">
        <v>318</v>
      </c>
      <c r="D239" s="3" t="s">
        <v>69</v>
      </c>
      <c r="E239" s="3" t="s">
        <v>624</v>
      </c>
      <c r="F239" s="3" t="s">
        <v>625</v>
      </c>
      <c r="G239" s="3" t="s">
        <v>626</v>
      </c>
      <c r="H239" s="3" t="s">
        <v>627</v>
      </c>
      <c r="I239" s="3" t="s">
        <v>466</v>
      </c>
      <c r="J239" s="3" t="s">
        <v>63</v>
      </c>
      <c r="K239" s="3" t="s">
        <v>63</v>
      </c>
    </row>
    <row r="240" ht="67.5" spans="1:11">
      <c r="A240" s="3" t="s">
        <v>634</v>
      </c>
      <c r="B240" s="3" t="s">
        <v>133</v>
      </c>
      <c r="C240" s="3" t="s">
        <v>318</v>
      </c>
      <c r="D240" s="3" t="s">
        <v>69</v>
      </c>
      <c r="E240" s="3" t="s">
        <v>624</v>
      </c>
      <c r="F240" s="3" t="s">
        <v>630</v>
      </c>
      <c r="G240" s="3" t="s">
        <v>626</v>
      </c>
      <c r="H240" s="3" t="s">
        <v>627</v>
      </c>
      <c r="I240" s="3" t="s">
        <v>466</v>
      </c>
      <c r="J240" s="3" t="s">
        <v>63</v>
      </c>
      <c r="K240" s="3" t="s">
        <v>63</v>
      </c>
    </row>
    <row r="241" ht="135" spans="1:11">
      <c r="A241" s="3" t="s">
        <v>635</v>
      </c>
      <c r="B241" s="3" t="s">
        <v>133</v>
      </c>
      <c r="C241" s="3" t="s">
        <v>15</v>
      </c>
      <c r="D241" s="3" t="s">
        <v>342</v>
      </c>
      <c r="E241" s="3" t="s">
        <v>624</v>
      </c>
      <c r="F241" s="3" t="s">
        <v>630</v>
      </c>
      <c r="G241" s="3" t="s">
        <v>636</v>
      </c>
      <c r="H241" s="3" t="s">
        <v>637</v>
      </c>
      <c r="I241" s="3" t="s">
        <v>638</v>
      </c>
      <c r="J241" s="3" t="s">
        <v>140</v>
      </c>
      <c r="K241" s="3" t="s">
        <v>63</v>
      </c>
    </row>
    <row r="242" ht="135" spans="1:11">
      <c r="A242" s="3" t="s">
        <v>639</v>
      </c>
      <c r="B242" s="3" t="s">
        <v>133</v>
      </c>
      <c r="C242" s="3" t="s">
        <v>15</v>
      </c>
      <c r="D242" s="3" t="s">
        <v>346</v>
      </c>
      <c r="E242" s="3" t="s">
        <v>624</v>
      </c>
      <c r="F242" s="3" t="s">
        <v>630</v>
      </c>
      <c r="G242" s="3" t="s">
        <v>636</v>
      </c>
      <c r="H242" s="3" t="s">
        <v>637</v>
      </c>
      <c r="I242" s="3" t="s">
        <v>638</v>
      </c>
      <c r="J242" s="3" t="s">
        <v>140</v>
      </c>
      <c r="K242" s="3" t="s">
        <v>63</v>
      </c>
    </row>
    <row r="243" ht="135" spans="1:11">
      <c r="A243" s="3" t="s">
        <v>640</v>
      </c>
      <c r="B243" s="3" t="s">
        <v>133</v>
      </c>
      <c r="C243" s="3" t="s">
        <v>21</v>
      </c>
      <c r="D243" s="3" t="s">
        <v>641</v>
      </c>
      <c r="E243" s="3" t="s">
        <v>624</v>
      </c>
      <c r="F243" s="3" t="s">
        <v>642</v>
      </c>
      <c r="G243" s="3" t="s">
        <v>643</v>
      </c>
      <c r="H243" s="3" t="s">
        <v>644</v>
      </c>
      <c r="I243" s="3" t="s">
        <v>645</v>
      </c>
      <c r="J243" s="3" t="s">
        <v>140</v>
      </c>
      <c r="K243" s="3" t="s">
        <v>63</v>
      </c>
    </row>
    <row r="244" ht="135" spans="1:11">
      <c r="A244" s="3" t="s">
        <v>646</v>
      </c>
      <c r="B244" s="3" t="s">
        <v>133</v>
      </c>
      <c r="C244" s="3" t="s">
        <v>21</v>
      </c>
      <c r="D244" s="3" t="s">
        <v>641</v>
      </c>
      <c r="E244" s="3" t="s">
        <v>624</v>
      </c>
      <c r="F244" s="3" t="s">
        <v>642</v>
      </c>
      <c r="G244" s="3" t="s">
        <v>643</v>
      </c>
      <c r="H244" s="3" t="s">
        <v>644</v>
      </c>
      <c r="I244" s="3" t="s">
        <v>645</v>
      </c>
      <c r="J244" s="3" t="s">
        <v>140</v>
      </c>
      <c r="K244" s="3" t="s">
        <v>63</v>
      </c>
    </row>
    <row r="245" ht="135" spans="1:11">
      <c r="A245" s="3" t="s">
        <v>647</v>
      </c>
      <c r="B245" s="3" t="s">
        <v>133</v>
      </c>
      <c r="C245" s="3" t="s">
        <v>21</v>
      </c>
      <c r="D245" s="3" t="s">
        <v>641</v>
      </c>
      <c r="E245" s="3" t="s">
        <v>624</v>
      </c>
      <c r="F245" s="3" t="s">
        <v>642</v>
      </c>
      <c r="G245" s="3" t="s">
        <v>643</v>
      </c>
      <c r="H245" s="3" t="s">
        <v>644</v>
      </c>
      <c r="I245" s="3" t="s">
        <v>645</v>
      </c>
      <c r="J245" s="3" t="s">
        <v>140</v>
      </c>
      <c r="K245" s="3" t="s">
        <v>63</v>
      </c>
    </row>
    <row r="246" ht="135" spans="1:11">
      <c r="A246" s="3" t="s">
        <v>648</v>
      </c>
      <c r="B246" s="3" t="s">
        <v>133</v>
      </c>
      <c r="C246" s="3" t="s">
        <v>21</v>
      </c>
      <c r="D246" s="3" t="s">
        <v>641</v>
      </c>
      <c r="E246" s="3" t="s">
        <v>624</v>
      </c>
      <c r="F246" s="3" t="s">
        <v>642</v>
      </c>
      <c r="G246" s="3" t="s">
        <v>643</v>
      </c>
      <c r="H246" s="3" t="s">
        <v>644</v>
      </c>
      <c r="I246" s="3" t="s">
        <v>63</v>
      </c>
      <c r="J246" s="3" t="s">
        <v>140</v>
      </c>
      <c r="K246" s="3" t="s">
        <v>63</v>
      </c>
    </row>
    <row r="247" ht="135" spans="1:11">
      <c r="A247" s="3" t="s">
        <v>649</v>
      </c>
      <c r="B247" s="3" t="s">
        <v>133</v>
      </c>
      <c r="C247" s="3" t="s">
        <v>21</v>
      </c>
      <c r="D247" s="3" t="s">
        <v>641</v>
      </c>
      <c r="E247" s="3" t="s">
        <v>624</v>
      </c>
      <c r="F247" s="3" t="s">
        <v>642</v>
      </c>
      <c r="G247" s="3" t="s">
        <v>643</v>
      </c>
      <c r="H247" s="3" t="s">
        <v>644</v>
      </c>
      <c r="I247" s="3" t="s">
        <v>63</v>
      </c>
      <c r="J247" s="3" t="s">
        <v>140</v>
      </c>
      <c r="K247" s="3" t="s">
        <v>63</v>
      </c>
    </row>
    <row r="248" ht="135" spans="1:11">
      <c r="A248" s="3" t="s">
        <v>650</v>
      </c>
      <c r="B248" s="3" t="s">
        <v>133</v>
      </c>
      <c r="C248" s="3" t="s">
        <v>21</v>
      </c>
      <c r="D248" s="3" t="s">
        <v>641</v>
      </c>
      <c r="E248" s="3" t="s">
        <v>624</v>
      </c>
      <c r="F248" s="3" t="s">
        <v>642</v>
      </c>
      <c r="G248" s="3" t="s">
        <v>643</v>
      </c>
      <c r="H248" s="3" t="s">
        <v>644</v>
      </c>
      <c r="I248" s="3" t="s">
        <v>645</v>
      </c>
      <c r="J248" s="3" t="s">
        <v>140</v>
      </c>
      <c r="K248" s="3" t="s">
        <v>63</v>
      </c>
    </row>
    <row r="249" ht="135" spans="1:11">
      <c r="A249" s="3" t="s">
        <v>651</v>
      </c>
      <c r="B249" s="3" t="s">
        <v>652</v>
      </c>
      <c r="C249" s="3" t="s">
        <v>15</v>
      </c>
      <c r="D249" s="3" t="s">
        <v>312</v>
      </c>
      <c r="E249" s="3" t="s">
        <v>653</v>
      </c>
      <c r="F249" s="3" t="s">
        <v>654</v>
      </c>
      <c r="G249" s="3" t="s">
        <v>655</v>
      </c>
      <c r="H249" s="3" t="s">
        <v>656</v>
      </c>
      <c r="I249" s="3" t="s">
        <v>657</v>
      </c>
      <c r="J249" s="3" t="s">
        <v>62</v>
      </c>
      <c r="K249" s="3" t="s">
        <v>63</v>
      </c>
    </row>
    <row r="250" ht="135" spans="1:11">
      <c r="A250" s="3" t="s">
        <v>658</v>
      </c>
      <c r="B250" s="3" t="s">
        <v>652</v>
      </c>
      <c r="C250" s="3" t="s">
        <v>15</v>
      </c>
      <c r="D250" s="3" t="s">
        <v>312</v>
      </c>
      <c r="E250" s="3" t="s">
        <v>653</v>
      </c>
      <c r="F250" s="3" t="s">
        <v>659</v>
      </c>
      <c r="G250" s="3" t="s">
        <v>660</v>
      </c>
      <c r="H250" s="3" t="s">
        <v>655</v>
      </c>
      <c r="I250" s="3" t="s">
        <v>657</v>
      </c>
      <c r="J250" s="3" t="s">
        <v>62</v>
      </c>
      <c r="K250" s="3" t="s">
        <v>63</v>
      </c>
    </row>
    <row r="251" ht="135" spans="1:11">
      <c r="A251" s="3" t="s">
        <v>661</v>
      </c>
      <c r="B251" s="3" t="s">
        <v>652</v>
      </c>
      <c r="C251" s="3" t="s">
        <v>15</v>
      </c>
      <c r="D251" s="3" t="s">
        <v>312</v>
      </c>
      <c r="E251" s="3" t="s">
        <v>653</v>
      </c>
      <c r="F251" s="3" t="s">
        <v>662</v>
      </c>
      <c r="G251" s="3" t="s">
        <v>660</v>
      </c>
      <c r="H251" s="3" t="s">
        <v>655</v>
      </c>
      <c r="I251" s="3" t="s">
        <v>657</v>
      </c>
      <c r="J251" s="3" t="s">
        <v>62</v>
      </c>
      <c r="K251" s="3" t="s">
        <v>63</v>
      </c>
    </row>
    <row r="252" ht="135" spans="1:11">
      <c r="A252" s="3" t="s">
        <v>663</v>
      </c>
      <c r="B252" s="3" t="s">
        <v>652</v>
      </c>
      <c r="C252" s="3" t="s">
        <v>15</v>
      </c>
      <c r="D252" s="3" t="s">
        <v>312</v>
      </c>
      <c r="E252" s="3" t="s">
        <v>653</v>
      </c>
      <c r="F252" s="3" t="s">
        <v>662</v>
      </c>
      <c r="G252" s="3" t="s">
        <v>660</v>
      </c>
      <c r="H252" s="3" t="s">
        <v>655</v>
      </c>
      <c r="I252" s="3" t="s">
        <v>657</v>
      </c>
      <c r="J252" s="3" t="s">
        <v>62</v>
      </c>
      <c r="K252" s="3" t="s">
        <v>63</v>
      </c>
    </row>
    <row r="253" ht="135" spans="1:11">
      <c r="A253" s="3" t="s">
        <v>664</v>
      </c>
      <c r="B253" s="3" t="s">
        <v>652</v>
      </c>
      <c r="C253" s="3" t="s">
        <v>15</v>
      </c>
      <c r="D253" s="3" t="s">
        <v>312</v>
      </c>
      <c r="E253" s="3" t="s">
        <v>653</v>
      </c>
      <c r="F253" s="3" t="s">
        <v>662</v>
      </c>
      <c r="G253" s="3" t="s">
        <v>660</v>
      </c>
      <c r="H253" s="3" t="s">
        <v>655</v>
      </c>
      <c r="I253" s="3" t="s">
        <v>657</v>
      </c>
      <c r="J253" s="3" t="s">
        <v>62</v>
      </c>
      <c r="K253" s="3" t="s">
        <v>63</v>
      </c>
    </row>
    <row r="254" ht="135" spans="1:11">
      <c r="A254" s="3" t="s">
        <v>665</v>
      </c>
      <c r="B254" s="3" t="s">
        <v>652</v>
      </c>
      <c r="C254" s="3" t="s">
        <v>15</v>
      </c>
      <c r="D254" s="3" t="s">
        <v>312</v>
      </c>
      <c r="E254" s="3" t="s">
        <v>653</v>
      </c>
      <c r="F254" s="3" t="s">
        <v>662</v>
      </c>
      <c r="G254" s="3" t="s">
        <v>660</v>
      </c>
      <c r="H254" s="3" t="s">
        <v>655</v>
      </c>
      <c r="I254" s="3" t="s">
        <v>657</v>
      </c>
      <c r="J254" s="3" t="s">
        <v>62</v>
      </c>
      <c r="K254" s="3" t="s">
        <v>63</v>
      </c>
    </row>
    <row r="255" ht="135" spans="1:11">
      <c r="A255" s="3" t="s">
        <v>666</v>
      </c>
      <c r="B255" s="3" t="s">
        <v>652</v>
      </c>
      <c r="C255" s="3" t="s">
        <v>15</v>
      </c>
      <c r="D255" s="3" t="s">
        <v>312</v>
      </c>
      <c r="E255" s="3" t="s">
        <v>653</v>
      </c>
      <c r="F255" s="3" t="s">
        <v>659</v>
      </c>
      <c r="G255" s="3" t="s">
        <v>655</v>
      </c>
      <c r="H255" s="3" t="s">
        <v>656</v>
      </c>
      <c r="I255" s="3" t="s">
        <v>657</v>
      </c>
      <c r="J255" s="3" t="s">
        <v>62</v>
      </c>
      <c r="K255" s="3" t="s">
        <v>63</v>
      </c>
    </row>
    <row r="256" ht="135" spans="1:11">
      <c r="A256" s="3" t="s">
        <v>667</v>
      </c>
      <c r="B256" s="3" t="s">
        <v>652</v>
      </c>
      <c r="C256" s="3" t="s">
        <v>15</v>
      </c>
      <c r="D256" s="3" t="s">
        <v>312</v>
      </c>
      <c r="E256" s="3" t="s">
        <v>653</v>
      </c>
      <c r="F256" s="3" t="s">
        <v>668</v>
      </c>
      <c r="G256" s="3" t="s">
        <v>669</v>
      </c>
      <c r="H256" s="3" t="s">
        <v>670</v>
      </c>
      <c r="I256" s="3" t="s">
        <v>657</v>
      </c>
      <c r="J256" s="3" t="s">
        <v>62</v>
      </c>
      <c r="K256" s="3" t="s">
        <v>63</v>
      </c>
    </row>
    <row r="257" ht="135" spans="1:11">
      <c r="A257" s="3" t="s">
        <v>671</v>
      </c>
      <c r="B257" s="3" t="s">
        <v>652</v>
      </c>
      <c r="C257" s="3" t="s">
        <v>15</v>
      </c>
      <c r="D257" s="3" t="s">
        <v>312</v>
      </c>
      <c r="E257" s="3" t="s">
        <v>653</v>
      </c>
      <c r="F257" s="3" t="s">
        <v>668</v>
      </c>
      <c r="G257" s="3" t="s">
        <v>669</v>
      </c>
      <c r="H257" s="3" t="s">
        <v>670</v>
      </c>
      <c r="I257" s="3" t="s">
        <v>657</v>
      </c>
      <c r="J257" s="3" t="s">
        <v>62</v>
      </c>
      <c r="K257" s="3" t="s">
        <v>63</v>
      </c>
    </row>
    <row r="258" ht="135" spans="1:11">
      <c r="A258" s="3" t="s">
        <v>672</v>
      </c>
      <c r="B258" s="3" t="s">
        <v>652</v>
      </c>
      <c r="C258" s="3" t="s">
        <v>15</v>
      </c>
      <c r="D258" s="3" t="s">
        <v>312</v>
      </c>
      <c r="E258" s="3" t="s">
        <v>653</v>
      </c>
      <c r="F258" s="3" t="s">
        <v>659</v>
      </c>
      <c r="G258" s="3" t="s">
        <v>673</v>
      </c>
      <c r="H258" s="3" t="s">
        <v>674</v>
      </c>
      <c r="I258" s="3" t="s">
        <v>657</v>
      </c>
      <c r="J258" s="3" t="s">
        <v>62</v>
      </c>
      <c r="K258" s="3" t="s">
        <v>63</v>
      </c>
    </row>
    <row r="259" ht="135" spans="1:11">
      <c r="A259" s="3" t="s">
        <v>675</v>
      </c>
      <c r="B259" s="3" t="s">
        <v>652</v>
      </c>
      <c r="C259" s="3" t="s">
        <v>15</v>
      </c>
      <c r="D259" s="3" t="s">
        <v>312</v>
      </c>
      <c r="E259" s="3" t="s">
        <v>653</v>
      </c>
      <c r="F259" s="3" t="s">
        <v>659</v>
      </c>
      <c r="G259" s="3" t="s">
        <v>673</v>
      </c>
      <c r="H259" s="3" t="s">
        <v>674</v>
      </c>
      <c r="I259" s="3" t="s">
        <v>657</v>
      </c>
      <c r="J259" s="3" t="s">
        <v>62</v>
      </c>
      <c r="K259" s="3" t="s">
        <v>63</v>
      </c>
    </row>
    <row r="260" ht="135" spans="1:11">
      <c r="A260" s="3" t="s">
        <v>676</v>
      </c>
      <c r="B260" s="3" t="s">
        <v>652</v>
      </c>
      <c r="C260" s="3" t="s">
        <v>15</v>
      </c>
      <c r="D260" s="3" t="s">
        <v>312</v>
      </c>
      <c r="E260" s="3" t="s">
        <v>653</v>
      </c>
      <c r="F260" s="3" t="s">
        <v>659</v>
      </c>
      <c r="G260" s="3" t="s">
        <v>673</v>
      </c>
      <c r="H260" s="3" t="s">
        <v>674</v>
      </c>
      <c r="I260" s="3" t="s">
        <v>657</v>
      </c>
      <c r="J260" s="3" t="s">
        <v>62</v>
      </c>
      <c r="K260" s="3" t="s">
        <v>63</v>
      </c>
    </row>
    <row r="261" ht="135" spans="1:11">
      <c r="A261" s="3" t="s">
        <v>677</v>
      </c>
      <c r="B261" s="3" t="s">
        <v>652</v>
      </c>
      <c r="C261" s="3" t="s">
        <v>15</v>
      </c>
      <c r="D261" s="3" t="s">
        <v>312</v>
      </c>
      <c r="E261" s="3" t="s">
        <v>653</v>
      </c>
      <c r="F261" s="3" t="s">
        <v>659</v>
      </c>
      <c r="G261" s="3" t="s">
        <v>673</v>
      </c>
      <c r="H261" s="3" t="s">
        <v>674</v>
      </c>
      <c r="I261" s="3" t="s">
        <v>657</v>
      </c>
      <c r="J261" s="3" t="s">
        <v>62</v>
      </c>
      <c r="K261" s="3" t="s">
        <v>63</v>
      </c>
    </row>
    <row r="262" ht="135" spans="1:11">
      <c r="A262" s="3" t="s">
        <v>678</v>
      </c>
      <c r="B262" s="3" t="s">
        <v>652</v>
      </c>
      <c r="C262" s="3" t="s">
        <v>15</v>
      </c>
      <c r="D262" s="3" t="s">
        <v>91</v>
      </c>
      <c r="E262" s="3" t="s">
        <v>653</v>
      </c>
      <c r="F262" s="3" t="s">
        <v>679</v>
      </c>
      <c r="G262" s="3" t="s">
        <v>680</v>
      </c>
      <c r="H262" s="3" t="s">
        <v>669</v>
      </c>
      <c r="I262" s="3" t="s">
        <v>63</v>
      </c>
      <c r="J262" s="3" t="s">
        <v>62</v>
      </c>
      <c r="K262" s="3" t="s">
        <v>681</v>
      </c>
    </row>
    <row r="263" ht="135" spans="1:11">
      <c r="A263" s="3" t="s">
        <v>682</v>
      </c>
      <c r="B263" s="3" t="s">
        <v>652</v>
      </c>
      <c r="C263" s="3" t="s">
        <v>15</v>
      </c>
      <c r="D263" s="3" t="s">
        <v>65</v>
      </c>
      <c r="E263" s="3" t="s">
        <v>653</v>
      </c>
      <c r="F263" s="3" t="s">
        <v>683</v>
      </c>
      <c r="G263" s="3" t="s">
        <v>669</v>
      </c>
      <c r="H263" s="3" t="s">
        <v>670</v>
      </c>
      <c r="I263" s="3" t="s">
        <v>684</v>
      </c>
      <c r="J263" s="3" t="s">
        <v>62</v>
      </c>
      <c r="K263" s="3" t="s">
        <v>63</v>
      </c>
    </row>
    <row r="264" ht="135" spans="1:11">
      <c r="A264" s="3" t="s">
        <v>685</v>
      </c>
      <c r="B264" s="3" t="s">
        <v>652</v>
      </c>
      <c r="C264" s="3" t="s">
        <v>15</v>
      </c>
      <c r="D264" s="3" t="s">
        <v>65</v>
      </c>
      <c r="E264" s="3" t="s">
        <v>653</v>
      </c>
      <c r="F264" s="3" t="s">
        <v>683</v>
      </c>
      <c r="G264" s="3" t="s">
        <v>669</v>
      </c>
      <c r="H264" s="3" t="s">
        <v>670</v>
      </c>
      <c r="I264" s="3" t="s">
        <v>684</v>
      </c>
      <c r="J264" s="3" t="s">
        <v>62</v>
      </c>
      <c r="K264" s="3" t="s">
        <v>63</v>
      </c>
    </row>
    <row r="265" ht="135" spans="1:11">
      <c r="A265" s="3" t="s">
        <v>686</v>
      </c>
      <c r="B265" s="3" t="s">
        <v>652</v>
      </c>
      <c r="C265" s="3" t="s">
        <v>15</v>
      </c>
      <c r="D265" s="3" t="s">
        <v>65</v>
      </c>
      <c r="E265" s="3" t="s">
        <v>653</v>
      </c>
      <c r="F265" s="3" t="s">
        <v>683</v>
      </c>
      <c r="G265" s="3" t="s">
        <v>669</v>
      </c>
      <c r="H265" s="3" t="s">
        <v>670</v>
      </c>
      <c r="I265" s="3" t="s">
        <v>684</v>
      </c>
      <c r="J265" s="3" t="s">
        <v>62</v>
      </c>
      <c r="K265" s="3" t="s">
        <v>63</v>
      </c>
    </row>
    <row r="266" ht="135" spans="1:11">
      <c r="A266" s="3" t="s">
        <v>687</v>
      </c>
      <c r="B266" s="3" t="s">
        <v>652</v>
      </c>
      <c r="C266" s="3" t="s">
        <v>15</v>
      </c>
      <c r="D266" s="3" t="s">
        <v>65</v>
      </c>
      <c r="E266" s="3" t="s">
        <v>653</v>
      </c>
      <c r="F266" s="3" t="s">
        <v>683</v>
      </c>
      <c r="G266" s="3" t="s">
        <v>669</v>
      </c>
      <c r="H266" s="3" t="s">
        <v>670</v>
      </c>
      <c r="I266" s="3" t="s">
        <v>684</v>
      </c>
      <c r="J266" s="3" t="s">
        <v>62</v>
      </c>
      <c r="K266" s="3" t="s">
        <v>63</v>
      </c>
    </row>
    <row r="267" ht="270" spans="1:11">
      <c r="A267" s="3" t="s">
        <v>688</v>
      </c>
      <c r="B267" s="3" t="s">
        <v>652</v>
      </c>
      <c r="C267" s="3" t="s">
        <v>15</v>
      </c>
      <c r="D267" s="3" t="s">
        <v>65</v>
      </c>
      <c r="E267" s="3" t="s">
        <v>689</v>
      </c>
      <c r="F267" s="3" t="s">
        <v>690</v>
      </c>
      <c r="G267" s="3" t="s">
        <v>691</v>
      </c>
      <c r="H267" s="3" t="s">
        <v>692</v>
      </c>
      <c r="I267" s="3" t="s">
        <v>693</v>
      </c>
      <c r="J267" s="3" t="s">
        <v>62</v>
      </c>
      <c r="K267" s="3" t="s">
        <v>63</v>
      </c>
    </row>
    <row r="268" ht="270" spans="1:11">
      <c r="A268" s="3" t="s">
        <v>694</v>
      </c>
      <c r="B268" s="3" t="s">
        <v>652</v>
      </c>
      <c r="C268" s="3" t="s">
        <v>15</v>
      </c>
      <c r="D268" s="3" t="s">
        <v>65</v>
      </c>
      <c r="E268" s="3" t="s">
        <v>689</v>
      </c>
      <c r="F268" s="3" t="s">
        <v>695</v>
      </c>
      <c r="G268" s="3" t="s">
        <v>691</v>
      </c>
      <c r="H268" s="3" t="s">
        <v>692</v>
      </c>
      <c r="I268" s="3" t="s">
        <v>693</v>
      </c>
      <c r="J268" s="3" t="s">
        <v>62</v>
      </c>
      <c r="K268" s="3" t="s">
        <v>63</v>
      </c>
    </row>
    <row r="269" ht="405" spans="1:11">
      <c r="A269" s="3" t="s">
        <v>696</v>
      </c>
      <c r="B269" s="3" t="s">
        <v>652</v>
      </c>
      <c r="C269" s="3" t="s">
        <v>15</v>
      </c>
      <c r="D269" s="3" t="s">
        <v>86</v>
      </c>
      <c r="E269" s="3" t="s">
        <v>689</v>
      </c>
      <c r="F269" s="3" t="s">
        <v>690</v>
      </c>
      <c r="G269" s="3" t="s">
        <v>697</v>
      </c>
      <c r="H269" s="3" t="s">
        <v>691</v>
      </c>
      <c r="I269" s="3" t="s">
        <v>698</v>
      </c>
      <c r="J269" s="3" t="s">
        <v>62</v>
      </c>
      <c r="K269" s="3" t="s">
        <v>63</v>
      </c>
    </row>
    <row r="270" ht="405" spans="1:11">
      <c r="A270" s="3" t="s">
        <v>699</v>
      </c>
      <c r="B270" s="3" t="s">
        <v>652</v>
      </c>
      <c r="C270" s="3" t="s">
        <v>15</v>
      </c>
      <c r="D270" s="3" t="s">
        <v>86</v>
      </c>
      <c r="E270" s="3" t="s">
        <v>689</v>
      </c>
      <c r="F270" s="3" t="s">
        <v>695</v>
      </c>
      <c r="G270" s="3" t="s">
        <v>697</v>
      </c>
      <c r="H270" s="3" t="s">
        <v>691</v>
      </c>
      <c r="I270" s="3" t="s">
        <v>698</v>
      </c>
      <c r="J270" s="3" t="s">
        <v>62</v>
      </c>
      <c r="K270" s="3" t="s">
        <v>63</v>
      </c>
    </row>
    <row r="271" ht="405" spans="1:11">
      <c r="A271" s="3" t="s">
        <v>700</v>
      </c>
      <c r="B271" s="3" t="s">
        <v>652</v>
      </c>
      <c r="C271" s="3" t="s">
        <v>15</v>
      </c>
      <c r="D271" s="3" t="s">
        <v>86</v>
      </c>
      <c r="E271" s="3" t="s">
        <v>689</v>
      </c>
      <c r="F271" s="3" t="s">
        <v>695</v>
      </c>
      <c r="G271" s="3" t="s">
        <v>691</v>
      </c>
      <c r="H271" s="3" t="s">
        <v>692</v>
      </c>
      <c r="I271" s="3" t="s">
        <v>698</v>
      </c>
      <c r="J271" s="3" t="s">
        <v>62</v>
      </c>
      <c r="K271" s="3" t="s">
        <v>63</v>
      </c>
    </row>
    <row r="272" ht="405" spans="1:11">
      <c r="A272" s="3" t="s">
        <v>701</v>
      </c>
      <c r="B272" s="3" t="s">
        <v>652</v>
      </c>
      <c r="C272" s="3" t="s">
        <v>15</v>
      </c>
      <c r="D272" s="3" t="s">
        <v>86</v>
      </c>
      <c r="E272" s="3" t="s">
        <v>689</v>
      </c>
      <c r="F272" s="3" t="s">
        <v>702</v>
      </c>
      <c r="G272" s="3" t="s">
        <v>697</v>
      </c>
      <c r="H272" s="3" t="s">
        <v>691</v>
      </c>
      <c r="I272" s="3" t="s">
        <v>698</v>
      </c>
      <c r="J272" s="3" t="s">
        <v>62</v>
      </c>
      <c r="K272" s="3" t="s">
        <v>63</v>
      </c>
    </row>
    <row r="273" ht="135" spans="1:11">
      <c r="A273" s="3" t="s">
        <v>703</v>
      </c>
      <c r="B273" s="3" t="s">
        <v>652</v>
      </c>
      <c r="C273" s="3" t="s">
        <v>15</v>
      </c>
      <c r="D273" s="3" t="s">
        <v>95</v>
      </c>
      <c r="E273" s="3" t="s">
        <v>689</v>
      </c>
      <c r="F273" s="3" t="s">
        <v>704</v>
      </c>
      <c r="G273" s="3" t="s">
        <v>705</v>
      </c>
      <c r="H273" s="3" t="s">
        <v>706</v>
      </c>
      <c r="I273" s="3" t="s">
        <v>707</v>
      </c>
      <c r="J273" s="3" t="s">
        <v>62</v>
      </c>
      <c r="K273" s="3" t="s">
        <v>63</v>
      </c>
    </row>
    <row r="274" ht="135" spans="1:11">
      <c r="A274" s="3" t="s">
        <v>708</v>
      </c>
      <c r="B274" s="3" t="s">
        <v>652</v>
      </c>
      <c r="C274" s="3" t="s">
        <v>15</v>
      </c>
      <c r="D274" s="3" t="s">
        <v>99</v>
      </c>
      <c r="E274" s="3" t="s">
        <v>689</v>
      </c>
      <c r="F274" s="3" t="s">
        <v>709</v>
      </c>
      <c r="G274" s="3" t="s">
        <v>691</v>
      </c>
      <c r="H274" s="3" t="s">
        <v>710</v>
      </c>
      <c r="I274" s="3" t="s">
        <v>707</v>
      </c>
      <c r="J274" s="3" t="s">
        <v>62</v>
      </c>
      <c r="K274" s="3" t="s">
        <v>63</v>
      </c>
    </row>
    <row r="275" ht="135" spans="1:11">
      <c r="A275" s="3" t="s">
        <v>711</v>
      </c>
      <c r="B275" s="3" t="s">
        <v>652</v>
      </c>
      <c r="C275" s="3" t="s">
        <v>15</v>
      </c>
      <c r="D275" s="3" t="s">
        <v>346</v>
      </c>
      <c r="E275" s="3" t="s">
        <v>653</v>
      </c>
      <c r="F275" s="3" t="s">
        <v>712</v>
      </c>
      <c r="G275" s="3" t="s">
        <v>655</v>
      </c>
      <c r="H275" s="3" t="s">
        <v>656</v>
      </c>
      <c r="I275" s="3" t="s">
        <v>657</v>
      </c>
      <c r="J275" s="3" t="s">
        <v>62</v>
      </c>
      <c r="K275" s="3" t="s">
        <v>63</v>
      </c>
    </row>
    <row r="276" ht="135" spans="1:11">
      <c r="A276" s="3" t="s">
        <v>713</v>
      </c>
      <c r="B276" s="3" t="s">
        <v>652</v>
      </c>
      <c r="C276" s="3" t="s">
        <v>15</v>
      </c>
      <c r="D276" s="3" t="s">
        <v>342</v>
      </c>
      <c r="E276" s="3" t="s">
        <v>653</v>
      </c>
      <c r="F276" s="3" t="s">
        <v>714</v>
      </c>
      <c r="G276" s="3" t="s">
        <v>655</v>
      </c>
      <c r="H276" s="3" t="s">
        <v>656</v>
      </c>
      <c r="I276" s="3" t="s">
        <v>657</v>
      </c>
      <c r="J276" s="3" t="s">
        <v>62</v>
      </c>
      <c r="K276" s="3" t="s">
        <v>63</v>
      </c>
    </row>
    <row r="277" ht="135" spans="1:11">
      <c r="A277" s="3" t="s">
        <v>715</v>
      </c>
      <c r="B277" s="3" t="s">
        <v>652</v>
      </c>
      <c r="C277" s="3" t="s">
        <v>15</v>
      </c>
      <c r="D277" s="3" t="s">
        <v>342</v>
      </c>
      <c r="E277" s="3" t="s">
        <v>653</v>
      </c>
      <c r="F277" s="3" t="s">
        <v>714</v>
      </c>
      <c r="G277" s="3" t="s">
        <v>655</v>
      </c>
      <c r="H277" s="3" t="s">
        <v>656</v>
      </c>
      <c r="I277" s="3" t="s">
        <v>657</v>
      </c>
      <c r="J277" s="3" t="s">
        <v>62</v>
      </c>
      <c r="K277" s="3" t="s">
        <v>63</v>
      </c>
    </row>
    <row r="278" ht="135" spans="1:11">
      <c r="A278" s="3" t="s">
        <v>716</v>
      </c>
      <c r="B278" s="3" t="s">
        <v>652</v>
      </c>
      <c r="C278" s="3" t="s">
        <v>21</v>
      </c>
      <c r="D278" s="3" t="s">
        <v>346</v>
      </c>
      <c r="E278" s="3" t="s">
        <v>653</v>
      </c>
      <c r="F278" s="3" t="s">
        <v>683</v>
      </c>
      <c r="G278" s="3" t="s">
        <v>680</v>
      </c>
      <c r="H278" s="3" t="s">
        <v>669</v>
      </c>
      <c r="I278" s="3" t="s">
        <v>657</v>
      </c>
      <c r="J278" s="3" t="s">
        <v>62</v>
      </c>
      <c r="K278" s="3" t="s">
        <v>63</v>
      </c>
    </row>
    <row r="279" ht="135" spans="1:11">
      <c r="A279" s="3" t="s">
        <v>717</v>
      </c>
      <c r="B279" s="3" t="s">
        <v>652</v>
      </c>
      <c r="C279" s="3" t="s">
        <v>21</v>
      </c>
      <c r="D279" s="3" t="s">
        <v>342</v>
      </c>
      <c r="E279" s="3" t="s">
        <v>653</v>
      </c>
      <c r="F279" s="3" t="s">
        <v>683</v>
      </c>
      <c r="G279" s="3" t="s">
        <v>655</v>
      </c>
      <c r="H279" s="3" t="s">
        <v>718</v>
      </c>
      <c r="I279" s="3" t="s">
        <v>657</v>
      </c>
      <c r="J279" s="3" t="s">
        <v>62</v>
      </c>
      <c r="K279" s="3" t="s">
        <v>63</v>
      </c>
    </row>
    <row r="280" ht="135" spans="1:11">
      <c r="A280" s="3" t="s">
        <v>719</v>
      </c>
      <c r="B280" s="3" t="s">
        <v>652</v>
      </c>
      <c r="C280" s="3" t="s">
        <v>21</v>
      </c>
      <c r="D280" s="3" t="s">
        <v>384</v>
      </c>
      <c r="E280" s="3" t="s">
        <v>653</v>
      </c>
      <c r="F280" s="3" t="s">
        <v>668</v>
      </c>
      <c r="G280" s="3" t="s">
        <v>655</v>
      </c>
      <c r="H280" s="3" t="s">
        <v>718</v>
      </c>
      <c r="I280" s="3" t="s">
        <v>657</v>
      </c>
      <c r="J280" s="3" t="s">
        <v>62</v>
      </c>
      <c r="K280" s="3" t="s">
        <v>63</v>
      </c>
    </row>
    <row r="281" ht="135" spans="1:11">
      <c r="A281" s="3" t="s">
        <v>720</v>
      </c>
      <c r="B281" s="3" t="s">
        <v>652</v>
      </c>
      <c r="C281" s="3" t="s">
        <v>21</v>
      </c>
      <c r="D281" s="3" t="s">
        <v>384</v>
      </c>
      <c r="E281" s="3" t="s">
        <v>653</v>
      </c>
      <c r="F281" s="3" t="s">
        <v>721</v>
      </c>
      <c r="G281" s="3" t="s">
        <v>655</v>
      </c>
      <c r="H281" s="3" t="s">
        <v>718</v>
      </c>
      <c r="I281" s="3" t="s">
        <v>657</v>
      </c>
      <c r="J281" s="3" t="s">
        <v>62</v>
      </c>
      <c r="K281" s="3" t="s">
        <v>63</v>
      </c>
    </row>
    <row r="282" ht="135" spans="1:11">
      <c r="A282" s="3" t="s">
        <v>722</v>
      </c>
      <c r="B282" s="3" t="s">
        <v>652</v>
      </c>
      <c r="C282" s="3" t="s">
        <v>21</v>
      </c>
      <c r="D282" s="3" t="s">
        <v>384</v>
      </c>
      <c r="E282" s="3" t="s">
        <v>653</v>
      </c>
      <c r="F282" s="3" t="s">
        <v>721</v>
      </c>
      <c r="G282" s="3" t="s">
        <v>660</v>
      </c>
      <c r="H282" s="3" t="s">
        <v>655</v>
      </c>
      <c r="I282" s="3" t="s">
        <v>657</v>
      </c>
      <c r="J282" s="3" t="s">
        <v>62</v>
      </c>
      <c r="K282" s="3" t="s">
        <v>63</v>
      </c>
    </row>
    <row r="283" ht="135" spans="1:11">
      <c r="A283" s="3" t="s">
        <v>723</v>
      </c>
      <c r="B283" s="3" t="s">
        <v>652</v>
      </c>
      <c r="C283" s="3" t="s">
        <v>21</v>
      </c>
      <c r="D283" s="3" t="s">
        <v>386</v>
      </c>
      <c r="E283" s="3" t="s">
        <v>653</v>
      </c>
      <c r="F283" s="3" t="s">
        <v>668</v>
      </c>
      <c r="G283" s="3" t="s">
        <v>655</v>
      </c>
      <c r="H283" s="3" t="s">
        <v>718</v>
      </c>
      <c r="I283" s="3" t="s">
        <v>657</v>
      </c>
      <c r="J283" s="3" t="s">
        <v>62</v>
      </c>
      <c r="K283" s="3" t="s">
        <v>63</v>
      </c>
    </row>
    <row r="284" ht="135" spans="1:11">
      <c r="A284" s="3" t="s">
        <v>724</v>
      </c>
      <c r="B284" s="3" t="s">
        <v>652</v>
      </c>
      <c r="C284" s="3" t="s">
        <v>21</v>
      </c>
      <c r="D284" s="3" t="s">
        <v>386</v>
      </c>
      <c r="E284" s="3" t="s">
        <v>653</v>
      </c>
      <c r="F284" s="3" t="s">
        <v>721</v>
      </c>
      <c r="G284" s="3" t="s">
        <v>655</v>
      </c>
      <c r="H284" s="3" t="s">
        <v>718</v>
      </c>
      <c r="I284" s="3" t="s">
        <v>657</v>
      </c>
      <c r="J284" s="3" t="s">
        <v>62</v>
      </c>
      <c r="K284" s="3" t="s">
        <v>63</v>
      </c>
    </row>
    <row r="285" ht="135" spans="1:11">
      <c r="A285" s="3" t="s">
        <v>725</v>
      </c>
      <c r="B285" s="3" t="s">
        <v>652</v>
      </c>
      <c r="C285" s="3" t="s">
        <v>21</v>
      </c>
      <c r="D285" s="3" t="s">
        <v>386</v>
      </c>
      <c r="E285" s="3" t="s">
        <v>653</v>
      </c>
      <c r="F285" s="3" t="s">
        <v>721</v>
      </c>
      <c r="G285" s="3" t="s">
        <v>660</v>
      </c>
      <c r="H285" s="3" t="s">
        <v>655</v>
      </c>
      <c r="I285" s="3" t="s">
        <v>657</v>
      </c>
      <c r="J285" s="3" t="s">
        <v>62</v>
      </c>
      <c r="K285" s="3" t="s">
        <v>63</v>
      </c>
    </row>
    <row r="286" ht="135" spans="1:11">
      <c r="A286" s="3" t="s">
        <v>726</v>
      </c>
      <c r="B286" s="3" t="s">
        <v>652</v>
      </c>
      <c r="C286" s="3" t="s">
        <v>21</v>
      </c>
      <c r="D286" s="3" t="s">
        <v>95</v>
      </c>
      <c r="E286" s="3" t="s">
        <v>653</v>
      </c>
      <c r="F286" s="3" t="s">
        <v>662</v>
      </c>
      <c r="G286" s="3" t="s">
        <v>680</v>
      </c>
      <c r="H286" s="3" t="s">
        <v>669</v>
      </c>
      <c r="I286" s="3" t="s">
        <v>727</v>
      </c>
      <c r="J286" s="3" t="s">
        <v>62</v>
      </c>
      <c r="K286" s="3" t="s">
        <v>63</v>
      </c>
    </row>
    <row r="287" ht="135" spans="1:11">
      <c r="A287" s="3" t="s">
        <v>728</v>
      </c>
      <c r="B287" s="3" t="s">
        <v>652</v>
      </c>
      <c r="C287" s="3" t="s">
        <v>21</v>
      </c>
      <c r="D287" s="3" t="s">
        <v>95</v>
      </c>
      <c r="E287" s="3" t="s">
        <v>653</v>
      </c>
      <c r="F287" s="3" t="s">
        <v>662</v>
      </c>
      <c r="G287" s="3" t="s">
        <v>669</v>
      </c>
      <c r="H287" s="3" t="s">
        <v>729</v>
      </c>
      <c r="I287" s="3" t="s">
        <v>727</v>
      </c>
      <c r="J287" s="3" t="s">
        <v>62</v>
      </c>
      <c r="K287" s="3" t="s">
        <v>63</v>
      </c>
    </row>
    <row r="288" ht="135" spans="1:11">
      <c r="A288" s="3" t="s">
        <v>730</v>
      </c>
      <c r="B288" s="3" t="s">
        <v>652</v>
      </c>
      <c r="C288" s="3" t="s">
        <v>21</v>
      </c>
      <c r="D288" s="3" t="s">
        <v>99</v>
      </c>
      <c r="E288" s="3" t="s">
        <v>653</v>
      </c>
      <c r="F288" s="3" t="s">
        <v>662</v>
      </c>
      <c r="G288" s="3" t="s">
        <v>669</v>
      </c>
      <c r="H288" s="3" t="s">
        <v>729</v>
      </c>
      <c r="I288" s="3" t="s">
        <v>727</v>
      </c>
      <c r="J288" s="3" t="s">
        <v>62</v>
      </c>
      <c r="K288" s="3" t="s">
        <v>63</v>
      </c>
    </row>
    <row r="289" ht="135" spans="1:11">
      <c r="A289" s="3" t="s">
        <v>731</v>
      </c>
      <c r="B289" s="3" t="s">
        <v>652</v>
      </c>
      <c r="C289" s="3" t="s">
        <v>21</v>
      </c>
      <c r="D289" s="3" t="s">
        <v>91</v>
      </c>
      <c r="E289" s="3" t="s">
        <v>653</v>
      </c>
      <c r="F289" s="3" t="s">
        <v>732</v>
      </c>
      <c r="G289" s="3" t="s">
        <v>669</v>
      </c>
      <c r="H289" s="3" t="s">
        <v>729</v>
      </c>
      <c r="I289" s="3" t="s">
        <v>727</v>
      </c>
      <c r="J289" s="3" t="s">
        <v>62</v>
      </c>
      <c r="K289" s="3" t="s">
        <v>63</v>
      </c>
    </row>
    <row r="290" ht="135" spans="1:11">
      <c r="A290" s="3" t="s">
        <v>733</v>
      </c>
      <c r="B290" s="3" t="s">
        <v>652</v>
      </c>
      <c r="C290" s="3" t="s">
        <v>21</v>
      </c>
      <c r="D290" s="3" t="s">
        <v>91</v>
      </c>
      <c r="E290" s="3" t="s">
        <v>653</v>
      </c>
      <c r="F290" s="3" t="s">
        <v>732</v>
      </c>
      <c r="G290" s="3" t="s">
        <v>669</v>
      </c>
      <c r="H290" s="3" t="s">
        <v>729</v>
      </c>
      <c r="I290" s="3" t="s">
        <v>727</v>
      </c>
      <c r="J290" s="3" t="s">
        <v>62</v>
      </c>
      <c r="K290" s="3" t="s">
        <v>63</v>
      </c>
    </row>
    <row r="291" ht="94.5" spans="1:11">
      <c r="A291" s="3" t="s">
        <v>734</v>
      </c>
      <c r="B291" s="3" t="s">
        <v>652</v>
      </c>
      <c r="C291" s="3" t="s">
        <v>15</v>
      </c>
      <c r="D291" s="3" t="s">
        <v>112</v>
      </c>
      <c r="E291" s="3" t="s">
        <v>653</v>
      </c>
      <c r="F291" s="3" t="s">
        <v>683</v>
      </c>
      <c r="G291" s="3" t="s">
        <v>680</v>
      </c>
      <c r="H291" s="3" t="s">
        <v>669</v>
      </c>
      <c r="I291" s="3" t="s">
        <v>735</v>
      </c>
      <c r="J291" s="3" t="s">
        <v>63</v>
      </c>
      <c r="K291" s="3" t="s">
        <v>736</v>
      </c>
    </row>
    <row r="292" ht="94.5" spans="1:11">
      <c r="A292" s="3" t="s">
        <v>737</v>
      </c>
      <c r="B292" s="3" t="s">
        <v>652</v>
      </c>
      <c r="C292" s="3" t="s">
        <v>15</v>
      </c>
      <c r="D292" s="3" t="s">
        <v>112</v>
      </c>
      <c r="E292" s="3" t="s">
        <v>653</v>
      </c>
      <c r="F292" s="3" t="s">
        <v>683</v>
      </c>
      <c r="G292" s="3" t="s">
        <v>680</v>
      </c>
      <c r="H292" s="3" t="s">
        <v>669</v>
      </c>
      <c r="I292" s="3" t="s">
        <v>738</v>
      </c>
      <c r="J292" s="3" t="s">
        <v>63</v>
      </c>
      <c r="K292" s="3" t="s">
        <v>739</v>
      </c>
    </row>
    <row r="293" ht="135" spans="1:11">
      <c r="A293" s="3" t="s">
        <v>740</v>
      </c>
      <c r="B293" s="3" t="s">
        <v>652</v>
      </c>
      <c r="C293" s="3" t="s">
        <v>15</v>
      </c>
      <c r="D293" s="3" t="s">
        <v>91</v>
      </c>
      <c r="E293" s="3" t="s">
        <v>653</v>
      </c>
      <c r="F293" s="3" t="s">
        <v>741</v>
      </c>
      <c r="G293" s="3" t="s">
        <v>691</v>
      </c>
      <c r="H293" s="3" t="s">
        <v>742</v>
      </c>
      <c r="I293" s="3" t="s">
        <v>63</v>
      </c>
      <c r="J293" s="3" t="s">
        <v>62</v>
      </c>
      <c r="K293" s="3" t="s">
        <v>681</v>
      </c>
    </row>
    <row r="294" ht="135" spans="1:11">
      <c r="A294" s="3" t="s">
        <v>743</v>
      </c>
      <c r="B294" s="3" t="s">
        <v>652</v>
      </c>
      <c r="C294" s="3" t="s">
        <v>15</v>
      </c>
      <c r="D294" s="3" t="s">
        <v>91</v>
      </c>
      <c r="E294" s="3" t="s">
        <v>653</v>
      </c>
      <c r="F294" s="3" t="s">
        <v>744</v>
      </c>
      <c r="G294" s="3" t="s">
        <v>691</v>
      </c>
      <c r="H294" s="3" t="s">
        <v>742</v>
      </c>
      <c r="I294" s="3" t="s">
        <v>63</v>
      </c>
      <c r="J294" s="3" t="s">
        <v>62</v>
      </c>
      <c r="K294" s="3" t="s">
        <v>681</v>
      </c>
    </row>
    <row r="295" ht="270" spans="1:11">
      <c r="A295" s="3" t="s">
        <v>745</v>
      </c>
      <c r="B295" s="3" t="s">
        <v>652</v>
      </c>
      <c r="C295" s="3" t="s">
        <v>15</v>
      </c>
      <c r="D295" s="3" t="s">
        <v>746</v>
      </c>
      <c r="E295" s="3" t="s">
        <v>653</v>
      </c>
      <c r="F295" s="3" t="s">
        <v>747</v>
      </c>
      <c r="G295" s="3" t="s">
        <v>669</v>
      </c>
      <c r="H295" s="3" t="s">
        <v>748</v>
      </c>
      <c r="I295" s="3" t="s">
        <v>693</v>
      </c>
      <c r="J295" s="3" t="s">
        <v>63</v>
      </c>
      <c r="K295" s="3" t="s">
        <v>63</v>
      </c>
    </row>
    <row r="296" ht="270" spans="1:11">
      <c r="A296" s="3" t="s">
        <v>749</v>
      </c>
      <c r="B296" s="3" t="s">
        <v>652</v>
      </c>
      <c r="C296" s="3" t="s">
        <v>15</v>
      </c>
      <c r="D296" s="3" t="s">
        <v>746</v>
      </c>
      <c r="E296" s="3" t="s">
        <v>653</v>
      </c>
      <c r="F296" s="3" t="s">
        <v>747</v>
      </c>
      <c r="G296" s="3" t="s">
        <v>669</v>
      </c>
      <c r="H296" s="3" t="s">
        <v>748</v>
      </c>
      <c r="I296" s="3" t="s">
        <v>693</v>
      </c>
      <c r="J296" s="3" t="s">
        <v>63</v>
      </c>
      <c r="K296" s="3" t="s">
        <v>63</v>
      </c>
    </row>
    <row r="297" ht="81" spans="1:11">
      <c r="A297" s="3" t="s">
        <v>750</v>
      </c>
      <c r="B297" s="3" t="s">
        <v>652</v>
      </c>
      <c r="C297" s="3" t="s">
        <v>15</v>
      </c>
      <c r="D297" s="3" t="s">
        <v>751</v>
      </c>
      <c r="E297" s="3" t="s">
        <v>653</v>
      </c>
      <c r="F297" s="3" t="s">
        <v>752</v>
      </c>
      <c r="G297" s="3" t="s">
        <v>669</v>
      </c>
      <c r="H297" s="3" t="s">
        <v>748</v>
      </c>
      <c r="I297" s="3" t="s">
        <v>63</v>
      </c>
      <c r="J297" s="3" t="s">
        <v>63</v>
      </c>
      <c r="K297" s="3" t="s">
        <v>753</v>
      </c>
    </row>
    <row r="298" ht="81" spans="1:11">
      <c r="A298" s="3" t="s">
        <v>754</v>
      </c>
      <c r="B298" s="3" t="s">
        <v>652</v>
      </c>
      <c r="C298" s="3" t="s">
        <v>15</v>
      </c>
      <c r="D298" s="3" t="s">
        <v>751</v>
      </c>
      <c r="E298" s="3" t="s">
        <v>653</v>
      </c>
      <c r="F298" s="3" t="s">
        <v>752</v>
      </c>
      <c r="G298" s="3" t="s">
        <v>669</v>
      </c>
      <c r="H298" s="3" t="s">
        <v>748</v>
      </c>
      <c r="I298" s="3" t="s">
        <v>63</v>
      </c>
      <c r="J298" s="3" t="s">
        <v>63</v>
      </c>
      <c r="K298" s="3" t="s">
        <v>755</v>
      </c>
    </row>
    <row r="299" ht="67.5" spans="1:11">
      <c r="A299" s="3" t="s">
        <v>756</v>
      </c>
      <c r="B299" s="3" t="s">
        <v>652</v>
      </c>
      <c r="C299" s="3" t="s">
        <v>15</v>
      </c>
      <c r="D299" s="3" t="s">
        <v>751</v>
      </c>
      <c r="E299" s="3" t="s">
        <v>653</v>
      </c>
      <c r="F299" s="3" t="s">
        <v>757</v>
      </c>
      <c r="G299" s="3" t="s">
        <v>673</v>
      </c>
      <c r="H299" s="3" t="s">
        <v>758</v>
      </c>
      <c r="I299" s="3" t="s">
        <v>759</v>
      </c>
      <c r="J299" s="3" t="s">
        <v>63</v>
      </c>
      <c r="K299" s="3" t="s">
        <v>760</v>
      </c>
    </row>
    <row r="300" ht="67.5" spans="1:11">
      <c r="A300" s="3" t="s">
        <v>761</v>
      </c>
      <c r="B300" s="3" t="s">
        <v>652</v>
      </c>
      <c r="C300" s="3" t="s">
        <v>15</v>
      </c>
      <c r="D300" s="3" t="s">
        <v>751</v>
      </c>
      <c r="E300" s="3" t="s">
        <v>653</v>
      </c>
      <c r="F300" s="3" t="s">
        <v>757</v>
      </c>
      <c r="G300" s="3" t="s">
        <v>673</v>
      </c>
      <c r="H300" s="3" t="s">
        <v>758</v>
      </c>
      <c r="I300" s="3" t="s">
        <v>762</v>
      </c>
      <c r="J300" s="3" t="s">
        <v>63</v>
      </c>
      <c r="K300" s="3" t="s">
        <v>763</v>
      </c>
    </row>
    <row r="301" ht="270" spans="1:11">
      <c r="A301" s="3" t="s">
        <v>764</v>
      </c>
      <c r="B301" s="3" t="s">
        <v>397</v>
      </c>
      <c r="C301" s="3" t="s">
        <v>21</v>
      </c>
      <c r="D301" s="3" t="s">
        <v>130</v>
      </c>
      <c r="E301" s="3" t="s">
        <v>399</v>
      </c>
      <c r="F301" s="3" t="s">
        <v>765</v>
      </c>
      <c r="G301" s="3" t="s">
        <v>401</v>
      </c>
      <c r="H301" s="3" t="s">
        <v>402</v>
      </c>
      <c r="I301" s="3" t="s">
        <v>766</v>
      </c>
      <c r="J301" s="3" t="s">
        <v>140</v>
      </c>
      <c r="K301" s="3" t="s">
        <v>63</v>
      </c>
    </row>
    <row r="302" ht="135" spans="1:11">
      <c r="A302" s="3" t="s">
        <v>767</v>
      </c>
      <c r="B302" s="3" t="s">
        <v>397</v>
      </c>
      <c r="C302" s="3" t="s">
        <v>21</v>
      </c>
      <c r="D302" s="3" t="s">
        <v>134</v>
      </c>
      <c r="E302" s="3" t="s">
        <v>399</v>
      </c>
      <c r="F302" s="3" t="s">
        <v>400</v>
      </c>
      <c r="G302" s="3" t="s">
        <v>768</v>
      </c>
      <c r="H302" s="3" t="s">
        <v>769</v>
      </c>
      <c r="I302" s="3" t="s">
        <v>429</v>
      </c>
      <c r="J302" s="3" t="s">
        <v>140</v>
      </c>
      <c r="K302" s="3" t="s">
        <v>63</v>
      </c>
    </row>
    <row r="303" ht="135" spans="1:11">
      <c r="A303" s="3" t="s">
        <v>770</v>
      </c>
      <c r="B303" s="3" t="s">
        <v>397</v>
      </c>
      <c r="C303" s="3" t="s">
        <v>21</v>
      </c>
      <c r="D303" s="3" t="s">
        <v>142</v>
      </c>
      <c r="E303" s="3" t="s">
        <v>399</v>
      </c>
      <c r="F303" s="3" t="s">
        <v>400</v>
      </c>
      <c r="G303" s="3" t="s">
        <v>768</v>
      </c>
      <c r="H303" s="3" t="s">
        <v>769</v>
      </c>
      <c r="I303" s="3" t="s">
        <v>429</v>
      </c>
      <c r="J303" s="3" t="s">
        <v>140</v>
      </c>
      <c r="K303" s="3" t="s">
        <v>63</v>
      </c>
    </row>
    <row r="304" ht="135" spans="1:11">
      <c r="A304" s="3" t="s">
        <v>771</v>
      </c>
      <c r="B304" s="3" t="s">
        <v>397</v>
      </c>
      <c r="C304" s="3" t="s">
        <v>21</v>
      </c>
      <c r="D304" s="3" t="s">
        <v>142</v>
      </c>
      <c r="E304" s="3" t="s">
        <v>399</v>
      </c>
      <c r="F304" s="3" t="s">
        <v>400</v>
      </c>
      <c r="G304" s="3" t="s">
        <v>768</v>
      </c>
      <c r="H304" s="3" t="s">
        <v>769</v>
      </c>
      <c r="I304" s="3" t="s">
        <v>429</v>
      </c>
      <c r="J304" s="3" t="s">
        <v>140</v>
      </c>
      <c r="K304" s="3" t="s">
        <v>63</v>
      </c>
    </row>
    <row r="305" ht="135" spans="1:11">
      <c r="A305" s="3" t="s">
        <v>772</v>
      </c>
      <c r="B305" s="3" t="s">
        <v>397</v>
      </c>
      <c r="C305" s="3" t="s">
        <v>21</v>
      </c>
      <c r="D305" s="3" t="s">
        <v>346</v>
      </c>
      <c r="E305" s="3" t="s">
        <v>399</v>
      </c>
      <c r="F305" s="3" t="s">
        <v>773</v>
      </c>
      <c r="G305" s="3" t="s">
        <v>774</v>
      </c>
      <c r="H305" s="3" t="s">
        <v>775</v>
      </c>
      <c r="I305" s="3" t="s">
        <v>429</v>
      </c>
      <c r="J305" s="3" t="s">
        <v>140</v>
      </c>
      <c r="K305" s="3" t="s">
        <v>63</v>
      </c>
    </row>
    <row r="306" ht="135" spans="1:11">
      <c r="A306" s="3" t="s">
        <v>776</v>
      </c>
      <c r="B306" s="3" t="s">
        <v>397</v>
      </c>
      <c r="C306" s="3" t="s">
        <v>21</v>
      </c>
      <c r="D306" s="3" t="s">
        <v>342</v>
      </c>
      <c r="E306" s="3" t="s">
        <v>425</v>
      </c>
      <c r="F306" s="3" t="s">
        <v>777</v>
      </c>
      <c r="G306" s="3" t="s">
        <v>778</v>
      </c>
      <c r="H306" s="3" t="s">
        <v>779</v>
      </c>
      <c r="I306" s="3" t="s">
        <v>429</v>
      </c>
      <c r="J306" s="3" t="s">
        <v>140</v>
      </c>
      <c r="K306" s="3" t="s">
        <v>63</v>
      </c>
    </row>
    <row r="307" ht="135" spans="1:11">
      <c r="A307" s="3" t="s">
        <v>780</v>
      </c>
      <c r="B307" s="3" t="s">
        <v>397</v>
      </c>
      <c r="C307" s="3" t="s">
        <v>21</v>
      </c>
      <c r="D307" s="3" t="s">
        <v>342</v>
      </c>
      <c r="E307" s="3" t="s">
        <v>425</v>
      </c>
      <c r="F307" s="3" t="s">
        <v>777</v>
      </c>
      <c r="G307" s="3" t="s">
        <v>778</v>
      </c>
      <c r="H307" s="3" t="s">
        <v>402</v>
      </c>
      <c r="I307" s="3" t="s">
        <v>429</v>
      </c>
      <c r="J307" s="3" t="s">
        <v>140</v>
      </c>
      <c r="K307" s="3" t="s">
        <v>63</v>
      </c>
    </row>
    <row r="308" ht="135" spans="1:11">
      <c r="A308" s="3" t="s">
        <v>781</v>
      </c>
      <c r="B308" s="3" t="s">
        <v>397</v>
      </c>
      <c r="C308" s="3" t="s">
        <v>15</v>
      </c>
      <c r="D308" s="3" t="s">
        <v>346</v>
      </c>
      <c r="E308" s="3" t="s">
        <v>782</v>
      </c>
      <c r="F308" s="3" t="s">
        <v>60</v>
      </c>
      <c r="G308" s="3" t="s">
        <v>60</v>
      </c>
      <c r="H308" s="3" t="s">
        <v>60</v>
      </c>
      <c r="I308" s="3" t="s">
        <v>783</v>
      </c>
      <c r="J308" s="3" t="s">
        <v>140</v>
      </c>
      <c r="K308" s="3" t="s">
        <v>63</v>
      </c>
    </row>
    <row r="309" ht="135" spans="1:11">
      <c r="A309" s="3"/>
      <c r="B309" s="3"/>
      <c r="C309" s="3"/>
      <c r="D309" s="3"/>
      <c r="E309" s="3"/>
      <c r="F309" s="3" t="s">
        <v>784</v>
      </c>
      <c r="G309" s="3" t="s">
        <v>785</v>
      </c>
      <c r="H309" s="3" t="s">
        <v>785</v>
      </c>
      <c r="I309" s="3" t="s">
        <v>783</v>
      </c>
      <c r="J309" s="3" t="s">
        <v>140</v>
      </c>
      <c r="K309" s="3" t="s">
        <v>63</v>
      </c>
    </row>
    <row r="310" ht="135" spans="1:11">
      <c r="A310" s="3" t="s">
        <v>786</v>
      </c>
      <c r="B310" s="3" t="s">
        <v>397</v>
      </c>
      <c r="C310" s="3" t="s">
        <v>15</v>
      </c>
      <c r="D310" s="3" t="s">
        <v>342</v>
      </c>
      <c r="E310" s="3" t="s">
        <v>782</v>
      </c>
      <c r="F310" s="3" t="s">
        <v>60</v>
      </c>
      <c r="G310" s="3" t="s">
        <v>60</v>
      </c>
      <c r="H310" s="3" t="s">
        <v>60</v>
      </c>
      <c r="I310" s="3" t="s">
        <v>783</v>
      </c>
      <c r="J310" s="3" t="s">
        <v>140</v>
      </c>
      <c r="K310" s="3" t="s">
        <v>63</v>
      </c>
    </row>
    <row r="311" ht="135" spans="1:11">
      <c r="A311" s="3"/>
      <c r="B311" s="3"/>
      <c r="C311" s="3"/>
      <c r="D311" s="3"/>
      <c r="E311" s="3"/>
      <c r="F311" s="3" t="s">
        <v>784</v>
      </c>
      <c r="G311" s="3" t="s">
        <v>785</v>
      </c>
      <c r="H311" s="3" t="s">
        <v>785</v>
      </c>
      <c r="I311" s="3" t="s">
        <v>783</v>
      </c>
      <c r="J311" s="3" t="s">
        <v>140</v>
      </c>
      <c r="K311" s="3" t="s">
        <v>63</v>
      </c>
    </row>
    <row r="312" ht="135" spans="1:11">
      <c r="A312" s="3" t="s">
        <v>787</v>
      </c>
      <c r="B312" s="3" t="s">
        <v>397</v>
      </c>
      <c r="C312" s="3" t="s">
        <v>21</v>
      </c>
      <c r="D312" s="3" t="s">
        <v>641</v>
      </c>
      <c r="E312" s="3" t="s">
        <v>399</v>
      </c>
      <c r="F312" s="3" t="s">
        <v>788</v>
      </c>
      <c r="G312" s="3" t="s">
        <v>789</v>
      </c>
      <c r="H312" s="3" t="s">
        <v>774</v>
      </c>
      <c r="I312" s="3" t="s">
        <v>790</v>
      </c>
      <c r="J312" s="3" t="s">
        <v>140</v>
      </c>
      <c r="K312" s="3" t="s">
        <v>63</v>
      </c>
    </row>
    <row r="313" ht="135" spans="1:11">
      <c r="A313" s="3" t="s">
        <v>791</v>
      </c>
      <c r="B313" s="3" t="s">
        <v>397</v>
      </c>
      <c r="C313" s="3" t="s">
        <v>21</v>
      </c>
      <c r="D313" s="3" t="s">
        <v>641</v>
      </c>
      <c r="E313" s="3" t="s">
        <v>399</v>
      </c>
      <c r="F313" s="3" t="s">
        <v>788</v>
      </c>
      <c r="G313" s="3" t="s">
        <v>789</v>
      </c>
      <c r="H313" s="3" t="s">
        <v>774</v>
      </c>
      <c r="I313" s="3" t="s">
        <v>790</v>
      </c>
      <c r="J313" s="3" t="s">
        <v>140</v>
      </c>
      <c r="K313" s="3" t="s">
        <v>63</v>
      </c>
    </row>
    <row r="314" ht="135" spans="1:11">
      <c r="A314" s="3" t="s">
        <v>792</v>
      </c>
      <c r="B314" s="3" t="s">
        <v>397</v>
      </c>
      <c r="C314" s="3" t="s">
        <v>21</v>
      </c>
      <c r="D314" s="3" t="s">
        <v>349</v>
      </c>
      <c r="E314" s="3" t="s">
        <v>425</v>
      </c>
      <c r="F314" s="3" t="s">
        <v>777</v>
      </c>
      <c r="G314" s="3" t="s">
        <v>778</v>
      </c>
      <c r="H314" s="3" t="s">
        <v>402</v>
      </c>
      <c r="I314" s="3" t="s">
        <v>63</v>
      </c>
      <c r="J314" s="3" t="s">
        <v>140</v>
      </c>
      <c r="K314" s="3" t="s">
        <v>63</v>
      </c>
    </row>
    <row r="315" ht="135" spans="1:11">
      <c r="A315" s="3" t="s">
        <v>793</v>
      </c>
      <c r="B315" s="3" t="s">
        <v>397</v>
      </c>
      <c r="C315" s="3" t="s">
        <v>21</v>
      </c>
      <c r="D315" s="3" t="s">
        <v>349</v>
      </c>
      <c r="E315" s="3" t="s">
        <v>425</v>
      </c>
      <c r="F315" s="3" t="s">
        <v>777</v>
      </c>
      <c r="G315" s="3" t="s">
        <v>778</v>
      </c>
      <c r="H315" s="3" t="s">
        <v>402</v>
      </c>
      <c r="I315" s="3" t="s">
        <v>63</v>
      </c>
      <c r="J315" s="3" t="s">
        <v>140</v>
      </c>
      <c r="K315" s="3" t="s">
        <v>63</v>
      </c>
    </row>
    <row r="316" ht="81" spans="1:11">
      <c r="A316" s="3" t="s">
        <v>794</v>
      </c>
      <c r="B316" s="3" t="s">
        <v>397</v>
      </c>
      <c r="C316" s="3" t="s">
        <v>318</v>
      </c>
      <c r="D316" s="3" t="s">
        <v>105</v>
      </c>
      <c r="E316" s="3" t="s">
        <v>399</v>
      </c>
      <c r="F316" s="3" t="s">
        <v>400</v>
      </c>
      <c r="G316" s="3" t="s">
        <v>768</v>
      </c>
      <c r="H316" s="3" t="s">
        <v>769</v>
      </c>
      <c r="I316" s="3" t="s">
        <v>795</v>
      </c>
      <c r="J316" s="3" t="s">
        <v>158</v>
      </c>
      <c r="K316" s="3" t="s">
        <v>63</v>
      </c>
    </row>
    <row r="317" ht="81" spans="1:11">
      <c r="A317" s="3" t="s">
        <v>796</v>
      </c>
      <c r="B317" s="3" t="s">
        <v>397</v>
      </c>
      <c r="C317" s="3" t="s">
        <v>318</v>
      </c>
      <c r="D317" s="3" t="s">
        <v>105</v>
      </c>
      <c r="E317" s="3" t="s">
        <v>399</v>
      </c>
      <c r="F317" s="3" t="s">
        <v>765</v>
      </c>
      <c r="G317" s="3" t="s">
        <v>768</v>
      </c>
      <c r="H317" s="3" t="s">
        <v>769</v>
      </c>
      <c r="I317" s="3" t="s">
        <v>797</v>
      </c>
      <c r="J317" s="3" t="s">
        <v>165</v>
      </c>
      <c r="K317" s="3" t="s">
        <v>63</v>
      </c>
    </row>
    <row r="318" ht="67.5" spans="1:11">
      <c r="A318" s="3" t="s">
        <v>798</v>
      </c>
      <c r="B318" s="3" t="s">
        <v>397</v>
      </c>
      <c r="C318" s="3" t="s">
        <v>318</v>
      </c>
      <c r="D318" s="3" t="s">
        <v>105</v>
      </c>
      <c r="E318" s="3" t="s">
        <v>782</v>
      </c>
      <c r="F318" s="3" t="s">
        <v>60</v>
      </c>
      <c r="G318" s="3" t="s">
        <v>60</v>
      </c>
      <c r="H318" s="3" t="s">
        <v>60</v>
      </c>
      <c r="I318" s="3" t="s">
        <v>799</v>
      </c>
      <c r="J318" s="3" t="s">
        <v>158</v>
      </c>
      <c r="K318" s="3" t="s">
        <v>63</v>
      </c>
    </row>
    <row r="319" ht="67.5" spans="1:11">
      <c r="A319" s="3"/>
      <c r="B319" s="3"/>
      <c r="C319" s="3"/>
      <c r="D319" s="3"/>
      <c r="E319" s="3"/>
      <c r="F319" s="3" t="s">
        <v>800</v>
      </c>
      <c r="G319" s="3" t="s">
        <v>785</v>
      </c>
      <c r="H319" s="3" t="s">
        <v>785</v>
      </c>
      <c r="I319" s="3" t="s">
        <v>799</v>
      </c>
      <c r="J319" s="3" t="s">
        <v>158</v>
      </c>
      <c r="K319" s="3" t="s">
        <v>63</v>
      </c>
    </row>
    <row r="320" ht="67.5" spans="1:11">
      <c r="A320" s="3" t="s">
        <v>801</v>
      </c>
      <c r="B320" s="3" t="s">
        <v>397</v>
      </c>
      <c r="C320" s="3" t="s">
        <v>318</v>
      </c>
      <c r="D320" s="3" t="s">
        <v>105</v>
      </c>
      <c r="E320" s="3" t="s">
        <v>782</v>
      </c>
      <c r="F320" s="3" t="s">
        <v>60</v>
      </c>
      <c r="G320" s="3" t="s">
        <v>60</v>
      </c>
      <c r="H320" s="3" t="s">
        <v>60</v>
      </c>
      <c r="I320" s="3" t="s">
        <v>802</v>
      </c>
      <c r="J320" s="3" t="s">
        <v>165</v>
      </c>
      <c r="K320" s="3" t="s">
        <v>63</v>
      </c>
    </row>
    <row r="321" ht="67.5" spans="1:11">
      <c r="A321" s="3"/>
      <c r="B321" s="3"/>
      <c r="C321" s="3"/>
      <c r="D321" s="3"/>
      <c r="E321" s="3"/>
      <c r="F321" s="3" t="s">
        <v>784</v>
      </c>
      <c r="G321" s="3" t="s">
        <v>785</v>
      </c>
      <c r="H321" s="3" t="s">
        <v>785</v>
      </c>
      <c r="I321" s="3" t="s">
        <v>802</v>
      </c>
      <c r="J321" s="3" t="s">
        <v>165</v>
      </c>
      <c r="K321" s="3" t="s">
        <v>63</v>
      </c>
    </row>
    <row r="322" ht="297" spans="1:11">
      <c r="A322" s="3" t="s">
        <v>803</v>
      </c>
      <c r="B322" s="3" t="s">
        <v>397</v>
      </c>
      <c r="C322" s="3" t="s">
        <v>15</v>
      </c>
      <c r="D322" s="3" t="s">
        <v>69</v>
      </c>
      <c r="E322" s="3" t="s">
        <v>399</v>
      </c>
      <c r="F322" s="3" t="s">
        <v>804</v>
      </c>
      <c r="G322" s="3" t="s">
        <v>768</v>
      </c>
      <c r="H322" s="3" t="s">
        <v>769</v>
      </c>
      <c r="I322" s="3" t="s">
        <v>805</v>
      </c>
      <c r="J322" s="3" t="s">
        <v>158</v>
      </c>
      <c r="K322" s="3" t="s">
        <v>806</v>
      </c>
    </row>
    <row r="323" ht="297" spans="1:11">
      <c r="A323" s="3" t="s">
        <v>807</v>
      </c>
      <c r="B323" s="3" t="s">
        <v>397</v>
      </c>
      <c r="C323" s="3" t="s">
        <v>15</v>
      </c>
      <c r="D323" s="3" t="s">
        <v>69</v>
      </c>
      <c r="E323" s="3" t="s">
        <v>399</v>
      </c>
      <c r="F323" s="3" t="s">
        <v>423</v>
      </c>
      <c r="G323" s="3" t="s">
        <v>768</v>
      </c>
      <c r="H323" s="3" t="s">
        <v>769</v>
      </c>
      <c r="I323" s="3" t="s">
        <v>808</v>
      </c>
      <c r="J323" s="3" t="s">
        <v>165</v>
      </c>
      <c r="K323" s="3" t="s">
        <v>809</v>
      </c>
    </row>
    <row r="324" ht="270" spans="1:11">
      <c r="A324" s="3" t="s">
        <v>810</v>
      </c>
      <c r="B324" s="3" t="s">
        <v>397</v>
      </c>
      <c r="C324" s="3" t="s">
        <v>21</v>
      </c>
      <c r="D324" s="3" t="s">
        <v>312</v>
      </c>
      <c r="E324" s="3" t="s">
        <v>782</v>
      </c>
      <c r="F324" s="3" t="s">
        <v>60</v>
      </c>
      <c r="G324" s="3" t="s">
        <v>60</v>
      </c>
      <c r="H324" s="3" t="s">
        <v>60</v>
      </c>
      <c r="I324" s="3" t="s">
        <v>811</v>
      </c>
      <c r="J324" s="3" t="s">
        <v>140</v>
      </c>
      <c r="K324" s="3" t="s">
        <v>63</v>
      </c>
    </row>
    <row r="325" ht="270" spans="1:11">
      <c r="A325" s="3"/>
      <c r="B325" s="3"/>
      <c r="C325" s="3"/>
      <c r="D325" s="3"/>
      <c r="E325" s="3"/>
      <c r="F325" s="3" t="s">
        <v>800</v>
      </c>
      <c r="G325" s="3" t="s">
        <v>785</v>
      </c>
      <c r="H325" s="3" t="s">
        <v>785</v>
      </c>
      <c r="I325" s="3" t="s">
        <v>811</v>
      </c>
      <c r="J325" s="3" t="s">
        <v>140</v>
      </c>
      <c r="K325" s="3" t="s">
        <v>63</v>
      </c>
    </row>
    <row r="326" ht="270" spans="1:11">
      <c r="A326" s="3" t="s">
        <v>812</v>
      </c>
      <c r="B326" s="3" t="s">
        <v>397</v>
      </c>
      <c r="C326" s="3" t="s">
        <v>21</v>
      </c>
      <c r="D326" s="3" t="s">
        <v>312</v>
      </c>
      <c r="E326" s="3" t="s">
        <v>782</v>
      </c>
      <c r="F326" s="3" t="s">
        <v>60</v>
      </c>
      <c r="G326" s="3" t="s">
        <v>60</v>
      </c>
      <c r="H326" s="3" t="s">
        <v>60</v>
      </c>
      <c r="I326" s="3" t="s">
        <v>811</v>
      </c>
      <c r="J326" s="3" t="s">
        <v>140</v>
      </c>
      <c r="K326" s="3" t="s">
        <v>63</v>
      </c>
    </row>
    <row r="327" ht="270" spans="1:11">
      <c r="A327" s="3"/>
      <c r="B327" s="3"/>
      <c r="C327" s="3"/>
      <c r="D327" s="3"/>
      <c r="E327" s="3"/>
      <c r="F327" s="3" t="s">
        <v>800</v>
      </c>
      <c r="G327" s="3" t="s">
        <v>785</v>
      </c>
      <c r="H327" s="3" t="s">
        <v>785</v>
      </c>
      <c r="I327" s="3" t="s">
        <v>811</v>
      </c>
      <c r="J327" s="3" t="s">
        <v>140</v>
      </c>
      <c r="K327" s="3" t="s">
        <v>63</v>
      </c>
    </row>
    <row r="328" ht="270" spans="1:11">
      <c r="A328" s="3" t="s">
        <v>813</v>
      </c>
      <c r="B328" s="3" t="s">
        <v>397</v>
      </c>
      <c r="C328" s="3" t="s">
        <v>21</v>
      </c>
      <c r="D328" s="3" t="s">
        <v>312</v>
      </c>
      <c r="E328" s="3" t="s">
        <v>782</v>
      </c>
      <c r="F328" s="3" t="s">
        <v>60</v>
      </c>
      <c r="G328" s="3" t="s">
        <v>60</v>
      </c>
      <c r="H328" s="3" t="s">
        <v>60</v>
      </c>
      <c r="I328" s="3" t="s">
        <v>811</v>
      </c>
      <c r="J328" s="3" t="s">
        <v>140</v>
      </c>
      <c r="K328" s="3" t="s">
        <v>63</v>
      </c>
    </row>
    <row r="329" ht="270" spans="1:11">
      <c r="A329" s="3"/>
      <c r="B329" s="3"/>
      <c r="C329" s="3"/>
      <c r="D329" s="3"/>
      <c r="E329" s="3"/>
      <c r="F329" s="3" t="s">
        <v>800</v>
      </c>
      <c r="G329" s="3" t="s">
        <v>785</v>
      </c>
      <c r="H329" s="3" t="s">
        <v>785</v>
      </c>
      <c r="I329" s="3" t="s">
        <v>811</v>
      </c>
      <c r="J329" s="3" t="s">
        <v>140</v>
      </c>
      <c r="K329" s="3" t="s">
        <v>63</v>
      </c>
    </row>
    <row r="330" ht="270" spans="1:11">
      <c r="A330" s="3" t="s">
        <v>814</v>
      </c>
      <c r="B330" s="3" t="s">
        <v>397</v>
      </c>
      <c r="C330" s="3" t="s">
        <v>21</v>
      </c>
      <c r="D330" s="3" t="s">
        <v>312</v>
      </c>
      <c r="E330" s="3" t="s">
        <v>782</v>
      </c>
      <c r="F330" s="3" t="s">
        <v>60</v>
      </c>
      <c r="G330" s="3" t="s">
        <v>60</v>
      </c>
      <c r="H330" s="3" t="s">
        <v>60</v>
      </c>
      <c r="I330" s="3" t="s">
        <v>811</v>
      </c>
      <c r="J330" s="3" t="s">
        <v>140</v>
      </c>
      <c r="K330" s="3" t="s">
        <v>63</v>
      </c>
    </row>
    <row r="331" ht="270" spans="1:11">
      <c r="A331" s="3"/>
      <c r="B331" s="3"/>
      <c r="C331" s="3"/>
      <c r="D331" s="3"/>
      <c r="E331" s="3"/>
      <c r="F331" s="3" t="s">
        <v>784</v>
      </c>
      <c r="G331" s="3" t="s">
        <v>785</v>
      </c>
      <c r="H331" s="3" t="s">
        <v>785</v>
      </c>
      <c r="I331" s="3" t="s">
        <v>811</v>
      </c>
      <c r="J331" s="3" t="s">
        <v>140</v>
      </c>
      <c r="K331" s="3" t="s">
        <v>63</v>
      </c>
    </row>
    <row r="332" ht="135" spans="1:11">
      <c r="A332" s="3" t="s">
        <v>815</v>
      </c>
      <c r="B332" s="3" t="s">
        <v>397</v>
      </c>
      <c r="C332" s="3" t="s">
        <v>15</v>
      </c>
      <c r="D332" s="3" t="s">
        <v>91</v>
      </c>
      <c r="E332" s="3" t="s">
        <v>399</v>
      </c>
      <c r="F332" s="3" t="s">
        <v>400</v>
      </c>
      <c r="G332" s="3" t="s">
        <v>774</v>
      </c>
      <c r="H332" s="3" t="s">
        <v>775</v>
      </c>
      <c r="I332" s="3" t="s">
        <v>63</v>
      </c>
      <c r="J332" s="3" t="s">
        <v>140</v>
      </c>
      <c r="K332" s="3" t="s">
        <v>816</v>
      </c>
    </row>
    <row r="333" ht="135" spans="1:11">
      <c r="A333" s="3" t="s">
        <v>817</v>
      </c>
      <c r="B333" s="3" t="s">
        <v>397</v>
      </c>
      <c r="C333" s="3" t="s">
        <v>15</v>
      </c>
      <c r="D333" s="3" t="s">
        <v>91</v>
      </c>
      <c r="E333" s="3" t="s">
        <v>399</v>
      </c>
      <c r="F333" s="3" t="s">
        <v>818</v>
      </c>
      <c r="G333" s="3" t="s">
        <v>401</v>
      </c>
      <c r="H333" s="3" t="s">
        <v>402</v>
      </c>
      <c r="I333" s="3" t="s">
        <v>63</v>
      </c>
      <c r="J333" s="3" t="s">
        <v>140</v>
      </c>
      <c r="K333" s="3" t="s">
        <v>819</v>
      </c>
    </row>
    <row r="334" ht="135" spans="1:11">
      <c r="A334" s="3" t="s">
        <v>820</v>
      </c>
      <c r="B334" s="3" t="s">
        <v>397</v>
      </c>
      <c r="C334" s="3" t="s">
        <v>15</v>
      </c>
      <c r="D334" s="3" t="s">
        <v>91</v>
      </c>
      <c r="E334" s="3" t="s">
        <v>782</v>
      </c>
      <c r="F334" s="3" t="s">
        <v>60</v>
      </c>
      <c r="G334" s="3" t="s">
        <v>60</v>
      </c>
      <c r="H334" s="3" t="s">
        <v>60</v>
      </c>
      <c r="I334" s="3" t="s">
        <v>63</v>
      </c>
      <c r="J334" s="3" t="s">
        <v>140</v>
      </c>
      <c r="K334" s="3" t="s">
        <v>821</v>
      </c>
    </row>
    <row r="335" ht="135" spans="1:11">
      <c r="A335" s="3"/>
      <c r="B335" s="3"/>
      <c r="C335" s="3"/>
      <c r="D335" s="3"/>
      <c r="E335" s="3"/>
      <c r="F335" s="3"/>
      <c r="G335" s="3" t="s">
        <v>785</v>
      </c>
      <c r="H335" s="3" t="s">
        <v>785</v>
      </c>
      <c r="I335" s="3" t="s">
        <v>63</v>
      </c>
      <c r="J335" s="3" t="s">
        <v>140</v>
      </c>
      <c r="K335" s="3" t="s">
        <v>821</v>
      </c>
    </row>
    <row r="336" ht="135" spans="1:11">
      <c r="A336" s="3" t="s">
        <v>822</v>
      </c>
      <c r="B336" s="3" t="s">
        <v>397</v>
      </c>
      <c r="C336" s="3" t="s">
        <v>15</v>
      </c>
      <c r="D336" s="3" t="s">
        <v>91</v>
      </c>
      <c r="E336" s="3" t="s">
        <v>782</v>
      </c>
      <c r="F336" s="3" t="s">
        <v>60</v>
      </c>
      <c r="G336" s="3" t="s">
        <v>60</v>
      </c>
      <c r="H336" s="3" t="s">
        <v>60</v>
      </c>
      <c r="I336" s="3" t="s">
        <v>63</v>
      </c>
      <c r="J336" s="3" t="s">
        <v>140</v>
      </c>
      <c r="K336" s="3" t="s">
        <v>821</v>
      </c>
    </row>
    <row r="337" ht="135" spans="1:11">
      <c r="A337" s="3"/>
      <c r="B337" s="3"/>
      <c r="C337" s="3"/>
      <c r="D337" s="3"/>
      <c r="E337" s="3"/>
      <c r="F337" s="3" t="s">
        <v>823</v>
      </c>
      <c r="G337" s="3" t="s">
        <v>785</v>
      </c>
      <c r="H337" s="3" t="s">
        <v>785</v>
      </c>
      <c r="I337" s="3" t="s">
        <v>63</v>
      </c>
      <c r="J337" s="3" t="s">
        <v>140</v>
      </c>
      <c r="K337" s="3" t="s">
        <v>821</v>
      </c>
    </row>
    <row r="338" ht="135" spans="1:11">
      <c r="A338" s="3" t="s">
        <v>824</v>
      </c>
      <c r="B338" s="3" t="s">
        <v>397</v>
      </c>
      <c r="C338" s="3" t="s">
        <v>15</v>
      </c>
      <c r="D338" s="3" t="s">
        <v>91</v>
      </c>
      <c r="E338" s="3" t="s">
        <v>782</v>
      </c>
      <c r="F338" s="3" t="s">
        <v>60</v>
      </c>
      <c r="G338" s="3" t="s">
        <v>60</v>
      </c>
      <c r="H338" s="3" t="s">
        <v>60</v>
      </c>
      <c r="I338" s="3" t="s">
        <v>63</v>
      </c>
      <c r="J338" s="3" t="s">
        <v>140</v>
      </c>
      <c r="K338" s="3" t="s">
        <v>825</v>
      </c>
    </row>
    <row r="339" ht="135" spans="1:11">
      <c r="A339" s="3"/>
      <c r="B339" s="3"/>
      <c r="C339" s="3"/>
      <c r="D339" s="3"/>
      <c r="E339" s="3"/>
      <c r="F339" s="3" t="s">
        <v>826</v>
      </c>
      <c r="G339" s="3" t="s">
        <v>785</v>
      </c>
      <c r="H339" s="3" t="s">
        <v>785</v>
      </c>
      <c r="I339" s="3" t="s">
        <v>63</v>
      </c>
      <c r="J339" s="3" t="s">
        <v>140</v>
      </c>
      <c r="K339" s="3" t="s">
        <v>825</v>
      </c>
    </row>
    <row r="340" ht="81" spans="1:11">
      <c r="A340" s="3" t="s">
        <v>827</v>
      </c>
      <c r="B340" s="3" t="s">
        <v>397</v>
      </c>
      <c r="C340" s="3" t="s">
        <v>15</v>
      </c>
      <c r="D340" s="3" t="s">
        <v>112</v>
      </c>
      <c r="E340" s="3" t="s">
        <v>399</v>
      </c>
      <c r="F340" s="3" t="s">
        <v>60</v>
      </c>
      <c r="G340" s="3" t="s">
        <v>60</v>
      </c>
      <c r="H340" s="3" t="s">
        <v>60</v>
      </c>
      <c r="I340" s="3" t="s">
        <v>63</v>
      </c>
      <c r="J340" s="3" t="s">
        <v>63</v>
      </c>
      <c r="K340" s="3" t="s">
        <v>828</v>
      </c>
    </row>
    <row r="341" ht="108" spans="1:11">
      <c r="A341" s="3" t="s">
        <v>829</v>
      </c>
      <c r="B341" s="3" t="s">
        <v>397</v>
      </c>
      <c r="C341" s="3" t="s">
        <v>15</v>
      </c>
      <c r="D341" s="3" t="s">
        <v>112</v>
      </c>
      <c r="E341" s="3" t="s">
        <v>399</v>
      </c>
      <c r="F341" s="3" t="s">
        <v>60</v>
      </c>
      <c r="G341" s="3" t="s">
        <v>60</v>
      </c>
      <c r="H341" s="3" t="s">
        <v>60</v>
      </c>
      <c r="I341" s="3" t="s">
        <v>63</v>
      </c>
      <c r="J341" s="3" t="s">
        <v>63</v>
      </c>
      <c r="K341" s="3" t="s">
        <v>830</v>
      </c>
    </row>
    <row r="342" ht="81" spans="1:11">
      <c r="A342" s="3" t="s">
        <v>831</v>
      </c>
      <c r="B342" s="3" t="s">
        <v>397</v>
      </c>
      <c r="C342" s="3" t="s">
        <v>15</v>
      </c>
      <c r="D342" s="3" t="s">
        <v>78</v>
      </c>
      <c r="E342" s="3" t="s">
        <v>399</v>
      </c>
      <c r="F342" s="3" t="s">
        <v>60</v>
      </c>
      <c r="G342" s="3" t="s">
        <v>60</v>
      </c>
      <c r="H342" s="3" t="s">
        <v>60</v>
      </c>
      <c r="I342" s="3" t="s">
        <v>63</v>
      </c>
      <c r="J342" s="3" t="s">
        <v>63</v>
      </c>
      <c r="K342" s="3" t="s">
        <v>63</v>
      </c>
    </row>
    <row r="343" ht="81" spans="1:11">
      <c r="A343" s="3" t="s">
        <v>832</v>
      </c>
      <c r="B343" s="3" t="s">
        <v>397</v>
      </c>
      <c r="C343" s="3" t="s">
        <v>15</v>
      </c>
      <c r="D343" s="3" t="s">
        <v>78</v>
      </c>
      <c r="E343" s="3" t="s">
        <v>399</v>
      </c>
      <c r="F343" s="3" t="s">
        <v>60</v>
      </c>
      <c r="G343" s="3" t="s">
        <v>60</v>
      </c>
      <c r="H343" s="3" t="s">
        <v>60</v>
      </c>
      <c r="I343" s="3" t="s">
        <v>63</v>
      </c>
      <c r="J343" s="3" t="s">
        <v>63</v>
      </c>
      <c r="K343" s="3" t="s">
        <v>63</v>
      </c>
    </row>
    <row r="344" ht="270" spans="1:11">
      <c r="A344" s="3" t="s">
        <v>833</v>
      </c>
      <c r="B344" s="3" t="s">
        <v>397</v>
      </c>
      <c r="C344" s="3" t="s">
        <v>15</v>
      </c>
      <c r="D344" s="3" t="s">
        <v>78</v>
      </c>
      <c r="E344" s="3" t="s">
        <v>399</v>
      </c>
      <c r="F344" s="3" t="s">
        <v>60</v>
      </c>
      <c r="G344" s="3" t="s">
        <v>60</v>
      </c>
      <c r="H344" s="3" t="s">
        <v>60</v>
      </c>
      <c r="I344" s="3" t="s">
        <v>834</v>
      </c>
      <c r="J344" s="3" t="s">
        <v>63</v>
      </c>
      <c r="K344" s="3" t="s">
        <v>835</v>
      </c>
    </row>
    <row r="345" ht="270" spans="1:11">
      <c r="A345" s="3" t="s">
        <v>836</v>
      </c>
      <c r="B345" s="3" t="s">
        <v>397</v>
      </c>
      <c r="C345" s="3" t="s">
        <v>15</v>
      </c>
      <c r="D345" s="3" t="s">
        <v>78</v>
      </c>
      <c r="E345" s="3" t="s">
        <v>399</v>
      </c>
      <c r="F345" s="3" t="s">
        <v>60</v>
      </c>
      <c r="G345" s="3" t="s">
        <v>60</v>
      </c>
      <c r="H345" s="3" t="s">
        <v>60</v>
      </c>
      <c r="I345" s="3" t="s">
        <v>837</v>
      </c>
      <c r="J345" s="3" t="s">
        <v>63</v>
      </c>
      <c r="K345" s="3" t="s">
        <v>838</v>
      </c>
    </row>
    <row r="346" ht="108" spans="1:11">
      <c r="A346" s="3" t="s">
        <v>839</v>
      </c>
      <c r="B346" s="3" t="s">
        <v>397</v>
      </c>
      <c r="C346" s="3" t="s">
        <v>15</v>
      </c>
      <c r="D346" s="3" t="s">
        <v>78</v>
      </c>
      <c r="E346" s="3" t="s">
        <v>399</v>
      </c>
      <c r="F346" s="3" t="s">
        <v>60</v>
      </c>
      <c r="G346" s="3" t="s">
        <v>60</v>
      </c>
      <c r="H346" s="3" t="s">
        <v>60</v>
      </c>
      <c r="I346" s="3" t="s">
        <v>63</v>
      </c>
      <c r="J346" s="3" t="s">
        <v>63</v>
      </c>
      <c r="K346" s="3" t="s">
        <v>840</v>
      </c>
    </row>
    <row r="347" ht="108" spans="1:11">
      <c r="A347" s="3" t="s">
        <v>841</v>
      </c>
      <c r="B347" s="3" t="s">
        <v>397</v>
      </c>
      <c r="C347" s="3" t="s">
        <v>15</v>
      </c>
      <c r="D347" s="3" t="s">
        <v>78</v>
      </c>
      <c r="E347" s="3" t="s">
        <v>399</v>
      </c>
      <c r="F347" s="3" t="s">
        <v>60</v>
      </c>
      <c r="G347" s="3" t="s">
        <v>60</v>
      </c>
      <c r="H347" s="3" t="s">
        <v>60</v>
      </c>
      <c r="I347" s="3" t="s">
        <v>63</v>
      </c>
      <c r="J347" s="3" t="s">
        <v>63</v>
      </c>
      <c r="K347" s="3" t="s">
        <v>842</v>
      </c>
    </row>
    <row r="348" ht="27" spans="1:11">
      <c r="A348" s="3" t="s">
        <v>843</v>
      </c>
      <c r="B348" s="3" t="s">
        <v>397</v>
      </c>
      <c r="C348" s="3" t="s">
        <v>15</v>
      </c>
      <c r="D348" s="3" t="s">
        <v>78</v>
      </c>
      <c r="E348" s="3" t="s">
        <v>782</v>
      </c>
      <c r="F348" s="3" t="s">
        <v>60</v>
      </c>
      <c r="G348" s="3" t="s">
        <v>60</v>
      </c>
      <c r="H348" s="3" t="s">
        <v>60</v>
      </c>
      <c r="I348" s="3" t="s">
        <v>63</v>
      </c>
      <c r="J348" s="3" t="s">
        <v>63</v>
      </c>
      <c r="K348" s="3" t="s">
        <v>63</v>
      </c>
    </row>
    <row r="349" ht="40.5" spans="1:11">
      <c r="A349" s="3"/>
      <c r="B349" s="3"/>
      <c r="C349" s="3"/>
      <c r="D349" s="3"/>
      <c r="E349" s="3"/>
      <c r="F349" s="3" t="s">
        <v>784</v>
      </c>
      <c r="G349" s="3" t="s">
        <v>785</v>
      </c>
      <c r="H349" s="3" t="s">
        <v>785</v>
      </c>
      <c r="I349" s="3" t="s">
        <v>63</v>
      </c>
      <c r="J349" s="3" t="s">
        <v>63</v>
      </c>
      <c r="K349" s="3" t="s">
        <v>63</v>
      </c>
    </row>
    <row r="350" ht="27" spans="1:11">
      <c r="A350" s="3" t="s">
        <v>844</v>
      </c>
      <c r="B350" s="3" t="s">
        <v>397</v>
      </c>
      <c r="C350" s="3" t="s">
        <v>15</v>
      </c>
      <c r="D350" s="3" t="s">
        <v>78</v>
      </c>
      <c r="E350" s="3" t="s">
        <v>782</v>
      </c>
      <c r="F350" s="3" t="s">
        <v>60</v>
      </c>
      <c r="G350" s="3" t="s">
        <v>60</v>
      </c>
      <c r="H350" s="3" t="s">
        <v>60</v>
      </c>
      <c r="I350" s="3" t="s">
        <v>63</v>
      </c>
      <c r="J350" s="3" t="s">
        <v>63</v>
      </c>
      <c r="K350" s="3" t="s">
        <v>63</v>
      </c>
    </row>
    <row r="351" ht="40.5" spans="1:11">
      <c r="A351" s="3"/>
      <c r="B351" s="3"/>
      <c r="C351" s="3"/>
      <c r="D351" s="3"/>
      <c r="E351" s="3"/>
      <c r="F351" s="3" t="s">
        <v>800</v>
      </c>
      <c r="G351" s="3" t="s">
        <v>785</v>
      </c>
      <c r="H351" s="3" t="s">
        <v>785</v>
      </c>
      <c r="I351" s="3" t="s">
        <v>63</v>
      </c>
      <c r="J351" s="3" t="s">
        <v>63</v>
      </c>
      <c r="K351" s="3" t="s">
        <v>63</v>
      </c>
    </row>
    <row r="352" ht="297" spans="1:11">
      <c r="A352" s="3" t="s">
        <v>845</v>
      </c>
      <c r="B352" s="3" t="s">
        <v>397</v>
      </c>
      <c r="C352" s="3" t="s">
        <v>15</v>
      </c>
      <c r="D352" s="3" t="s">
        <v>78</v>
      </c>
      <c r="E352" s="3" t="s">
        <v>782</v>
      </c>
      <c r="F352" s="3" t="s">
        <v>60</v>
      </c>
      <c r="G352" s="3" t="s">
        <v>60</v>
      </c>
      <c r="H352" s="3" t="s">
        <v>60</v>
      </c>
      <c r="I352" s="3" t="s">
        <v>846</v>
      </c>
      <c r="J352" s="3" t="s">
        <v>63</v>
      </c>
      <c r="K352" s="3" t="s">
        <v>847</v>
      </c>
    </row>
    <row r="353" ht="297" spans="1:11">
      <c r="A353" s="3"/>
      <c r="B353" s="3"/>
      <c r="C353" s="3"/>
      <c r="D353" s="3"/>
      <c r="E353" s="3"/>
      <c r="F353" s="3" t="s">
        <v>784</v>
      </c>
      <c r="G353" s="3" t="s">
        <v>785</v>
      </c>
      <c r="H353" s="3" t="s">
        <v>785</v>
      </c>
      <c r="I353" s="3" t="s">
        <v>846</v>
      </c>
      <c r="J353" s="3" t="s">
        <v>63</v>
      </c>
      <c r="K353" s="3" t="s">
        <v>847</v>
      </c>
    </row>
    <row r="354" ht="270" spans="1:11">
      <c r="A354" s="3" t="s">
        <v>848</v>
      </c>
      <c r="B354" s="3" t="s">
        <v>397</v>
      </c>
      <c r="C354" s="3" t="s">
        <v>15</v>
      </c>
      <c r="D354" s="3" t="s">
        <v>78</v>
      </c>
      <c r="E354" s="3" t="s">
        <v>782</v>
      </c>
      <c r="F354" s="3" t="s">
        <v>60</v>
      </c>
      <c r="G354" s="3" t="s">
        <v>60</v>
      </c>
      <c r="H354" s="3" t="s">
        <v>60</v>
      </c>
      <c r="I354" s="3" t="s">
        <v>846</v>
      </c>
      <c r="J354" s="3" t="s">
        <v>63</v>
      </c>
      <c r="K354" s="3" t="s">
        <v>849</v>
      </c>
    </row>
    <row r="355" ht="270" spans="1:11">
      <c r="A355" s="3"/>
      <c r="B355" s="3"/>
      <c r="C355" s="3"/>
      <c r="D355" s="3"/>
      <c r="E355" s="3"/>
      <c r="F355" s="3" t="s">
        <v>784</v>
      </c>
      <c r="G355" s="3" t="s">
        <v>785</v>
      </c>
      <c r="H355" s="3" t="s">
        <v>785</v>
      </c>
      <c r="I355" s="3" t="s">
        <v>846</v>
      </c>
      <c r="J355" s="3" t="s">
        <v>63</v>
      </c>
      <c r="K355" s="3" t="s">
        <v>849</v>
      </c>
    </row>
    <row r="356" ht="189" spans="1:11">
      <c r="A356" s="3" t="s">
        <v>850</v>
      </c>
      <c r="B356" s="3" t="s">
        <v>397</v>
      </c>
      <c r="C356" s="3" t="s">
        <v>15</v>
      </c>
      <c r="D356" s="3" t="s">
        <v>78</v>
      </c>
      <c r="E356" s="3" t="s">
        <v>782</v>
      </c>
      <c r="F356" s="3" t="s">
        <v>60</v>
      </c>
      <c r="G356" s="3" t="s">
        <v>60</v>
      </c>
      <c r="H356" s="3" t="s">
        <v>60</v>
      </c>
      <c r="I356" s="3" t="s">
        <v>851</v>
      </c>
      <c r="J356" s="3" t="s">
        <v>63</v>
      </c>
      <c r="K356" s="3" t="s">
        <v>852</v>
      </c>
    </row>
    <row r="357" ht="189" spans="1:11">
      <c r="A357" s="3"/>
      <c r="B357" s="3"/>
      <c r="C357" s="3"/>
      <c r="D357" s="3"/>
      <c r="E357" s="3"/>
      <c r="F357" s="3" t="s">
        <v>784</v>
      </c>
      <c r="G357" s="3" t="s">
        <v>785</v>
      </c>
      <c r="H357" s="3" t="s">
        <v>785</v>
      </c>
      <c r="I357" s="3" t="s">
        <v>851</v>
      </c>
      <c r="J357" s="3" t="s">
        <v>63</v>
      </c>
      <c r="K357" s="3" t="s">
        <v>852</v>
      </c>
    </row>
    <row r="358" ht="162" spans="1:11">
      <c r="A358" s="3" t="s">
        <v>853</v>
      </c>
      <c r="B358" s="3" t="s">
        <v>397</v>
      </c>
      <c r="C358" s="3" t="s">
        <v>15</v>
      </c>
      <c r="D358" s="3" t="s">
        <v>78</v>
      </c>
      <c r="E358" s="3" t="s">
        <v>782</v>
      </c>
      <c r="F358" s="3" t="s">
        <v>60</v>
      </c>
      <c r="G358" s="3" t="s">
        <v>60</v>
      </c>
      <c r="H358" s="3" t="s">
        <v>60</v>
      </c>
      <c r="I358" s="3" t="s">
        <v>63</v>
      </c>
      <c r="J358" s="3" t="s">
        <v>63</v>
      </c>
      <c r="K358" s="3" t="s">
        <v>854</v>
      </c>
    </row>
    <row r="359" ht="162" spans="1:11">
      <c r="A359" s="3"/>
      <c r="B359" s="3"/>
      <c r="C359" s="3"/>
      <c r="D359" s="3"/>
      <c r="E359" s="3"/>
      <c r="F359" s="3" t="s">
        <v>784</v>
      </c>
      <c r="G359" s="3" t="s">
        <v>785</v>
      </c>
      <c r="H359" s="3" t="s">
        <v>785</v>
      </c>
      <c r="I359" s="3" t="s">
        <v>63</v>
      </c>
      <c r="J359" s="3" t="s">
        <v>63</v>
      </c>
      <c r="K359" s="3" t="s">
        <v>854</v>
      </c>
    </row>
    <row r="360" ht="324" spans="1:11">
      <c r="A360" s="3" t="s">
        <v>855</v>
      </c>
      <c r="B360" s="3" t="s">
        <v>397</v>
      </c>
      <c r="C360" s="3" t="s">
        <v>15</v>
      </c>
      <c r="D360" s="3" t="s">
        <v>86</v>
      </c>
      <c r="E360" s="3" t="s">
        <v>399</v>
      </c>
      <c r="F360" s="3" t="s">
        <v>856</v>
      </c>
      <c r="G360" s="3" t="s">
        <v>409</v>
      </c>
      <c r="H360" s="3" t="s">
        <v>401</v>
      </c>
      <c r="I360" s="3" t="s">
        <v>857</v>
      </c>
      <c r="J360" s="3" t="s">
        <v>140</v>
      </c>
      <c r="K360" s="3" t="s">
        <v>819</v>
      </c>
    </row>
    <row r="361" ht="405" spans="1:11">
      <c r="A361" s="3" t="s">
        <v>858</v>
      </c>
      <c r="B361" s="3" t="s">
        <v>397</v>
      </c>
      <c r="C361" s="3" t="s">
        <v>15</v>
      </c>
      <c r="D361" s="3" t="s">
        <v>86</v>
      </c>
      <c r="E361" s="3" t="s">
        <v>782</v>
      </c>
      <c r="F361" s="3" t="s">
        <v>60</v>
      </c>
      <c r="G361" s="3" t="s">
        <v>60</v>
      </c>
      <c r="H361" s="3" t="s">
        <v>60</v>
      </c>
      <c r="I361" s="3" t="s">
        <v>859</v>
      </c>
      <c r="J361" s="3" t="s">
        <v>140</v>
      </c>
      <c r="K361" s="3" t="s">
        <v>821</v>
      </c>
    </row>
    <row r="362" ht="405" spans="1:11">
      <c r="A362" s="3"/>
      <c r="B362" s="3"/>
      <c r="C362" s="3"/>
      <c r="D362" s="3"/>
      <c r="E362" s="3"/>
      <c r="F362" s="3" t="s">
        <v>860</v>
      </c>
      <c r="G362" s="3" t="s">
        <v>785</v>
      </c>
      <c r="H362" s="3" t="s">
        <v>785</v>
      </c>
      <c r="I362" s="3" t="s">
        <v>859</v>
      </c>
      <c r="J362" s="3" t="s">
        <v>140</v>
      </c>
      <c r="K362" s="3" t="s">
        <v>821</v>
      </c>
    </row>
    <row r="363" ht="405" spans="1:11">
      <c r="A363" s="3" t="s">
        <v>861</v>
      </c>
      <c r="B363" s="3" t="s">
        <v>397</v>
      </c>
      <c r="C363" s="3" t="s">
        <v>15</v>
      </c>
      <c r="D363" s="3" t="s">
        <v>86</v>
      </c>
      <c r="E363" s="3" t="s">
        <v>782</v>
      </c>
      <c r="F363" s="3" t="s">
        <v>60</v>
      </c>
      <c r="G363" s="3" t="s">
        <v>60</v>
      </c>
      <c r="H363" s="3" t="s">
        <v>60</v>
      </c>
      <c r="I363" s="3" t="s">
        <v>859</v>
      </c>
      <c r="J363" s="3" t="s">
        <v>140</v>
      </c>
      <c r="K363" s="3" t="s">
        <v>821</v>
      </c>
    </row>
    <row r="364" ht="405" spans="1:11">
      <c r="A364" s="3"/>
      <c r="B364" s="3"/>
      <c r="C364" s="3"/>
      <c r="D364" s="3"/>
      <c r="E364" s="3"/>
      <c r="F364" s="3" t="s">
        <v>860</v>
      </c>
      <c r="G364" s="3" t="s">
        <v>785</v>
      </c>
      <c r="H364" s="3" t="s">
        <v>785</v>
      </c>
      <c r="I364" s="3" t="s">
        <v>859</v>
      </c>
      <c r="J364" s="3" t="s">
        <v>140</v>
      </c>
      <c r="K364" s="3" t="s">
        <v>821</v>
      </c>
    </row>
    <row r="365" ht="189" spans="1:11">
      <c r="A365" s="3" t="s">
        <v>862</v>
      </c>
      <c r="B365" s="3" t="s">
        <v>397</v>
      </c>
      <c r="C365" s="3" t="s">
        <v>15</v>
      </c>
      <c r="D365" s="3" t="s">
        <v>65</v>
      </c>
      <c r="E365" s="3" t="s">
        <v>399</v>
      </c>
      <c r="F365" s="3" t="s">
        <v>804</v>
      </c>
      <c r="G365" s="3" t="s">
        <v>409</v>
      </c>
      <c r="H365" s="3" t="s">
        <v>401</v>
      </c>
      <c r="I365" s="3" t="s">
        <v>834</v>
      </c>
      <c r="J365" s="3" t="s">
        <v>140</v>
      </c>
      <c r="K365" s="3" t="s">
        <v>819</v>
      </c>
    </row>
    <row r="366" ht="189" spans="1:11">
      <c r="A366" s="3" t="s">
        <v>863</v>
      </c>
      <c r="B366" s="3" t="s">
        <v>397</v>
      </c>
      <c r="C366" s="3" t="s">
        <v>15</v>
      </c>
      <c r="D366" s="3" t="s">
        <v>65</v>
      </c>
      <c r="E366" s="3" t="s">
        <v>399</v>
      </c>
      <c r="F366" s="3" t="s">
        <v>818</v>
      </c>
      <c r="G366" s="3" t="s">
        <v>409</v>
      </c>
      <c r="H366" s="3" t="s">
        <v>401</v>
      </c>
      <c r="I366" s="3" t="s">
        <v>834</v>
      </c>
      <c r="J366" s="3" t="s">
        <v>140</v>
      </c>
      <c r="K366" s="3" t="s">
        <v>819</v>
      </c>
    </row>
    <row r="367" ht="283.5" spans="1:11">
      <c r="A367" s="3" t="s">
        <v>864</v>
      </c>
      <c r="B367" s="3" t="s">
        <v>397</v>
      </c>
      <c r="C367" s="3" t="s">
        <v>15</v>
      </c>
      <c r="D367" s="3" t="s">
        <v>65</v>
      </c>
      <c r="E367" s="3" t="s">
        <v>782</v>
      </c>
      <c r="F367" s="3" t="s">
        <v>60</v>
      </c>
      <c r="G367" s="3" t="s">
        <v>60</v>
      </c>
      <c r="H367" s="3" t="s">
        <v>60</v>
      </c>
      <c r="I367" s="3" t="s">
        <v>865</v>
      </c>
      <c r="J367" s="3" t="s">
        <v>140</v>
      </c>
      <c r="K367" s="3" t="s">
        <v>866</v>
      </c>
    </row>
    <row r="368" ht="283.5" spans="1:11">
      <c r="A368" s="3"/>
      <c r="B368" s="3"/>
      <c r="C368" s="3"/>
      <c r="D368" s="3"/>
      <c r="E368" s="3"/>
      <c r="F368" s="3" t="s">
        <v>826</v>
      </c>
      <c r="G368" s="3" t="s">
        <v>785</v>
      </c>
      <c r="H368" s="3" t="s">
        <v>785</v>
      </c>
      <c r="I368" s="3" t="s">
        <v>865</v>
      </c>
      <c r="J368" s="3" t="s">
        <v>140</v>
      </c>
      <c r="K368" s="3" t="s">
        <v>866</v>
      </c>
    </row>
    <row r="369" ht="283.5" spans="1:11">
      <c r="A369" s="3" t="s">
        <v>867</v>
      </c>
      <c r="B369" s="3" t="s">
        <v>397</v>
      </c>
      <c r="C369" s="3" t="s">
        <v>15</v>
      </c>
      <c r="D369" s="3" t="s">
        <v>65</v>
      </c>
      <c r="E369" s="3" t="s">
        <v>782</v>
      </c>
      <c r="F369" s="3" t="s">
        <v>60</v>
      </c>
      <c r="G369" s="3" t="s">
        <v>60</v>
      </c>
      <c r="H369" s="3" t="s">
        <v>60</v>
      </c>
      <c r="I369" s="3" t="s">
        <v>865</v>
      </c>
      <c r="J369" s="3" t="s">
        <v>140</v>
      </c>
      <c r="K369" s="3" t="s">
        <v>866</v>
      </c>
    </row>
    <row r="370" ht="283.5" spans="1:11">
      <c r="A370" s="3"/>
      <c r="B370" s="3"/>
      <c r="C370" s="3"/>
      <c r="D370" s="3"/>
      <c r="E370" s="3"/>
      <c r="F370" s="3" t="s">
        <v>868</v>
      </c>
      <c r="G370" s="3" t="s">
        <v>785</v>
      </c>
      <c r="H370" s="3" t="s">
        <v>785</v>
      </c>
      <c r="I370" s="3" t="s">
        <v>865</v>
      </c>
      <c r="J370" s="3" t="s">
        <v>140</v>
      </c>
      <c r="K370" s="3" t="s">
        <v>866</v>
      </c>
    </row>
    <row r="371" ht="135" spans="1:11">
      <c r="A371" s="3" t="s">
        <v>869</v>
      </c>
      <c r="B371" s="3" t="s">
        <v>397</v>
      </c>
      <c r="C371" s="3" t="s">
        <v>15</v>
      </c>
      <c r="D371" s="3" t="s">
        <v>95</v>
      </c>
      <c r="E371" s="3" t="s">
        <v>782</v>
      </c>
      <c r="F371" s="3" t="s">
        <v>60</v>
      </c>
      <c r="G371" s="3" t="s">
        <v>60</v>
      </c>
      <c r="H371" s="3" t="s">
        <v>60</v>
      </c>
      <c r="I371" s="3" t="s">
        <v>870</v>
      </c>
      <c r="J371" s="3" t="s">
        <v>140</v>
      </c>
      <c r="K371" s="3" t="s">
        <v>871</v>
      </c>
    </row>
    <row r="372" ht="135" spans="1:11">
      <c r="A372" s="3"/>
      <c r="B372" s="3"/>
      <c r="C372" s="3"/>
      <c r="D372" s="3"/>
      <c r="E372" s="3"/>
      <c r="F372" s="3" t="s">
        <v>872</v>
      </c>
      <c r="G372" s="3" t="s">
        <v>785</v>
      </c>
      <c r="H372" s="3" t="s">
        <v>785</v>
      </c>
      <c r="I372" s="3" t="s">
        <v>870</v>
      </c>
      <c r="J372" s="3" t="s">
        <v>140</v>
      </c>
      <c r="K372" s="3" t="s">
        <v>871</v>
      </c>
    </row>
    <row r="373" ht="135" spans="1:11">
      <c r="A373" s="3" t="s">
        <v>873</v>
      </c>
      <c r="B373" s="3" t="s">
        <v>397</v>
      </c>
      <c r="C373" s="3" t="s">
        <v>15</v>
      </c>
      <c r="D373" s="3" t="s">
        <v>95</v>
      </c>
      <c r="E373" s="3" t="s">
        <v>782</v>
      </c>
      <c r="F373" s="3" t="s">
        <v>60</v>
      </c>
      <c r="G373" s="3" t="s">
        <v>60</v>
      </c>
      <c r="H373" s="3" t="s">
        <v>60</v>
      </c>
      <c r="I373" s="3" t="s">
        <v>870</v>
      </c>
      <c r="J373" s="3" t="s">
        <v>140</v>
      </c>
      <c r="K373" s="3" t="s">
        <v>63</v>
      </c>
    </row>
    <row r="374" ht="135" spans="1:11">
      <c r="A374" s="3"/>
      <c r="B374" s="3"/>
      <c r="C374" s="3"/>
      <c r="D374" s="3"/>
      <c r="E374" s="3"/>
      <c r="F374" s="3" t="s">
        <v>874</v>
      </c>
      <c r="G374" s="3" t="s">
        <v>785</v>
      </c>
      <c r="H374" s="3" t="s">
        <v>785</v>
      </c>
      <c r="I374" s="3" t="s">
        <v>870</v>
      </c>
      <c r="J374" s="3" t="s">
        <v>140</v>
      </c>
      <c r="K374" s="3" t="s">
        <v>63</v>
      </c>
    </row>
    <row r="375" ht="135" spans="1:11">
      <c r="A375" s="3" t="s">
        <v>875</v>
      </c>
      <c r="B375" s="3" t="s">
        <v>397</v>
      </c>
      <c r="C375" s="3" t="s">
        <v>15</v>
      </c>
      <c r="D375" s="3" t="s">
        <v>876</v>
      </c>
      <c r="E375" s="3" t="s">
        <v>399</v>
      </c>
      <c r="F375" s="3" t="s">
        <v>818</v>
      </c>
      <c r="G375" s="3" t="s">
        <v>401</v>
      </c>
      <c r="H375" s="3" t="s">
        <v>402</v>
      </c>
      <c r="I375" s="3" t="s">
        <v>416</v>
      </c>
      <c r="J375" s="3" t="s">
        <v>140</v>
      </c>
      <c r="K375" s="3" t="s">
        <v>63</v>
      </c>
    </row>
    <row r="376" ht="135" spans="1:11">
      <c r="A376" s="3" t="s">
        <v>877</v>
      </c>
      <c r="B376" s="3" t="s">
        <v>397</v>
      </c>
      <c r="C376" s="3" t="s">
        <v>15</v>
      </c>
      <c r="D376" s="3" t="s">
        <v>876</v>
      </c>
      <c r="E376" s="3" t="s">
        <v>399</v>
      </c>
      <c r="F376" s="3" t="s">
        <v>818</v>
      </c>
      <c r="G376" s="3" t="s">
        <v>401</v>
      </c>
      <c r="H376" s="3" t="s">
        <v>402</v>
      </c>
      <c r="I376" s="3" t="s">
        <v>416</v>
      </c>
      <c r="J376" s="3" t="s">
        <v>140</v>
      </c>
      <c r="K376" s="3" t="s">
        <v>63</v>
      </c>
    </row>
    <row r="377" ht="135" spans="1:11">
      <c r="A377" s="3" t="s">
        <v>878</v>
      </c>
      <c r="B377" s="3" t="s">
        <v>397</v>
      </c>
      <c r="C377" s="3" t="s">
        <v>15</v>
      </c>
      <c r="D377" s="3" t="s">
        <v>879</v>
      </c>
      <c r="E377" s="3" t="s">
        <v>399</v>
      </c>
      <c r="F377" s="3" t="s">
        <v>765</v>
      </c>
      <c r="G377" s="3" t="s">
        <v>414</v>
      </c>
      <c r="H377" s="3" t="s">
        <v>415</v>
      </c>
      <c r="I377" s="3" t="s">
        <v>416</v>
      </c>
      <c r="J377" s="3" t="s">
        <v>140</v>
      </c>
      <c r="K377" s="3" t="s">
        <v>63</v>
      </c>
    </row>
    <row r="378" ht="135" spans="1:11">
      <c r="A378" s="3" t="s">
        <v>880</v>
      </c>
      <c r="B378" s="3" t="s">
        <v>397</v>
      </c>
      <c r="C378" s="3" t="s">
        <v>15</v>
      </c>
      <c r="D378" s="3" t="s">
        <v>881</v>
      </c>
      <c r="E378" s="3" t="s">
        <v>399</v>
      </c>
      <c r="F378" s="3" t="s">
        <v>765</v>
      </c>
      <c r="G378" s="3" t="s">
        <v>414</v>
      </c>
      <c r="H378" s="3" t="s">
        <v>415</v>
      </c>
      <c r="I378" s="3" t="s">
        <v>416</v>
      </c>
      <c r="J378" s="3" t="s">
        <v>140</v>
      </c>
      <c r="K378" s="3" t="s">
        <v>63</v>
      </c>
    </row>
    <row r="379" ht="351" spans="1:11">
      <c r="A379" s="3" t="s">
        <v>882</v>
      </c>
      <c r="B379" s="3" t="s">
        <v>397</v>
      </c>
      <c r="C379" s="3" t="s">
        <v>15</v>
      </c>
      <c r="D379" s="3" t="s">
        <v>398</v>
      </c>
      <c r="E379" s="3" t="s">
        <v>399</v>
      </c>
      <c r="F379" s="3" t="s">
        <v>405</v>
      </c>
      <c r="G379" s="3" t="s">
        <v>401</v>
      </c>
      <c r="H379" s="3" t="s">
        <v>402</v>
      </c>
      <c r="I379" s="3" t="s">
        <v>403</v>
      </c>
      <c r="J379" s="3" t="s">
        <v>140</v>
      </c>
      <c r="K379" s="3" t="s">
        <v>63</v>
      </c>
    </row>
    <row r="380" ht="121.5" spans="1:11">
      <c r="A380" s="3" t="s">
        <v>883</v>
      </c>
      <c r="B380" s="3" t="s">
        <v>884</v>
      </c>
      <c r="C380" s="3" t="s">
        <v>15</v>
      </c>
      <c r="D380" s="3" t="s">
        <v>78</v>
      </c>
      <c r="E380" s="3" t="s">
        <v>885</v>
      </c>
      <c r="F380" s="3" t="s">
        <v>886</v>
      </c>
      <c r="G380" s="3" t="s">
        <v>887</v>
      </c>
      <c r="H380" s="3" t="s">
        <v>887</v>
      </c>
      <c r="I380" s="3" t="s">
        <v>63</v>
      </c>
      <c r="J380" s="3" t="s">
        <v>63</v>
      </c>
      <c r="K380" s="3" t="s">
        <v>888</v>
      </c>
    </row>
    <row r="381" ht="229.5" spans="1:11">
      <c r="A381" s="3" t="s">
        <v>889</v>
      </c>
      <c r="B381" s="3" t="s">
        <v>884</v>
      </c>
      <c r="C381" s="3" t="s">
        <v>15</v>
      </c>
      <c r="D381" s="3" t="s">
        <v>78</v>
      </c>
      <c r="E381" s="3" t="s">
        <v>885</v>
      </c>
      <c r="F381" s="3" t="s">
        <v>890</v>
      </c>
      <c r="G381" s="3" t="s">
        <v>887</v>
      </c>
      <c r="H381" s="3" t="s">
        <v>887</v>
      </c>
      <c r="I381" s="3" t="s">
        <v>891</v>
      </c>
      <c r="J381" s="3" t="s">
        <v>63</v>
      </c>
      <c r="K381" s="3" t="s">
        <v>892</v>
      </c>
    </row>
    <row r="382" ht="229.5" spans="1:11">
      <c r="A382" s="3" t="s">
        <v>893</v>
      </c>
      <c r="B382" s="3" t="s">
        <v>884</v>
      </c>
      <c r="C382" s="3" t="s">
        <v>15</v>
      </c>
      <c r="D382" s="3" t="s">
        <v>78</v>
      </c>
      <c r="E382" s="3" t="s">
        <v>885</v>
      </c>
      <c r="F382" s="3" t="s">
        <v>886</v>
      </c>
      <c r="G382" s="3" t="s">
        <v>887</v>
      </c>
      <c r="H382" s="3" t="s">
        <v>887</v>
      </c>
      <c r="I382" s="3" t="s">
        <v>894</v>
      </c>
      <c r="J382" s="3" t="s">
        <v>63</v>
      </c>
      <c r="K382" s="3" t="s">
        <v>892</v>
      </c>
    </row>
    <row r="383" ht="270" spans="1:11">
      <c r="A383" s="3" t="s">
        <v>895</v>
      </c>
      <c r="B383" s="3" t="s">
        <v>884</v>
      </c>
      <c r="C383" s="3" t="s">
        <v>104</v>
      </c>
      <c r="D383" s="3" t="s">
        <v>69</v>
      </c>
      <c r="E383" s="3" t="s">
        <v>885</v>
      </c>
      <c r="F383" s="3" t="s">
        <v>886</v>
      </c>
      <c r="G383" s="3" t="s">
        <v>887</v>
      </c>
      <c r="H383" s="3" t="s">
        <v>887</v>
      </c>
      <c r="I383" s="3" t="s">
        <v>896</v>
      </c>
      <c r="J383" s="3" t="s">
        <v>63</v>
      </c>
      <c r="K383" s="3" t="s">
        <v>897</v>
      </c>
    </row>
    <row r="384" ht="270" spans="1:11">
      <c r="A384" s="3" t="s">
        <v>898</v>
      </c>
      <c r="B384" s="3" t="s">
        <v>884</v>
      </c>
      <c r="C384" s="3" t="s">
        <v>104</v>
      </c>
      <c r="D384" s="3" t="s">
        <v>69</v>
      </c>
      <c r="E384" s="3" t="s">
        <v>885</v>
      </c>
      <c r="F384" s="3" t="s">
        <v>890</v>
      </c>
      <c r="G384" s="3" t="s">
        <v>887</v>
      </c>
      <c r="H384" s="3" t="s">
        <v>887</v>
      </c>
      <c r="I384" s="3" t="s">
        <v>899</v>
      </c>
      <c r="J384" s="3" t="s">
        <v>63</v>
      </c>
      <c r="K384" s="3" t="s">
        <v>900</v>
      </c>
    </row>
    <row r="385" ht="135" spans="1:11">
      <c r="A385" s="3" t="s">
        <v>901</v>
      </c>
      <c r="B385" s="3" t="s">
        <v>884</v>
      </c>
      <c r="C385" s="3" t="s">
        <v>21</v>
      </c>
      <c r="D385" s="3" t="s">
        <v>91</v>
      </c>
      <c r="E385" s="3" t="s">
        <v>885</v>
      </c>
      <c r="F385" s="3" t="s">
        <v>902</v>
      </c>
      <c r="G385" s="3" t="s">
        <v>887</v>
      </c>
      <c r="H385" s="3" t="s">
        <v>887</v>
      </c>
      <c r="I385" s="3" t="s">
        <v>903</v>
      </c>
      <c r="J385" s="3" t="s">
        <v>904</v>
      </c>
      <c r="K385" s="3" t="s">
        <v>63</v>
      </c>
    </row>
    <row r="386" ht="405" spans="1:11">
      <c r="A386" s="3" t="s">
        <v>905</v>
      </c>
      <c r="B386" s="3" t="s">
        <v>884</v>
      </c>
      <c r="C386" s="3" t="s">
        <v>21</v>
      </c>
      <c r="D386" s="3" t="s">
        <v>86</v>
      </c>
      <c r="E386" s="3" t="s">
        <v>885</v>
      </c>
      <c r="F386" s="3" t="s">
        <v>890</v>
      </c>
      <c r="G386" s="3" t="s">
        <v>887</v>
      </c>
      <c r="H386" s="3" t="s">
        <v>887</v>
      </c>
      <c r="I386" s="3" t="s">
        <v>906</v>
      </c>
      <c r="J386" s="3" t="s">
        <v>904</v>
      </c>
      <c r="K386" s="3" t="s">
        <v>63</v>
      </c>
    </row>
    <row r="387" ht="405" spans="1:11">
      <c r="A387" s="3" t="s">
        <v>907</v>
      </c>
      <c r="B387" s="3" t="s">
        <v>884</v>
      </c>
      <c r="C387" s="3" t="s">
        <v>21</v>
      </c>
      <c r="D387" s="3" t="s">
        <v>86</v>
      </c>
      <c r="E387" s="3" t="s">
        <v>885</v>
      </c>
      <c r="F387" s="3" t="s">
        <v>886</v>
      </c>
      <c r="G387" s="3" t="s">
        <v>887</v>
      </c>
      <c r="H387" s="3" t="s">
        <v>887</v>
      </c>
      <c r="I387" s="3" t="s">
        <v>906</v>
      </c>
      <c r="J387" s="3" t="s">
        <v>904</v>
      </c>
      <c r="K387" s="3" t="s">
        <v>63</v>
      </c>
    </row>
    <row r="388" ht="405" spans="1:11">
      <c r="A388" s="3" t="s">
        <v>908</v>
      </c>
      <c r="B388" s="3" t="s">
        <v>884</v>
      </c>
      <c r="C388" s="3" t="s">
        <v>21</v>
      </c>
      <c r="D388" s="3" t="s">
        <v>86</v>
      </c>
      <c r="E388" s="3" t="s">
        <v>885</v>
      </c>
      <c r="F388" s="3" t="s">
        <v>890</v>
      </c>
      <c r="G388" s="3" t="s">
        <v>887</v>
      </c>
      <c r="H388" s="3" t="s">
        <v>887</v>
      </c>
      <c r="I388" s="3" t="s">
        <v>906</v>
      </c>
      <c r="J388" s="3" t="s">
        <v>904</v>
      </c>
      <c r="K388" s="3" t="s">
        <v>63</v>
      </c>
    </row>
    <row r="389" ht="108" spans="1:11">
      <c r="A389" s="3" t="s">
        <v>909</v>
      </c>
      <c r="B389" s="3" t="s">
        <v>884</v>
      </c>
      <c r="C389" s="3" t="s">
        <v>15</v>
      </c>
      <c r="D389" s="3" t="s">
        <v>112</v>
      </c>
      <c r="E389" s="3" t="s">
        <v>885</v>
      </c>
      <c r="F389" s="3" t="s">
        <v>890</v>
      </c>
      <c r="G389" s="3" t="s">
        <v>887</v>
      </c>
      <c r="H389" s="3" t="s">
        <v>887</v>
      </c>
      <c r="I389" s="3" t="s">
        <v>910</v>
      </c>
      <c r="J389" s="3" t="s">
        <v>63</v>
      </c>
      <c r="K389" s="3" t="s">
        <v>911</v>
      </c>
    </row>
    <row r="390" ht="108" spans="1:11">
      <c r="A390" s="3" t="s">
        <v>912</v>
      </c>
      <c r="B390" s="3" t="s">
        <v>884</v>
      </c>
      <c r="C390" s="3" t="s">
        <v>15</v>
      </c>
      <c r="D390" s="3" t="s">
        <v>112</v>
      </c>
      <c r="E390" s="3" t="s">
        <v>885</v>
      </c>
      <c r="F390" s="3" t="s">
        <v>886</v>
      </c>
      <c r="G390" s="3" t="s">
        <v>887</v>
      </c>
      <c r="H390" s="3" t="s">
        <v>887</v>
      </c>
      <c r="I390" s="3" t="s">
        <v>913</v>
      </c>
      <c r="J390" s="3" t="s">
        <v>63</v>
      </c>
      <c r="K390" s="3" t="s">
        <v>914</v>
      </c>
    </row>
    <row r="391" ht="202.5" spans="1:11">
      <c r="A391" s="3" t="s">
        <v>915</v>
      </c>
      <c r="B391" s="3" t="s">
        <v>884</v>
      </c>
      <c r="C391" s="3" t="s">
        <v>104</v>
      </c>
      <c r="D391" s="3" t="s">
        <v>69</v>
      </c>
      <c r="E391" s="3" t="s">
        <v>885</v>
      </c>
      <c r="F391" s="3" t="s">
        <v>890</v>
      </c>
      <c r="G391" s="3" t="s">
        <v>887</v>
      </c>
      <c r="H391" s="3" t="s">
        <v>887</v>
      </c>
      <c r="I391" s="3" t="s">
        <v>916</v>
      </c>
      <c r="J391" s="3" t="s">
        <v>917</v>
      </c>
      <c r="K391" s="3" t="s">
        <v>918</v>
      </c>
    </row>
    <row r="392" ht="202.5" spans="1:11">
      <c r="A392" s="3" t="s">
        <v>919</v>
      </c>
      <c r="B392" s="3" t="s">
        <v>884</v>
      </c>
      <c r="C392" s="3" t="s">
        <v>104</v>
      </c>
      <c r="D392" s="3" t="s">
        <v>69</v>
      </c>
      <c r="E392" s="3" t="s">
        <v>885</v>
      </c>
      <c r="F392" s="3" t="s">
        <v>920</v>
      </c>
      <c r="G392" s="3" t="s">
        <v>887</v>
      </c>
      <c r="H392" s="3" t="s">
        <v>887</v>
      </c>
      <c r="I392" s="3" t="s">
        <v>921</v>
      </c>
      <c r="J392" s="3" t="s">
        <v>922</v>
      </c>
      <c r="K392" s="3" t="s">
        <v>923</v>
      </c>
    </row>
    <row r="393" ht="67.5" spans="1:11">
      <c r="A393" s="3" t="s">
        <v>924</v>
      </c>
      <c r="B393" s="3" t="s">
        <v>884</v>
      </c>
      <c r="C393" s="3" t="s">
        <v>925</v>
      </c>
      <c r="D393" s="3" t="s">
        <v>926</v>
      </c>
      <c r="E393" s="3" t="s">
        <v>885</v>
      </c>
      <c r="F393" s="3" t="s">
        <v>902</v>
      </c>
      <c r="G393" s="3" t="s">
        <v>887</v>
      </c>
      <c r="H393" s="3" t="s">
        <v>887</v>
      </c>
      <c r="I393" s="3" t="s">
        <v>63</v>
      </c>
      <c r="J393" s="3" t="s">
        <v>63</v>
      </c>
      <c r="K393" s="3" t="s">
        <v>63</v>
      </c>
    </row>
    <row r="394" ht="67.5" spans="1:11">
      <c r="A394" s="3" t="s">
        <v>927</v>
      </c>
      <c r="B394" s="3" t="s">
        <v>884</v>
      </c>
      <c r="C394" s="3" t="s">
        <v>925</v>
      </c>
      <c r="D394" s="3" t="s">
        <v>926</v>
      </c>
      <c r="E394" s="3" t="s">
        <v>885</v>
      </c>
      <c r="F394" s="3" t="s">
        <v>902</v>
      </c>
      <c r="G394" s="3" t="s">
        <v>887</v>
      </c>
      <c r="H394" s="3" t="s">
        <v>887</v>
      </c>
      <c r="I394" s="3" t="s">
        <v>63</v>
      </c>
      <c r="J394" s="3" t="s">
        <v>63</v>
      </c>
      <c r="K394" s="3" t="s">
        <v>63</v>
      </c>
    </row>
    <row r="395" ht="135" spans="1:11">
      <c r="A395" s="3" t="s">
        <v>928</v>
      </c>
      <c r="B395" s="3" t="s">
        <v>884</v>
      </c>
      <c r="C395" s="3" t="s">
        <v>15</v>
      </c>
      <c r="D395" s="3" t="s">
        <v>929</v>
      </c>
      <c r="E395" s="3" t="s">
        <v>930</v>
      </c>
      <c r="F395" s="3" t="s">
        <v>931</v>
      </c>
      <c r="G395" s="3" t="s">
        <v>932</v>
      </c>
      <c r="H395" s="3" t="s">
        <v>932</v>
      </c>
      <c r="I395" s="3" t="s">
        <v>933</v>
      </c>
      <c r="J395" s="3" t="s">
        <v>904</v>
      </c>
      <c r="K395" s="3" t="s">
        <v>63</v>
      </c>
    </row>
    <row r="396" ht="135" spans="1:11">
      <c r="A396" s="3" t="s">
        <v>934</v>
      </c>
      <c r="B396" s="3" t="s">
        <v>884</v>
      </c>
      <c r="C396" s="3" t="s">
        <v>15</v>
      </c>
      <c r="D396" s="3" t="s">
        <v>935</v>
      </c>
      <c r="E396" s="3" t="s">
        <v>930</v>
      </c>
      <c r="F396" s="3" t="s">
        <v>936</v>
      </c>
      <c r="G396" s="3" t="s">
        <v>932</v>
      </c>
      <c r="H396" s="3" t="s">
        <v>932</v>
      </c>
      <c r="I396" s="3" t="s">
        <v>933</v>
      </c>
      <c r="J396" s="3" t="s">
        <v>904</v>
      </c>
      <c r="K396" s="3" t="s">
        <v>63</v>
      </c>
    </row>
    <row r="397" ht="270" spans="1:11">
      <c r="A397" s="3" t="s">
        <v>937</v>
      </c>
      <c r="B397" s="3" t="s">
        <v>884</v>
      </c>
      <c r="C397" s="3" t="s">
        <v>21</v>
      </c>
      <c r="D397" s="3" t="s">
        <v>65</v>
      </c>
      <c r="E397" s="3" t="s">
        <v>930</v>
      </c>
      <c r="F397" s="3" t="s">
        <v>938</v>
      </c>
      <c r="G397" s="3" t="s">
        <v>932</v>
      </c>
      <c r="H397" s="3" t="s">
        <v>932</v>
      </c>
      <c r="I397" s="3" t="s">
        <v>939</v>
      </c>
      <c r="J397" s="3" t="s">
        <v>904</v>
      </c>
      <c r="K397" s="3" t="s">
        <v>63</v>
      </c>
    </row>
    <row r="398" ht="270" spans="1:11">
      <c r="A398" s="3" t="s">
        <v>940</v>
      </c>
      <c r="B398" s="3" t="s">
        <v>884</v>
      </c>
      <c r="C398" s="3" t="s">
        <v>21</v>
      </c>
      <c r="D398" s="3" t="s">
        <v>65</v>
      </c>
      <c r="E398" s="3" t="s">
        <v>930</v>
      </c>
      <c r="F398" s="3" t="s">
        <v>938</v>
      </c>
      <c r="G398" s="3" t="s">
        <v>932</v>
      </c>
      <c r="H398" s="3" t="s">
        <v>932</v>
      </c>
      <c r="I398" s="3" t="s">
        <v>939</v>
      </c>
      <c r="J398" s="3" t="s">
        <v>904</v>
      </c>
      <c r="K398" s="3" t="s">
        <v>63</v>
      </c>
    </row>
    <row r="399" ht="270" spans="1:11">
      <c r="A399" s="3" t="s">
        <v>941</v>
      </c>
      <c r="B399" s="3" t="s">
        <v>884</v>
      </c>
      <c r="C399" s="3" t="s">
        <v>21</v>
      </c>
      <c r="D399" s="3" t="s">
        <v>65</v>
      </c>
      <c r="E399" s="3" t="s">
        <v>930</v>
      </c>
      <c r="F399" s="3" t="s">
        <v>938</v>
      </c>
      <c r="G399" s="3" t="s">
        <v>932</v>
      </c>
      <c r="H399" s="3" t="s">
        <v>932</v>
      </c>
      <c r="I399" s="3" t="s">
        <v>939</v>
      </c>
      <c r="J399" s="3" t="s">
        <v>904</v>
      </c>
      <c r="K399" s="3" t="s">
        <v>63</v>
      </c>
    </row>
    <row r="400" ht="135" spans="1:11">
      <c r="A400" s="3" t="s">
        <v>942</v>
      </c>
      <c r="B400" s="3" t="s">
        <v>943</v>
      </c>
      <c r="C400" s="3" t="s">
        <v>21</v>
      </c>
      <c r="D400" s="3" t="s">
        <v>134</v>
      </c>
      <c r="E400" s="3" t="s">
        <v>944</v>
      </c>
      <c r="F400" s="3" t="s">
        <v>945</v>
      </c>
      <c r="G400" s="3" t="s">
        <v>946</v>
      </c>
      <c r="H400" s="3" t="s">
        <v>947</v>
      </c>
      <c r="I400" s="3" t="s">
        <v>948</v>
      </c>
      <c r="J400" s="3" t="s">
        <v>904</v>
      </c>
      <c r="K400" s="3" t="s">
        <v>63</v>
      </c>
    </row>
    <row r="401" ht="135" spans="1:11">
      <c r="A401" s="3" t="s">
        <v>949</v>
      </c>
      <c r="B401" s="3" t="s">
        <v>943</v>
      </c>
      <c r="C401" s="3" t="s">
        <v>21</v>
      </c>
      <c r="D401" s="3" t="s">
        <v>142</v>
      </c>
      <c r="E401" s="3" t="s">
        <v>944</v>
      </c>
      <c r="F401" s="3" t="s">
        <v>945</v>
      </c>
      <c r="G401" s="3" t="s">
        <v>946</v>
      </c>
      <c r="H401" s="3" t="s">
        <v>947</v>
      </c>
      <c r="I401" s="3" t="s">
        <v>948</v>
      </c>
      <c r="J401" s="3" t="s">
        <v>904</v>
      </c>
      <c r="K401" s="3" t="s">
        <v>63</v>
      </c>
    </row>
    <row r="402" ht="135" spans="1:11">
      <c r="A402" s="3" t="s">
        <v>950</v>
      </c>
      <c r="B402" s="3" t="s">
        <v>943</v>
      </c>
      <c r="C402" s="3" t="s">
        <v>21</v>
      </c>
      <c r="D402" s="3" t="s">
        <v>142</v>
      </c>
      <c r="E402" s="3" t="s">
        <v>944</v>
      </c>
      <c r="F402" s="3" t="s">
        <v>945</v>
      </c>
      <c r="G402" s="3" t="s">
        <v>946</v>
      </c>
      <c r="H402" s="3" t="s">
        <v>947</v>
      </c>
      <c r="I402" s="3" t="s">
        <v>948</v>
      </c>
      <c r="J402" s="3" t="s">
        <v>904</v>
      </c>
      <c r="K402" s="3" t="s">
        <v>63</v>
      </c>
    </row>
    <row r="403" ht="135" spans="1:11">
      <c r="A403" s="3" t="s">
        <v>951</v>
      </c>
      <c r="B403" s="3" t="s">
        <v>943</v>
      </c>
      <c r="C403" s="3" t="s">
        <v>21</v>
      </c>
      <c r="D403" s="3" t="s">
        <v>130</v>
      </c>
      <c r="E403" s="3" t="s">
        <v>952</v>
      </c>
      <c r="F403" s="3" t="s">
        <v>953</v>
      </c>
      <c r="G403" s="3" t="s">
        <v>954</v>
      </c>
      <c r="H403" s="3" t="s">
        <v>955</v>
      </c>
      <c r="I403" s="3" t="s">
        <v>956</v>
      </c>
      <c r="J403" s="3" t="s">
        <v>904</v>
      </c>
      <c r="K403" s="3" t="s">
        <v>63</v>
      </c>
    </row>
    <row r="404" ht="216" spans="1:11">
      <c r="A404" s="3" t="s">
        <v>957</v>
      </c>
      <c r="B404" s="3" t="s">
        <v>397</v>
      </c>
      <c r="C404" s="3" t="s">
        <v>15</v>
      </c>
      <c r="D404" s="3" t="s">
        <v>453</v>
      </c>
      <c r="E404" s="3" t="s">
        <v>399</v>
      </c>
      <c r="F404" s="3" t="s">
        <v>405</v>
      </c>
      <c r="G404" s="3" t="s">
        <v>409</v>
      </c>
      <c r="H404" s="3" t="s">
        <v>401</v>
      </c>
      <c r="I404" s="3" t="s">
        <v>958</v>
      </c>
      <c r="J404" s="3" t="s">
        <v>165</v>
      </c>
      <c r="K404" s="3" t="s">
        <v>63</v>
      </c>
    </row>
    <row r="405" ht="243" spans="1:11">
      <c r="A405" s="3" t="s">
        <v>959</v>
      </c>
      <c r="B405" s="3" t="s">
        <v>397</v>
      </c>
      <c r="C405" s="3" t="s">
        <v>15</v>
      </c>
      <c r="D405" s="3" t="s">
        <v>444</v>
      </c>
      <c r="E405" s="3" t="s">
        <v>399</v>
      </c>
      <c r="F405" s="3" t="s">
        <v>400</v>
      </c>
      <c r="G405" s="3" t="s">
        <v>409</v>
      </c>
      <c r="H405" s="3" t="s">
        <v>401</v>
      </c>
      <c r="I405" s="3" t="s">
        <v>960</v>
      </c>
      <c r="J405" s="3" t="s">
        <v>63</v>
      </c>
      <c r="K405" s="3" t="s">
        <v>63</v>
      </c>
    </row>
    <row r="406" ht="243" spans="1:11">
      <c r="A406" s="3" t="s">
        <v>961</v>
      </c>
      <c r="B406" s="3" t="s">
        <v>397</v>
      </c>
      <c r="C406" s="3" t="s">
        <v>15</v>
      </c>
      <c r="D406" s="3" t="s">
        <v>444</v>
      </c>
      <c r="E406" s="3" t="s">
        <v>399</v>
      </c>
      <c r="F406" s="3" t="s">
        <v>405</v>
      </c>
      <c r="G406" s="3" t="s">
        <v>409</v>
      </c>
      <c r="H406" s="3" t="s">
        <v>401</v>
      </c>
      <c r="I406" s="3" t="s">
        <v>962</v>
      </c>
      <c r="J406" s="3" t="s">
        <v>63</v>
      </c>
      <c r="K406" s="3" t="s">
        <v>63</v>
      </c>
    </row>
    <row r="407" ht="135" spans="1:11">
      <c r="A407" s="3" t="s">
        <v>963</v>
      </c>
      <c r="B407" s="3" t="s">
        <v>397</v>
      </c>
      <c r="C407" s="3" t="s">
        <v>15</v>
      </c>
      <c r="D407" s="3" t="s">
        <v>91</v>
      </c>
      <c r="E407" s="3" t="s">
        <v>425</v>
      </c>
      <c r="F407" s="3" t="s">
        <v>60</v>
      </c>
      <c r="G407" s="3" t="s">
        <v>60</v>
      </c>
      <c r="H407" s="3" t="s">
        <v>60</v>
      </c>
      <c r="I407" s="3" t="s">
        <v>63</v>
      </c>
      <c r="J407" s="3" t="s">
        <v>140</v>
      </c>
      <c r="K407" s="3" t="s">
        <v>63</v>
      </c>
    </row>
    <row r="408" ht="135" spans="1:11">
      <c r="A408" s="3" t="s">
        <v>964</v>
      </c>
      <c r="B408" s="3" t="s">
        <v>397</v>
      </c>
      <c r="C408" s="3" t="s">
        <v>15</v>
      </c>
      <c r="D408" s="3" t="s">
        <v>965</v>
      </c>
      <c r="E408" s="3" t="s">
        <v>399</v>
      </c>
      <c r="F408" s="3" t="s">
        <v>966</v>
      </c>
      <c r="G408" s="3" t="s">
        <v>414</v>
      </c>
      <c r="H408" s="3" t="s">
        <v>415</v>
      </c>
      <c r="I408" s="3" t="s">
        <v>429</v>
      </c>
      <c r="J408" s="3" t="s">
        <v>140</v>
      </c>
      <c r="K408" s="3" t="s">
        <v>63</v>
      </c>
    </row>
    <row r="409" ht="81" spans="1:11">
      <c r="A409" s="3" t="s">
        <v>967</v>
      </c>
      <c r="B409" s="3" t="s">
        <v>397</v>
      </c>
      <c r="C409" s="3" t="s">
        <v>318</v>
      </c>
      <c r="D409" s="3" t="s">
        <v>319</v>
      </c>
      <c r="E409" s="3" t="s">
        <v>399</v>
      </c>
      <c r="F409" s="3" t="s">
        <v>60</v>
      </c>
      <c r="G409" s="3" t="s">
        <v>60</v>
      </c>
      <c r="H409" s="3" t="s">
        <v>60</v>
      </c>
      <c r="I409" s="3" t="s">
        <v>63</v>
      </c>
      <c r="J409" s="3" t="s">
        <v>63</v>
      </c>
      <c r="K409" s="3" t="s">
        <v>63</v>
      </c>
    </row>
    <row r="410" ht="81" spans="1:11">
      <c r="A410" s="3" t="s">
        <v>968</v>
      </c>
      <c r="B410" s="3" t="s">
        <v>397</v>
      </c>
      <c r="C410" s="3" t="s">
        <v>318</v>
      </c>
      <c r="D410" s="3" t="s">
        <v>319</v>
      </c>
      <c r="E410" s="3" t="s">
        <v>399</v>
      </c>
      <c r="F410" s="3" t="s">
        <v>60</v>
      </c>
      <c r="G410" s="3" t="s">
        <v>60</v>
      </c>
      <c r="H410" s="3" t="s">
        <v>60</v>
      </c>
      <c r="I410" s="3" t="s">
        <v>63</v>
      </c>
      <c r="J410" s="3" t="s">
        <v>63</v>
      </c>
      <c r="K410" s="3" t="s">
        <v>63</v>
      </c>
    </row>
    <row r="411" ht="270" spans="1:11">
      <c r="A411" s="3" t="s">
        <v>969</v>
      </c>
      <c r="B411" s="3" t="s">
        <v>397</v>
      </c>
      <c r="C411" s="3" t="s">
        <v>21</v>
      </c>
      <c r="D411" s="3" t="s">
        <v>970</v>
      </c>
      <c r="E411" s="3" t="s">
        <v>399</v>
      </c>
      <c r="F411" s="3" t="s">
        <v>765</v>
      </c>
      <c r="G411" s="3" t="s">
        <v>409</v>
      </c>
      <c r="H411" s="3" t="s">
        <v>401</v>
      </c>
      <c r="I411" s="3" t="s">
        <v>971</v>
      </c>
      <c r="J411" s="3" t="s">
        <v>140</v>
      </c>
      <c r="K411" s="3" t="s">
        <v>63</v>
      </c>
    </row>
    <row r="412" ht="81" spans="1:11">
      <c r="A412" s="3" t="s">
        <v>972</v>
      </c>
      <c r="B412" s="3" t="s">
        <v>397</v>
      </c>
      <c r="C412" s="3" t="s">
        <v>21</v>
      </c>
      <c r="D412" s="3" t="s">
        <v>319</v>
      </c>
      <c r="E412" s="3" t="s">
        <v>399</v>
      </c>
      <c r="F412" s="3" t="s">
        <v>773</v>
      </c>
      <c r="G412" s="3" t="s">
        <v>774</v>
      </c>
      <c r="H412" s="3" t="s">
        <v>775</v>
      </c>
      <c r="I412" s="3" t="s">
        <v>973</v>
      </c>
      <c r="J412" s="3" t="s">
        <v>63</v>
      </c>
      <c r="K412" s="3" t="s">
        <v>63</v>
      </c>
    </row>
    <row r="413" ht="81" spans="1:11">
      <c r="A413" s="3" t="s">
        <v>974</v>
      </c>
      <c r="B413" s="3" t="s">
        <v>397</v>
      </c>
      <c r="C413" s="3" t="s">
        <v>21</v>
      </c>
      <c r="D413" s="3" t="s">
        <v>319</v>
      </c>
      <c r="E413" s="3" t="s">
        <v>399</v>
      </c>
      <c r="F413" s="3" t="s">
        <v>773</v>
      </c>
      <c r="G413" s="3" t="s">
        <v>774</v>
      </c>
      <c r="H413" s="3" t="s">
        <v>775</v>
      </c>
      <c r="I413" s="3" t="s">
        <v>975</v>
      </c>
      <c r="J413" s="3" t="s">
        <v>63</v>
      </c>
      <c r="K413" s="3" t="s">
        <v>63</v>
      </c>
    </row>
    <row r="414" ht="81" spans="1:11">
      <c r="A414" s="3" t="s">
        <v>976</v>
      </c>
      <c r="B414" s="3" t="s">
        <v>397</v>
      </c>
      <c r="C414" s="3" t="s">
        <v>15</v>
      </c>
      <c r="D414" s="3" t="s">
        <v>977</v>
      </c>
      <c r="E414" s="3" t="s">
        <v>399</v>
      </c>
      <c r="F414" s="3" t="s">
        <v>765</v>
      </c>
      <c r="G414" s="3" t="s">
        <v>414</v>
      </c>
      <c r="H414" s="3" t="s">
        <v>415</v>
      </c>
      <c r="I414" s="3" t="s">
        <v>63</v>
      </c>
      <c r="J414" s="3" t="s">
        <v>63</v>
      </c>
      <c r="K414" s="3" t="s">
        <v>63</v>
      </c>
    </row>
    <row r="415" ht="81" spans="1:11">
      <c r="A415" s="3" t="s">
        <v>978</v>
      </c>
      <c r="B415" s="3" t="s">
        <v>397</v>
      </c>
      <c r="C415" s="3" t="s">
        <v>15</v>
      </c>
      <c r="D415" s="3" t="s">
        <v>977</v>
      </c>
      <c r="E415" s="3" t="s">
        <v>399</v>
      </c>
      <c r="F415" s="3" t="s">
        <v>765</v>
      </c>
      <c r="G415" s="3" t="s">
        <v>414</v>
      </c>
      <c r="H415" s="3" t="s">
        <v>415</v>
      </c>
      <c r="I415" s="3" t="s">
        <v>63</v>
      </c>
      <c r="J415" s="3" t="s">
        <v>63</v>
      </c>
      <c r="K415" s="3" t="s">
        <v>63</v>
      </c>
    </row>
    <row r="416" ht="81" spans="1:11">
      <c r="A416" s="3" t="s">
        <v>979</v>
      </c>
      <c r="B416" s="3" t="s">
        <v>397</v>
      </c>
      <c r="C416" s="3" t="s">
        <v>15</v>
      </c>
      <c r="D416" s="3" t="s">
        <v>980</v>
      </c>
      <c r="E416" s="3" t="s">
        <v>399</v>
      </c>
      <c r="F416" s="3" t="s">
        <v>405</v>
      </c>
      <c r="G416" s="3" t="s">
        <v>414</v>
      </c>
      <c r="H416" s="3" t="s">
        <v>415</v>
      </c>
      <c r="I416" s="3" t="s">
        <v>63</v>
      </c>
      <c r="J416" s="3" t="s">
        <v>63</v>
      </c>
      <c r="K416" s="3" t="s">
        <v>63</v>
      </c>
    </row>
    <row r="417" ht="81" spans="1:11">
      <c r="A417" s="3" t="s">
        <v>981</v>
      </c>
      <c r="B417" s="3" t="s">
        <v>397</v>
      </c>
      <c r="C417" s="3" t="s">
        <v>15</v>
      </c>
      <c r="D417" s="3" t="s">
        <v>980</v>
      </c>
      <c r="E417" s="3" t="s">
        <v>399</v>
      </c>
      <c r="F417" s="3" t="s">
        <v>405</v>
      </c>
      <c r="G417" s="3" t="s">
        <v>414</v>
      </c>
      <c r="H417" s="3" t="s">
        <v>415</v>
      </c>
      <c r="I417" s="3" t="s">
        <v>63</v>
      </c>
      <c r="J417" s="3" t="s">
        <v>63</v>
      </c>
      <c r="K417" s="3" t="s">
        <v>63</v>
      </c>
    </row>
    <row r="418" ht="270" spans="1:11">
      <c r="A418" s="3" t="s">
        <v>982</v>
      </c>
      <c r="B418" s="3" t="s">
        <v>397</v>
      </c>
      <c r="C418" s="3" t="s">
        <v>983</v>
      </c>
      <c r="D418" s="3" t="s">
        <v>312</v>
      </c>
      <c r="E418" s="3" t="s">
        <v>782</v>
      </c>
      <c r="F418" s="3" t="s">
        <v>60</v>
      </c>
      <c r="G418" s="3" t="s">
        <v>60</v>
      </c>
      <c r="H418" s="3" t="s">
        <v>60</v>
      </c>
      <c r="I418" s="3" t="s">
        <v>811</v>
      </c>
      <c r="J418" s="3" t="s">
        <v>140</v>
      </c>
      <c r="K418" s="3" t="s">
        <v>63</v>
      </c>
    </row>
    <row r="419" ht="270" spans="1:11">
      <c r="A419" s="3"/>
      <c r="B419" s="3"/>
      <c r="C419" s="3"/>
      <c r="D419" s="3"/>
      <c r="E419" s="3"/>
      <c r="F419" s="3" t="s">
        <v>826</v>
      </c>
      <c r="G419" s="3" t="s">
        <v>785</v>
      </c>
      <c r="H419" s="3" t="s">
        <v>785</v>
      </c>
      <c r="I419" s="3" t="s">
        <v>811</v>
      </c>
      <c r="J419" s="3" t="s">
        <v>140</v>
      </c>
      <c r="K419" s="3" t="s">
        <v>63</v>
      </c>
    </row>
    <row r="420" ht="270" spans="1:11">
      <c r="A420" s="3" t="s">
        <v>984</v>
      </c>
      <c r="B420" s="3" t="s">
        <v>397</v>
      </c>
      <c r="C420" s="3" t="s">
        <v>983</v>
      </c>
      <c r="D420" s="3" t="s">
        <v>312</v>
      </c>
      <c r="E420" s="3" t="s">
        <v>782</v>
      </c>
      <c r="F420" s="3" t="s">
        <v>60</v>
      </c>
      <c r="G420" s="3" t="s">
        <v>60</v>
      </c>
      <c r="H420" s="3" t="s">
        <v>60</v>
      </c>
      <c r="I420" s="3" t="s">
        <v>811</v>
      </c>
      <c r="J420" s="3" t="s">
        <v>140</v>
      </c>
      <c r="K420" s="3" t="s">
        <v>63</v>
      </c>
    </row>
    <row r="421" ht="270" spans="1:11">
      <c r="A421" s="3"/>
      <c r="B421" s="3"/>
      <c r="C421" s="3"/>
      <c r="D421" s="3"/>
      <c r="E421" s="3"/>
      <c r="F421" s="3" t="s">
        <v>826</v>
      </c>
      <c r="G421" s="3" t="s">
        <v>785</v>
      </c>
      <c r="H421" s="3" t="s">
        <v>785</v>
      </c>
      <c r="I421" s="3" t="s">
        <v>811</v>
      </c>
      <c r="J421" s="3" t="s">
        <v>140</v>
      </c>
      <c r="K421" s="3" t="s">
        <v>63</v>
      </c>
    </row>
    <row r="422" ht="270" spans="1:11">
      <c r="A422" s="3" t="s">
        <v>985</v>
      </c>
      <c r="B422" s="3" t="s">
        <v>397</v>
      </c>
      <c r="C422" s="3" t="s">
        <v>983</v>
      </c>
      <c r="D422" s="3" t="s">
        <v>312</v>
      </c>
      <c r="E422" s="3" t="s">
        <v>782</v>
      </c>
      <c r="F422" s="3" t="s">
        <v>60</v>
      </c>
      <c r="G422" s="3" t="s">
        <v>60</v>
      </c>
      <c r="H422" s="3" t="s">
        <v>60</v>
      </c>
      <c r="I422" s="3" t="s">
        <v>811</v>
      </c>
      <c r="J422" s="3" t="s">
        <v>140</v>
      </c>
      <c r="K422" s="3" t="s">
        <v>63</v>
      </c>
    </row>
    <row r="423" ht="270" spans="1:11">
      <c r="A423" s="3"/>
      <c r="B423" s="3"/>
      <c r="C423" s="3"/>
      <c r="D423" s="3"/>
      <c r="E423" s="3"/>
      <c r="F423" s="3" t="s">
        <v>826</v>
      </c>
      <c r="G423" s="3" t="s">
        <v>785</v>
      </c>
      <c r="H423" s="3" t="s">
        <v>785</v>
      </c>
      <c r="I423" s="3" t="s">
        <v>811</v>
      </c>
      <c r="J423" s="3" t="s">
        <v>140</v>
      </c>
      <c r="K423" s="3" t="s">
        <v>63</v>
      </c>
    </row>
    <row r="424" ht="270" spans="1:11">
      <c r="A424" s="3" t="s">
        <v>986</v>
      </c>
      <c r="B424" s="3" t="s">
        <v>397</v>
      </c>
      <c r="C424" s="3" t="s">
        <v>983</v>
      </c>
      <c r="D424" s="3" t="s">
        <v>312</v>
      </c>
      <c r="E424" s="3" t="s">
        <v>782</v>
      </c>
      <c r="F424" s="3" t="s">
        <v>60</v>
      </c>
      <c r="G424" s="3" t="s">
        <v>60</v>
      </c>
      <c r="H424" s="3" t="s">
        <v>60</v>
      </c>
      <c r="I424" s="3" t="s">
        <v>811</v>
      </c>
      <c r="J424" s="3" t="s">
        <v>140</v>
      </c>
      <c r="K424" s="3" t="s">
        <v>63</v>
      </c>
    </row>
    <row r="425" ht="270" spans="1:11">
      <c r="A425" s="3"/>
      <c r="B425" s="3"/>
      <c r="C425" s="3"/>
      <c r="D425" s="3"/>
      <c r="E425" s="3"/>
      <c r="F425" s="3" t="s">
        <v>826</v>
      </c>
      <c r="G425" s="3" t="s">
        <v>785</v>
      </c>
      <c r="H425" s="3" t="s">
        <v>785</v>
      </c>
      <c r="I425" s="3" t="s">
        <v>811</v>
      </c>
      <c r="J425" s="3" t="s">
        <v>140</v>
      </c>
      <c r="K425" s="3" t="s">
        <v>63</v>
      </c>
    </row>
    <row r="426" ht="270" spans="1:11">
      <c r="A426" s="3" t="s">
        <v>987</v>
      </c>
      <c r="B426" s="3" t="s">
        <v>397</v>
      </c>
      <c r="C426" s="3" t="s">
        <v>983</v>
      </c>
      <c r="D426" s="3" t="s">
        <v>312</v>
      </c>
      <c r="E426" s="3" t="s">
        <v>782</v>
      </c>
      <c r="F426" s="3" t="s">
        <v>60</v>
      </c>
      <c r="G426" s="3" t="s">
        <v>60</v>
      </c>
      <c r="H426" s="3" t="s">
        <v>60</v>
      </c>
      <c r="I426" s="3" t="s">
        <v>811</v>
      </c>
      <c r="J426" s="3" t="s">
        <v>140</v>
      </c>
      <c r="K426" s="3" t="s">
        <v>63</v>
      </c>
    </row>
    <row r="427" ht="270" spans="1:11">
      <c r="A427" s="3"/>
      <c r="B427" s="3"/>
      <c r="C427" s="3"/>
      <c r="D427" s="3"/>
      <c r="E427" s="3"/>
      <c r="F427" s="3" t="s">
        <v>868</v>
      </c>
      <c r="G427" s="3" t="s">
        <v>785</v>
      </c>
      <c r="H427" s="3" t="s">
        <v>785</v>
      </c>
      <c r="I427" s="3" t="s">
        <v>811</v>
      </c>
      <c r="J427" s="3" t="s">
        <v>140</v>
      </c>
      <c r="K427" s="3" t="s">
        <v>63</v>
      </c>
    </row>
    <row r="428" ht="270" spans="1:11">
      <c r="A428" s="3" t="s">
        <v>988</v>
      </c>
      <c r="B428" s="3" t="s">
        <v>397</v>
      </c>
      <c r="C428" s="3" t="s">
        <v>983</v>
      </c>
      <c r="D428" s="3" t="s">
        <v>312</v>
      </c>
      <c r="E428" s="3" t="s">
        <v>782</v>
      </c>
      <c r="F428" s="3" t="s">
        <v>60</v>
      </c>
      <c r="G428" s="3" t="s">
        <v>60</v>
      </c>
      <c r="H428" s="3" t="s">
        <v>60</v>
      </c>
      <c r="I428" s="3" t="s">
        <v>811</v>
      </c>
      <c r="J428" s="3" t="s">
        <v>140</v>
      </c>
      <c r="K428" s="3" t="s">
        <v>63</v>
      </c>
    </row>
    <row r="429" ht="270" spans="1:11">
      <c r="A429" s="3"/>
      <c r="B429" s="3"/>
      <c r="C429" s="3"/>
      <c r="D429" s="3"/>
      <c r="E429" s="3"/>
      <c r="F429" s="3" t="s">
        <v>868</v>
      </c>
      <c r="G429" s="3" t="s">
        <v>785</v>
      </c>
      <c r="H429" s="3" t="s">
        <v>785</v>
      </c>
      <c r="I429" s="3" t="s">
        <v>811</v>
      </c>
      <c r="J429" s="3" t="s">
        <v>140</v>
      </c>
      <c r="K429" s="3" t="s">
        <v>63</v>
      </c>
    </row>
    <row r="430" ht="270" spans="1:11">
      <c r="A430" s="3" t="s">
        <v>989</v>
      </c>
      <c r="B430" s="3" t="s">
        <v>397</v>
      </c>
      <c r="C430" s="3" t="s">
        <v>983</v>
      </c>
      <c r="D430" s="3" t="s">
        <v>312</v>
      </c>
      <c r="E430" s="3" t="s">
        <v>399</v>
      </c>
      <c r="F430" s="3" t="s">
        <v>818</v>
      </c>
      <c r="G430" s="3" t="s">
        <v>789</v>
      </c>
      <c r="H430" s="3" t="s">
        <v>774</v>
      </c>
      <c r="I430" s="3" t="s">
        <v>971</v>
      </c>
      <c r="J430" s="3" t="s">
        <v>140</v>
      </c>
      <c r="K430" s="3" t="s">
        <v>63</v>
      </c>
    </row>
    <row r="431" ht="270" spans="1:11">
      <c r="A431" s="3" t="s">
        <v>990</v>
      </c>
      <c r="B431" s="3" t="s">
        <v>397</v>
      </c>
      <c r="C431" s="3" t="s">
        <v>983</v>
      </c>
      <c r="D431" s="3" t="s">
        <v>312</v>
      </c>
      <c r="E431" s="3" t="s">
        <v>425</v>
      </c>
      <c r="F431" s="3" t="s">
        <v>991</v>
      </c>
      <c r="G431" s="3" t="s">
        <v>778</v>
      </c>
      <c r="H431" s="3" t="s">
        <v>779</v>
      </c>
      <c r="I431" s="3" t="s">
        <v>971</v>
      </c>
      <c r="J431" s="3" t="s">
        <v>140</v>
      </c>
      <c r="K431" s="3" t="s">
        <v>63</v>
      </c>
    </row>
    <row r="432" ht="202.5" spans="1:11">
      <c r="A432" s="3" t="s">
        <v>992</v>
      </c>
      <c r="B432" s="3" t="s">
        <v>397</v>
      </c>
      <c r="C432" s="3" t="s">
        <v>983</v>
      </c>
      <c r="D432" s="3" t="s">
        <v>312</v>
      </c>
      <c r="E432" s="3" t="s">
        <v>425</v>
      </c>
      <c r="F432" s="3" t="s">
        <v>991</v>
      </c>
      <c r="G432" s="3" t="s">
        <v>778</v>
      </c>
      <c r="H432" s="3" t="s">
        <v>779</v>
      </c>
      <c r="I432" s="3" t="s">
        <v>993</v>
      </c>
      <c r="J432" s="3" t="s">
        <v>140</v>
      </c>
      <c r="K432" s="3" t="s">
        <v>63</v>
      </c>
    </row>
    <row r="433" ht="270" spans="1:11">
      <c r="A433" s="3" t="s">
        <v>994</v>
      </c>
      <c r="B433" s="3" t="s">
        <v>397</v>
      </c>
      <c r="C433" s="3" t="s">
        <v>983</v>
      </c>
      <c r="D433" s="3" t="s">
        <v>312</v>
      </c>
      <c r="E433" s="3" t="s">
        <v>425</v>
      </c>
      <c r="F433" s="3" t="s">
        <v>991</v>
      </c>
      <c r="G433" s="3" t="s">
        <v>778</v>
      </c>
      <c r="H433" s="3" t="s">
        <v>779</v>
      </c>
      <c r="I433" s="3" t="s">
        <v>971</v>
      </c>
      <c r="J433" s="3" t="s">
        <v>140</v>
      </c>
      <c r="K433" s="3" t="s">
        <v>63</v>
      </c>
    </row>
    <row r="434" ht="270" spans="1:11">
      <c r="A434" s="3" t="s">
        <v>995</v>
      </c>
      <c r="B434" s="3" t="s">
        <v>397</v>
      </c>
      <c r="C434" s="3" t="s">
        <v>983</v>
      </c>
      <c r="D434" s="3" t="s">
        <v>312</v>
      </c>
      <c r="E434" s="3" t="s">
        <v>425</v>
      </c>
      <c r="F434" s="3" t="s">
        <v>991</v>
      </c>
      <c r="G434" s="3" t="s">
        <v>778</v>
      </c>
      <c r="H434" s="3" t="s">
        <v>779</v>
      </c>
      <c r="I434" s="3" t="s">
        <v>971</v>
      </c>
      <c r="J434" s="3" t="s">
        <v>140</v>
      </c>
      <c r="K434" s="3" t="s">
        <v>63</v>
      </c>
    </row>
    <row r="435" ht="270" spans="1:11">
      <c r="A435" s="3" t="s">
        <v>996</v>
      </c>
      <c r="B435" s="3" t="s">
        <v>397</v>
      </c>
      <c r="C435" s="3" t="s">
        <v>983</v>
      </c>
      <c r="D435" s="3" t="s">
        <v>312</v>
      </c>
      <c r="E435" s="3" t="s">
        <v>425</v>
      </c>
      <c r="F435" s="3" t="s">
        <v>991</v>
      </c>
      <c r="G435" s="3" t="s">
        <v>778</v>
      </c>
      <c r="H435" s="3" t="s">
        <v>779</v>
      </c>
      <c r="I435" s="3" t="s">
        <v>971</v>
      </c>
      <c r="J435" s="3" t="s">
        <v>140</v>
      </c>
      <c r="K435" s="3" t="s">
        <v>63</v>
      </c>
    </row>
    <row r="436" ht="270" spans="1:11">
      <c r="A436" s="3" t="s">
        <v>997</v>
      </c>
      <c r="B436" s="3" t="s">
        <v>397</v>
      </c>
      <c r="C436" s="3" t="s">
        <v>983</v>
      </c>
      <c r="D436" s="3" t="s">
        <v>312</v>
      </c>
      <c r="E436" s="3" t="s">
        <v>425</v>
      </c>
      <c r="F436" s="3" t="s">
        <v>991</v>
      </c>
      <c r="G436" s="3" t="s">
        <v>778</v>
      </c>
      <c r="H436" s="3" t="s">
        <v>779</v>
      </c>
      <c r="I436" s="3" t="s">
        <v>971</v>
      </c>
      <c r="J436" s="3" t="s">
        <v>140</v>
      </c>
      <c r="K436" s="3" t="s">
        <v>63</v>
      </c>
    </row>
    <row r="437" ht="270" spans="1:11">
      <c r="A437" s="3" t="s">
        <v>998</v>
      </c>
      <c r="B437" s="3" t="s">
        <v>397</v>
      </c>
      <c r="C437" s="3" t="s">
        <v>983</v>
      </c>
      <c r="D437" s="3" t="s">
        <v>312</v>
      </c>
      <c r="E437" s="3" t="s">
        <v>425</v>
      </c>
      <c r="F437" s="3" t="s">
        <v>991</v>
      </c>
      <c r="G437" s="3" t="s">
        <v>778</v>
      </c>
      <c r="H437" s="3" t="s">
        <v>779</v>
      </c>
      <c r="I437" s="3" t="s">
        <v>971</v>
      </c>
      <c r="J437" s="3" t="s">
        <v>140</v>
      </c>
      <c r="K437" s="3" t="s">
        <v>63</v>
      </c>
    </row>
    <row r="438" ht="409.5" spans="1:11">
      <c r="A438" s="3" t="s">
        <v>999</v>
      </c>
      <c r="B438" s="3" t="s">
        <v>397</v>
      </c>
      <c r="C438" s="3" t="s">
        <v>983</v>
      </c>
      <c r="D438" s="3" t="s">
        <v>970</v>
      </c>
      <c r="E438" s="3" t="s">
        <v>425</v>
      </c>
      <c r="F438" s="3" t="s">
        <v>991</v>
      </c>
      <c r="G438" s="3" t="s">
        <v>778</v>
      </c>
      <c r="H438" s="3" t="s">
        <v>779</v>
      </c>
      <c r="I438" s="3" t="s">
        <v>1000</v>
      </c>
      <c r="J438" s="3" t="s">
        <v>140</v>
      </c>
      <c r="K438" s="3" t="s">
        <v>63</v>
      </c>
    </row>
    <row r="439" ht="351" spans="1:11">
      <c r="A439" s="3" t="s">
        <v>1001</v>
      </c>
      <c r="B439" s="3" t="s">
        <v>397</v>
      </c>
      <c r="C439" s="3" t="s">
        <v>15</v>
      </c>
      <c r="D439" s="3" t="s">
        <v>1002</v>
      </c>
      <c r="E439" s="3" t="s">
        <v>399</v>
      </c>
      <c r="F439" s="3" t="s">
        <v>818</v>
      </c>
      <c r="G439" s="3" t="s">
        <v>409</v>
      </c>
      <c r="H439" s="3" t="s">
        <v>401</v>
      </c>
      <c r="I439" s="3" t="s">
        <v>1003</v>
      </c>
      <c r="J439" s="3" t="s">
        <v>140</v>
      </c>
      <c r="K439" s="3" t="s">
        <v>63</v>
      </c>
    </row>
    <row r="440" ht="135" spans="1:11">
      <c r="A440" s="3" t="s">
        <v>1004</v>
      </c>
      <c r="B440" s="3" t="s">
        <v>397</v>
      </c>
      <c r="C440" s="3" t="s">
        <v>15</v>
      </c>
      <c r="D440" s="3" t="s">
        <v>1005</v>
      </c>
      <c r="E440" s="3" t="s">
        <v>399</v>
      </c>
      <c r="F440" s="3" t="s">
        <v>818</v>
      </c>
      <c r="G440" s="3" t="s">
        <v>409</v>
      </c>
      <c r="H440" s="3" t="s">
        <v>401</v>
      </c>
      <c r="I440" s="3" t="s">
        <v>416</v>
      </c>
      <c r="J440" s="3" t="s">
        <v>140</v>
      </c>
      <c r="K440" s="3" t="s">
        <v>63</v>
      </c>
    </row>
    <row r="441" ht="135" spans="1:11">
      <c r="A441" s="3" t="s">
        <v>1006</v>
      </c>
      <c r="B441" s="3" t="s">
        <v>397</v>
      </c>
      <c r="C441" s="3" t="s">
        <v>15</v>
      </c>
      <c r="D441" s="3" t="s">
        <v>1005</v>
      </c>
      <c r="E441" s="3" t="s">
        <v>399</v>
      </c>
      <c r="F441" s="3" t="s">
        <v>818</v>
      </c>
      <c r="G441" s="3" t="s">
        <v>409</v>
      </c>
      <c r="H441" s="3" t="s">
        <v>401</v>
      </c>
      <c r="I441" s="3" t="s">
        <v>416</v>
      </c>
      <c r="J441" s="3" t="s">
        <v>140</v>
      </c>
      <c r="K441" s="3" t="s">
        <v>63</v>
      </c>
    </row>
    <row r="442" ht="135" spans="1:11">
      <c r="A442" s="3" t="s">
        <v>1007</v>
      </c>
      <c r="B442" s="3" t="s">
        <v>397</v>
      </c>
      <c r="C442" s="3" t="s">
        <v>15</v>
      </c>
      <c r="D442" s="3" t="s">
        <v>101</v>
      </c>
      <c r="E442" s="3" t="s">
        <v>425</v>
      </c>
      <c r="F442" s="3" t="s">
        <v>991</v>
      </c>
      <c r="G442" s="3" t="s">
        <v>1008</v>
      </c>
      <c r="H442" s="3" t="s">
        <v>1009</v>
      </c>
      <c r="I442" s="3" t="s">
        <v>63</v>
      </c>
      <c r="J442" s="3" t="s">
        <v>140</v>
      </c>
      <c r="K442" s="3" t="s">
        <v>63</v>
      </c>
    </row>
    <row r="443" ht="135" spans="1:11">
      <c r="A443" s="3" t="s">
        <v>1010</v>
      </c>
      <c r="B443" s="3" t="s">
        <v>397</v>
      </c>
      <c r="C443" s="3" t="s">
        <v>21</v>
      </c>
      <c r="D443" s="3" t="s">
        <v>384</v>
      </c>
      <c r="E443" s="3" t="s">
        <v>1011</v>
      </c>
      <c r="F443" s="3" t="s">
        <v>60</v>
      </c>
      <c r="G443" s="3" t="s">
        <v>60</v>
      </c>
      <c r="H443" s="3" t="s">
        <v>60</v>
      </c>
      <c r="I443" s="3" t="s">
        <v>783</v>
      </c>
      <c r="J443" s="3" t="s">
        <v>140</v>
      </c>
      <c r="K443" s="3" t="s">
        <v>63</v>
      </c>
    </row>
    <row r="444" ht="135" spans="1:11">
      <c r="A444" s="3"/>
      <c r="B444" s="3"/>
      <c r="C444" s="3"/>
      <c r="D444" s="3"/>
      <c r="E444" s="3"/>
      <c r="F444" s="3" t="s">
        <v>1012</v>
      </c>
      <c r="G444" s="3" t="s">
        <v>1013</v>
      </c>
      <c r="H444" s="3" t="s">
        <v>1013</v>
      </c>
      <c r="I444" s="3" t="s">
        <v>783</v>
      </c>
      <c r="J444" s="3" t="s">
        <v>140</v>
      </c>
      <c r="K444" s="3" t="s">
        <v>63</v>
      </c>
    </row>
    <row r="445" ht="135" spans="1:11">
      <c r="A445" s="3" t="s">
        <v>1014</v>
      </c>
      <c r="B445" s="3" t="s">
        <v>397</v>
      </c>
      <c r="C445" s="3" t="s">
        <v>21</v>
      </c>
      <c r="D445" s="3" t="s">
        <v>386</v>
      </c>
      <c r="E445" s="3" t="s">
        <v>1011</v>
      </c>
      <c r="F445" s="3" t="s">
        <v>60</v>
      </c>
      <c r="G445" s="3" t="s">
        <v>60</v>
      </c>
      <c r="H445" s="3" t="s">
        <v>60</v>
      </c>
      <c r="I445" s="3" t="s">
        <v>783</v>
      </c>
      <c r="J445" s="3" t="s">
        <v>140</v>
      </c>
      <c r="K445" s="3" t="s">
        <v>63</v>
      </c>
    </row>
    <row r="446" ht="135" spans="1:11">
      <c r="A446" s="3"/>
      <c r="B446" s="3"/>
      <c r="C446" s="3"/>
      <c r="D446" s="3"/>
      <c r="E446" s="3"/>
      <c r="F446" s="3" t="s">
        <v>1012</v>
      </c>
      <c r="G446" s="3" t="s">
        <v>1013</v>
      </c>
      <c r="H446" s="3" t="s">
        <v>1013</v>
      </c>
      <c r="I446" s="3" t="s">
        <v>783</v>
      </c>
      <c r="J446" s="3" t="s">
        <v>140</v>
      </c>
      <c r="K446" s="3" t="s">
        <v>63</v>
      </c>
    </row>
    <row r="447" ht="135" spans="1:11">
      <c r="A447" s="3" t="s">
        <v>1015</v>
      </c>
      <c r="B447" s="3" t="s">
        <v>397</v>
      </c>
      <c r="C447" s="3" t="s">
        <v>21</v>
      </c>
      <c r="D447" s="3" t="s">
        <v>384</v>
      </c>
      <c r="E447" s="3" t="s">
        <v>425</v>
      </c>
      <c r="F447" s="3" t="s">
        <v>1016</v>
      </c>
      <c r="G447" s="3" t="s">
        <v>778</v>
      </c>
      <c r="H447" s="3" t="s">
        <v>779</v>
      </c>
      <c r="I447" s="3" t="s">
        <v>1017</v>
      </c>
      <c r="J447" s="3" t="s">
        <v>140</v>
      </c>
      <c r="K447" s="3" t="s">
        <v>63</v>
      </c>
    </row>
    <row r="448" ht="135" spans="1:11">
      <c r="A448" s="3" t="s">
        <v>1018</v>
      </c>
      <c r="B448" s="3" t="s">
        <v>397</v>
      </c>
      <c r="C448" s="3" t="s">
        <v>21</v>
      </c>
      <c r="D448" s="3" t="s">
        <v>386</v>
      </c>
      <c r="E448" s="3" t="s">
        <v>425</v>
      </c>
      <c r="F448" s="3" t="s">
        <v>1016</v>
      </c>
      <c r="G448" s="3" t="s">
        <v>778</v>
      </c>
      <c r="H448" s="3" t="s">
        <v>779</v>
      </c>
      <c r="I448" s="3" t="s">
        <v>1017</v>
      </c>
      <c r="J448" s="3" t="s">
        <v>140</v>
      </c>
      <c r="K448" s="3" t="s">
        <v>63</v>
      </c>
    </row>
    <row r="449" ht="81" spans="1:11">
      <c r="A449" s="3" t="s">
        <v>1019</v>
      </c>
      <c r="B449" s="3" t="s">
        <v>397</v>
      </c>
      <c r="C449" s="3" t="s">
        <v>104</v>
      </c>
      <c r="D449" s="3" t="s">
        <v>105</v>
      </c>
      <c r="E449" s="3" t="s">
        <v>425</v>
      </c>
      <c r="F449" s="3" t="s">
        <v>991</v>
      </c>
      <c r="G449" s="3" t="s">
        <v>778</v>
      </c>
      <c r="H449" s="3" t="s">
        <v>779</v>
      </c>
      <c r="I449" s="3" t="s">
        <v>1020</v>
      </c>
      <c r="J449" s="3" t="s">
        <v>158</v>
      </c>
      <c r="K449" s="3" t="s">
        <v>63</v>
      </c>
    </row>
    <row r="450" ht="81" spans="1:11">
      <c r="A450" s="3" t="s">
        <v>1021</v>
      </c>
      <c r="B450" s="3" t="s">
        <v>397</v>
      </c>
      <c r="C450" s="3" t="s">
        <v>104</v>
      </c>
      <c r="D450" s="3" t="s">
        <v>105</v>
      </c>
      <c r="E450" s="3" t="s">
        <v>425</v>
      </c>
      <c r="F450" s="3" t="s">
        <v>1016</v>
      </c>
      <c r="G450" s="3" t="s">
        <v>778</v>
      </c>
      <c r="H450" s="3" t="s">
        <v>779</v>
      </c>
      <c r="I450" s="3" t="s">
        <v>1022</v>
      </c>
      <c r="J450" s="3" t="s">
        <v>165</v>
      </c>
      <c r="K450" s="3" t="s">
        <v>63</v>
      </c>
    </row>
    <row r="451" ht="135" spans="1:11">
      <c r="A451" s="3" t="s">
        <v>1023</v>
      </c>
      <c r="B451" s="3" t="s">
        <v>397</v>
      </c>
      <c r="C451" s="3" t="s">
        <v>21</v>
      </c>
      <c r="D451" s="3" t="s">
        <v>384</v>
      </c>
      <c r="E451" s="3" t="s">
        <v>425</v>
      </c>
      <c r="F451" s="3" t="s">
        <v>1016</v>
      </c>
      <c r="G451" s="3" t="s">
        <v>778</v>
      </c>
      <c r="H451" s="3" t="s">
        <v>779</v>
      </c>
      <c r="I451" s="3" t="s">
        <v>1017</v>
      </c>
      <c r="J451" s="3" t="s">
        <v>140</v>
      </c>
      <c r="K451" s="3" t="s">
        <v>63</v>
      </c>
    </row>
    <row r="452" ht="135" spans="1:11">
      <c r="A452" s="3" t="s">
        <v>1024</v>
      </c>
      <c r="B452" s="3" t="s">
        <v>397</v>
      </c>
      <c r="C452" s="3" t="s">
        <v>21</v>
      </c>
      <c r="D452" s="3" t="s">
        <v>386</v>
      </c>
      <c r="E452" s="3" t="s">
        <v>425</v>
      </c>
      <c r="F452" s="3" t="s">
        <v>1016</v>
      </c>
      <c r="G452" s="3" t="s">
        <v>778</v>
      </c>
      <c r="H452" s="3" t="s">
        <v>779</v>
      </c>
      <c r="I452" s="3" t="s">
        <v>1017</v>
      </c>
      <c r="J452" s="3" t="s">
        <v>140</v>
      </c>
      <c r="K452" s="3" t="s">
        <v>63</v>
      </c>
    </row>
    <row r="453" ht="108" spans="1:11">
      <c r="A453" s="3" t="s">
        <v>1025</v>
      </c>
      <c r="B453" s="3" t="s">
        <v>397</v>
      </c>
      <c r="C453" s="3" t="s">
        <v>15</v>
      </c>
      <c r="D453" s="3" t="s">
        <v>78</v>
      </c>
      <c r="E453" s="3" t="s">
        <v>782</v>
      </c>
      <c r="F453" s="3" t="s">
        <v>60</v>
      </c>
      <c r="G453" s="3" t="s">
        <v>60</v>
      </c>
      <c r="H453" s="3" t="s">
        <v>60</v>
      </c>
      <c r="I453" s="3" t="s">
        <v>1026</v>
      </c>
      <c r="J453" s="3" t="s">
        <v>63</v>
      </c>
      <c r="K453" s="3" t="s">
        <v>871</v>
      </c>
    </row>
    <row r="454" ht="108" spans="1:11">
      <c r="A454" s="3"/>
      <c r="B454" s="3"/>
      <c r="C454" s="3"/>
      <c r="D454" s="3"/>
      <c r="E454" s="3"/>
      <c r="F454" s="3" t="s">
        <v>823</v>
      </c>
      <c r="G454" s="3" t="s">
        <v>785</v>
      </c>
      <c r="H454" s="3" t="s">
        <v>785</v>
      </c>
      <c r="I454" s="3" t="s">
        <v>1026</v>
      </c>
      <c r="J454" s="3" t="s">
        <v>63</v>
      </c>
      <c r="K454" s="3" t="s">
        <v>871</v>
      </c>
    </row>
    <row r="455" ht="108" spans="1:11">
      <c r="A455" s="3" t="s">
        <v>1027</v>
      </c>
      <c r="B455" s="3" t="s">
        <v>397</v>
      </c>
      <c r="C455" s="3" t="s">
        <v>15</v>
      </c>
      <c r="D455" s="3" t="s">
        <v>78</v>
      </c>
      <c r="E455" s="3" t="s">
        <v>782</v>
      </c>
      <c r="F455" s="3" t="s">
        <v>60</v>
      </c>
      <c r="G455" s="3" t="s">
        <v>60</v>
      </c>
      <c r="H455" s="3" t="s">
        <v>60</v>
      </c>
      <c r="I455" s="3" t="s">
        <v>1028</v>
      </c>
      <c r="J455" s="3" t="s">
        <v>63</v>
      </c>
      <c r="K455" s="3" t="s">
        <v>871</v>
      </c>
    </row>
    <row r="456" ht="108" spans="1:11">
      <c r="A456" s="3"/>
      <c r="B456" s="3"/>
      <c r="C456" s="3"/>
      <c r="D456" s="3"/>
      <c r="E456" s="3"/>
      <c r="F456" s="3" t="s">
        <v>800</v>
      </c>
      <c r="G456" s="3" t="s">
        <v>785</v>
      </c>
      <c r="H456" s="3" t="s">
        <v>785</v>
      </c>
      <c r="I456" s="3" t="s">
        <v>1028</v>
      </c>
      <c r="J456" s="3" t="s">
        <v>63</v>
      </c>
      <c r="K456" s="3" t="s">
        <v>871</v>
      </c>
    </row>
    <row r="457" ht="175.5" spans="1:11">
      <c r="A457" s="3" t="s">
        <v>1029</v>
      </c>
      <c r="B457" s="3" t="s">
        <v>397</v>
      </c>
      <c r="C457" s="3" t="s">
        <v>15</v>
      </c>
      <c r="D457" s="3" t="s">
        <v>78</v>
      </c>
      <c r="E457" s="3" t="s">
        <v>399</v>
      </c>
      <c r="F457" s="3" t="s">
        <v>408</v>
      </c>
      <c r="G457" s="3" t="s">
        <v>409</v>
      </c>
      <c r="H457" s="3" t="s">
        <v>401</v>
      </c>
      <c r="I457" s="3" t="s">
        <v>1030</v>
      </c>
      <c r="J457" s="3" t="s">
        <v>63</v>
      </c>
      <c r="K457" s="3" t="s">
        <v>806</v>
      </c>
    </row>
    <row r="458" ht="175.5" spans="1:11">
      <c r="A458" s="3" t="s">
        <v>1031</v>
      </c>
      <c r="B458" s="3" t="s">
        <v>397</v>
      </c>
      <c r="C458" s="3" t="s">
        <v>15</v>
      </c>
      <c r="D458" s="3" t="s">
        <v>78</v>
      </c>
      <c r="E458" s="3" t="s">
        <v>399</v>
      </c>
      <c r="F458" s="3" t="s">
        <v>856</v>
      </c>
      <c r="G458" s="3" t="s">
        <v>409</v>
      </c>
      <c r="H458" s="3" t="s">
        <v>401</v>
      </c>
      <c r="I458" s="3" t="s">
        <v>1032</v>
      </c>
      <c r="J458" s="3" t="s">
        <v>63</v>
      </c>
      <c r="K458" s="3" t="s">
        <v>806</v>
      </c>
    </row>
    <row r="459" ht="135" spans="1:11">
      <c r="A459" s="3" t="s">
        <v>1033</v>
      </c>
      <c r="B459" s="3" t="s">
        <v>397</v>
      </c>
      <c r="C459" s="3" t="s">
        <v>21</v>
      </c>
      <c r="D459" s="3" t="s">
        <v>641</v>
      </c>
      <c r="E459" s="3" t="s">
        <v>399</v>
      </c>
      <c r="F459" s="3" t="s">
        <v>788</v>
      </c>
      <c r="G459" s="3" t="s">
        <v>789</v>
      </c>
      <c r="H459" s="3" t="s">
        <v>774</v>
      </c>
      <c r="I459" s="3" t="s">
        <v>790</v>
      </c>
      <c r="J459" s="3" t="s">
        <v>140</v>
      </c>
      <c r="K459" s="3" t="s">
        <v>63</v>
      </c>
    </row>
    <row r="460" ht="135" spans="1:11">
      <c r="A460" s="3" t="s">
        <v>1034</v>
      </c>
      <c r="B460" s="3" t="s">
        <v>397</v>
      </c>
      <c r="C460" s="3" t="s">
        <v>21</v>
      </c>
      <c r="D460" s="3" t="s">
        <v>641</v>
      </c>
      <c r="E460" s="3" t="s">
        <v>399</v>
      </c>
      <c r="F460" s="3" t="s">
        <v>788</v>
      </c>
      <c r="G460" s="3" t="s">
        <v>789</v>
      </c>
      <c r="H460" s="3" t="s">
        <v>774</v>
      </c>
      <c r="I460" s="3" t="s">
        <v>63</v>
      </c>
      <c r="J460" s="3" t="s">
        <v>140</v>
      </c>
      <c r="K460" s="3" t="s">
        <v>63</v>
      </c>
    </row>
    <row r="461" ht="135" spans="1:11">
      <c r="A461" s="3" t="s">
        <v>1035</v>
      </c>
      <c r="B461" s="3" t="s">
        <v>397</v>
      </c>
      <c r="C461" s="3" t="s">
        <v>21</v>
      </c>
      <c r="D461" s="3" t="s">
        <v>641</v>
      </c>
      <c r="E461" s="3" t="s">
        <v>399</v>
      </c>
      <c r="F461" s="3" t="s">
        <v>788</v>
      </c>
      <c r="G461" s="3" t="s">
        <v>789</v>
      </c>
      <c r="H461" s="3" t="s">
        <v>774</v>
      </c>
      <c r="I461" s="3" t="s">
        <v>63</v>
      </c>
      <c r="J461" s="3" t="s">
        <v>140</v>
      </c>
      <c r="K461" s="3" t="s">
        <v>63</v>
      </c>
    </row>
    <row r="462" ht="135" spans="1:11">
      <c r="A462" s="3" t="s">
        <v>1036</v>
      </c>
      <c r="B462" s="3" t="s">
        <v>397</v>
      </c>
      <c r="C462" s="3" t="s">
        <v>15</v>
      </c>
      <c r="D462" s="3" t="s">
        <v>99</v>
      </c>
      <c r="E462" s="3" t="s">
        <v>782</v>
      </c>
      <c r="F462" s="3" t="s">
        <v>60</v>
      </c>
      <c r="G462" s="3" t="s">
        <v>60</v>
      </c>
      <c r="H462" s="3" t="s">
        <v>60</v>
      </c>
      <c r="I462" s="3" t="s">
        <v>870</v>
      </c>
      <c r="J462" s="3" t="s">
        <v>140</v>
      </c>
      <c r="K462" s="3" t="s">
        <v>63</v>
      </c>
    </row>
    <row r="463" ht="135" spans="1:11">
      <c r="A463" s="3"/>
      <c r="B463" s="3"/>
      <c r="C463" s="3"/>
      <c r="D463" s="3"/>
      <c r="E463" s="3"/>
      <c r="F463" s="3" t="s">
        <v>823</v>
      </c>
      <c r="G463" s="3" t="s">
        <v>785</v>
      </c>
      <c r="H463" s="3" t="s">
        <v>785</v>
      </c>
      <c r="I463" s="3" t="s">
        <v>870</v>
      </c>
      <c r="J463" s="3" t="s">
        <v>140</v>
      </c>
      <c r="K463" s="3" t="s">
        <v>63</v>
      </c>
    </row>
    <row r="464" ht="135" spans="1:11">
      <c r="A464" s="3" t="s">
        <v>1037</v>
      </c>
      <c r="B464" s="3" t="s">
        <v>397</v>
      </c>
      <c r="C464" s="3" t="s">
        <v>15</v>
      </c>
      <c r="D464" s="3" t="s">
        <v>99</v>
      </c>
      <c r="E464" s="3" t="s">
        <v>782</v>
      </c>
      <c r="F464" s="3" t="s">
        <v>60</v>
      </c>
      <c r="G464" s="3" t="s">
        <v>60</v>
      </c>
      <c r="H464" s="3" t="s">
        <v>60</v>
      </c>
      <c r="I464" s="3" t="s">
        <v>870</v>
      </c>
      <c r="J464" s="3" t="s">
        <v>140</v>
      </c>
      <c r="K464" s="3" t="s">
        <v>63</v>
      </c>
    </row>
    <row r="465" ht="135" spans="1:11">
      <c r="A465" s="3"/>
      <c r="B465" s="3"/>
      <c r="C465" s="3"/>
      <c r="D465" s="3"/>
      <c r="E465" s="3"/>
      <c r="F465" s="3" t="s">
        <v>823</v>
      </c>
      <c r="G465" s="3" t="s">
        <v>785</v>
      </c>
      <c r="H465" s="3" t="s">
        <v>785</v>
      </c>
      <c r="I465" s="3" t="s">
        <v>870</v>
      </c>
      <c r="J465" s="3" t="s">
        <v>140</v>
      </c>
      <c r="K465" s="3" t="s">
        <v>63</v>
      </c>
    </row>
    <row r="466" ht="135" spans="1:11">
      <c r="A466" s="3" t="s">
        <v>1038</v>
      </c>
      <c r="B466" s="3" t="s">
        <v>397</v>
      </c>
      <c r="C466" s="3" t="s">
        <v>15</v>
      </c>
      <c r="D466" s="3" t="s">
        <v>69</v>
      </c>
      <c r="E466" s="3" t="s">
        <v>782</v>
      </c>
      <c r="F466" s="3" t="s">
        <v>60</v>
      </c>
      <c r="G466" s="3" t="s">
        <v>60</v>
      </c>
      <c r="H466" s="3" t="s">
        <v>60</v>
      </c>
      <c r="I466" s="3" t="s">
        <v>1039</v>
      </c>
      <c r="J466" s="3" t="s">
        <v>63</v>
      </c>
      <c r="K466" s="3" t="s">
        <v>871</v>
      </c>
    </row>
    <row r="467" ht="135" spans="1:11">
      <c r="A467" s="3"/>
      <c r="B467" s="3"/>
      <c r="C467" s="3"/>
      <c r="D467" s="3"/>
      <c r="E467" s="3"/>
      <c r="F467" s="3" t="s">
        <v>784</v>
      </c>
      <c r="G467" s="3" t="s">
        <v>785</v>
      </c>
      <c r="H467" s="3" t="s">
        <v>785</v>
      </c>
      <c r="I467" s="3" t="s">
        <v>1039</v>
      </c>
      <c r="J467" s="3" t="s">
        <v>63</v>
      </c>
      <c r="K467" s="3" t="s">
        <v>871</v>
      </c>
    </row>
    <row r="468" ht="135" spans="1:11">
      <c r="A468" s="3" t="s">
        <v>1040</v>
      </c>
      <c r="B468" s="3" t="s">
        <v>397</v>
      </c>
      <c r="C468" s="3" t="s">
        <v>15</v>
      </c>
      <c r="D468" s="3" t="s">
        <v>69</v>
      </c>
      <c r="E468" s="3" t="s">
        <v>782</v>
      </c>
      <c r="F468" s="3" t="s">
        <v>60</v>
      </c>
      <c r="G468" s="3" t="s">
        <v>60</v>
      </c>
      <c r="H468" s="3" t="s">
        <v>60</v>
      </c>
      <c r="I468" s="3" t="s">
        <v>1041</v>
      </c>
      <c r="J468" s="3" t="s">
        <v>63</v>
      </c>
      <c r="K468" s="3" t="s">
        <v>871</v>
      </c>
    </row>
    <row r="469" ht="135" spans="1:11">
      <c r="A469" s="3"/>
      <c r="B469" s="3"/>
      <c r="C469" s="3"/>
      <c r="D469" s="3"/>
      <c r="E469" s="3"/>
      <c r="F469" s="3" t="s">
        <v>800</v>
      </c>
      <c r="G469" s="3" t="s">
        <v>785</v>
      </c>
      <c r="H469" s="3" t="s">
        <v>785</v>
      </c>
      <c r="I469" s="3" t="s">
        <v>1041</v>
      </c>
      <c r="J469" s="3" t="s">
        <v>63</v>
      </c>
      <c r="K469" s="3" t="s">
        <v>871</v>
      </c>
    </row>
    <row r="470" ht="135" spans="1:11">
      <c r="A470" s="3" t="s">
        <v>1042</v>
      </c>
      <c r="B470" s="3" t="s">
        <v>397</v>
      </c>
      <c r="C470" s="3" t="s">
        <v>15</v>
      </c>
      <c r="D470" s="3" t="s">
        <v>274</v>
      </c>
      <c r="E470" s="3" t="s">
        <v>1011</v>
      </c>
      <c r="F470" s="3" t="s">
        <v>60</v>
      </c>
      <c r="G470" s="3" t="s">
        <v>60</v>
      </c>
      <c r="H470" s="3" t="s">
        <v>60</v>
      </c>
      <c r="I470" s="3" t="s">
        <v>63</v>
      </c>
      <c r="J470" s="3" t="s">
        <v>140</v>
      </c>
      <c r="K470" s="3" t="s">
        <v>63</v>
      </c>
    </row>
    <row r="471" ht="135" spans="1:11">
      <c r="A471" s="3"/>
      <c r="B471" s="3"/>
      <c r="C471" s="3"/>
      <c r="D471" s="3"/>
      <c r="E471" s="3"/>
      <c r="F471" s="3" t="s">
        <v>1043</v>
      </c>
      <c r="G471" s="3" t="s">
        <v>1013</v>
      </c>
      <c r="H471" s="3" t="s">
        <v>1013</v>
      </c>
      <c r="I471" s="3" t="s">
        <v>63</v>
      </c>
      <c r="J471" s="3" t="s">
        <v>140</v>
      </c>
      <c r="K471" s="3" t="s">
        <v>63</v>
      </c>
    </row>
    <row r="472" ht="243" spans="1:11">
      <c r="A472" s="3" t="s">
        <v>1044</v>
      </c>
      <c r="B472" s="3" t="s">
        <v>397</v>
      </c>
      <c r="C472" s="3" t="s">
        <v>15</v>
      </c>
      <c r="D472" s="3" t="s">
        <v>292</v>
      </c>
      <c r="E472" s="3" t="s">
        <v>1011</v>
      </c>
      <c r="F472" s="3" t="s">
        <v>60</v>
      </c>
      <c r="G472" s="3" t="s">
        <v>60</v>
      </c>
      <c r="H472" s="3" t="s">
        <v>60</v>
      </c>
      <c r="I472" s="3" t="s">
        <v>1045</v>
      </c>
      <c r="J472" s="3" t="s">
        <v>63</v>
      </c>
      <c r="K472" s="3" t="s">
        <v>63</v>
      </c>
    </row>
    <row r="473" ht="243" spans="1:11">
      <c r="A473" s="3"/>
      <c r="B473" s="3"/>
      <c r="C473" s="3"/>
      <c r="D473" s="3"/>
      <c r="E473" s="3"/>
      <c r="F473" s="3" t="s">
        <v>1043</v>
      </c>
      <c r="G473" s="3" t="s">
        <v>1013</v>
      </c>
      <c r="H473" s="3" t="s">
        <v>1013</v>
      </c>
      <c r="I473" s="3" t="s">
        <v>1045</v>
      </c>
      <c r="J473" s="3" t="s">
        <v>63</v>
      </c>
      <c r="K473" s="3" t="s">
        <v>63</v>
      </c>
    </row>
    <row r="474" ht="256.5" spans="1:11">
      <c r="A474" s="3" t="s">
        <v>1046</v>
      </c>
      <c r="B474" s="3" t="s">
        <v>397</v>
      </c>
      <c r="C474" s="3" t="s">
        <v>15</v>
      </c>
      <c r="D474" s="3" t="s">
        <v>292</v>
      </c>
      <c r="E474" s="3" t="s">
        <v>1011</v>
      </c>
      <c r="F474" s="3" t="s">
        <v>60</v>
      </c>
      <c r="G474" s="3" t="s">
        <v>60</v>
      </c>
      <c r="H474" s="3" t="s">
        <v>60</v>
      </c>
      <c r="I474" s="3" t="s">
        <v>1047</v>
      </c>
      <c r="J474" s="3" t="s">
        <v>63</v>
      </c>
      <c r="K474" s="3" t="s">
        <v>63</v>
      </c>
    </row>
    <row r="475" ht="256.5" spans="1:11">
      <c r="A475" s="3"/>
      <c r="B475" s="3"/>
      <c r="C475" s="3"/>
      <c r="D475" s="3"/>
      <c r="E475" s="3"/>
      <c r="F475" s="3" t="s">
        <v>1043</v>
      </c>
      <c r="G475" s="3" t="s">
        <v>1013</v>
      </c>
      <c r="H475" s="3" t="s">
        <v>1013</v>
      </c>
      <c r="I475" s="3" t="s">
        <v>1047</v>
      </c>
      <c r="J475" s="3" t="s">
        <v>63</v>
      </c>
      <c r="K475" s="3" t="s">
        <v>63</v>
      </c>
    </row>
    <row r="476" ht="409.5" spans="1:11">
      <c r="A476" s="3" t="s">
        <v>1048</v>
      </c>
      <c r="B476" s="3" t="s">
        <v>397</v>
      </c>
      <c r="C476" s="3" t="s">
        <v>15</v>
      </c>
      <c r="D476" s="3" t="s">
        <v>278</v>
      </c>
      <c r="E476" s="3" t="s">
        <v>1011</v>
      </c>
      <c r="F476" s="3" t="s">
        <v>60</v>
      </c>
      <c r="G476" s="3" t="s">
        <v>60</v>
      </c>
      <c r="H476" s="3" t="s">
        <v>60</v>
      </c>
      <c r="I476" s="3" t="s">
        <v>1049</v>
      </c>
      <c r="J476" s="3" t="s">
        <v>158</v>
      </c>
      <c r="K476" s="3" t="s">
        <v>1050</v>
      </c>
    </row>
    <row r="477" ht="409.5" spans="1:11">
      <c r="A477" s="3"/>
      <c r="B477" s="3"/>
      <c r="C477" s="3"/>
      <c r="D477" s="3"/>
      <c r="E477" s="3"/>
      <c r="F477" s="3" t="s">
        <v>1051</v>
      </c>
      <c r="G477" s="3" t="s">
        <v>1013</v>
      </c>
      <c r="H477" s="3" t="s">
        <v>1013</v>
      </c>
      <c r="I477" s="3" t="s">
        <v>1049</v>
      </c>
      <c r="J477" s="3" t="s">
        <v>158</v>
      </c>
      <c r="K477" s="3" t="s">
        <v>1050</v>
      </c>
    </row>
    <row r="478" ht="409.5" spans="1:11">
      <c r="A478" s="3" t="s">
        <v>1052</v>
      </c>
      <c r="B478" s="3" t="s">
        <v>397</v>
      </c>
      <c r="C478" s="3" t="s">
        <v>15</v>
      </c>
      <c r="D478" s="3" t="s">
        <v>278</v>
      </c>
      <c r="E478" s="3" t="s">
        <v>1011</v>
      </c>
      <c r="F478" s="3" t="s">
        <v>60</v>
      </c>
      <c r="G478" s="3" t="s">
        <v>60</v>
      </c>
      <c r="H478" s="3" t="s">
        <v>60</v>
      </c>
      <c r="I478" s="3" t="s">
        <v>1053</v>
      </c>
      <c r="J478" s="3" t="s">
        <v>158</v>
      </c>
      <c r="K478" s="3" t="s">
        <v>1050</v>
      </c>
    </row>
    <row r="479" ht="409.5" spans="1:11">
      <c r="A479" s="3"/>
      <c r="B479" s="3"/>
      <c r="C479" s="3"/>
      <c r="D479" s="3"/>
      <c r="E479" s="3"/>
      <c r="F479" s="3" t="s">
        <v>1054</v>
      </c>
      <c r="G479" s="3" t="s">
        <v>1013</v>
      </c>
      <c r="H479" s="3" t="s">
        <v>1013</v>
      </c>
      <c r="I479" s="3" t="s">
        <v>1053</v>
      </c>
      <c r="J479" s="3" t="s">
        <v>158</v>
      </c>
      <c r="K479" s="3" t="s">
        <v>1050</v>
      </c>
    </row>
    <row r="480" ht="337.5" spans="1:11">
      <c r="A480" s="3" t="s">
        <v>1055</v>
      </c>
      <c r="B480" s="3" t="s">
        <v>397</v>
      </c>
      <c r="C480" s="3" t="s">
        <v>15</v>
      </c>
      <c r="D480" s="3" t="s">
        <v>278</v>
      </c>
      <c r="E480" s="3" t="s">
        <v>1011</v>
      </c>
      <c r="F480" s="3" t="s">
        <v>60</v>
      </c>
      <c r="G480" s="3" t="s">
        <v>60</v>
      </c>
      <c r="H480" s="3" t="s">
        <v>60</v>
      </c>
      <c r="I480" s="3" t="s">
        <v>1056</v>
      </c>
      <c r="J480" s="3" t="s">
        <v>63</v>
      </c>
      <c r="K480" s="3" t="s">
        <v>1057</v>
      </c>
    </row>
    <row r="481" ht="337.5" spans="1:11">
      <c r="A481" s="3"/>
      <c r="B481" s="3"/>
      <c r="C481" s="3"/>
      <c r="D481" s="3"/>
      <c r="E481" s="3"/>
      <c r="F481" s="3" t="s">
        <v>1058</v>
      </c>
      <c r="G481" s="3" t="s">
        <v>1013</v>
      </c>
      <c r="H481" s="3" t="s">
        <v>1013</v>
      </c>
      <c r="I481" s="3" t="s">
        <v>1056</v>
      </c>
      <c r="J481" s="3" t="s">
        <v>63</v>
      </c>
      <c r="K481" s="3" t="s">
        <v>1057</v>
      </c>
    </row>
    <row r="482" ht="337.5" spans="1:11">
      <c r="A482" s="3" t="s">
        <v>1059</v>
      </c>
      <c r="B482" s="3" t="s">
        <v>397</v>
      </c>
      <c r="C482" s="3" t="s">
        <v>15</v>
      </c>
      <c r="D482" s="3" t="s">
        <v>278</v>
      </c>
      <c r="E482" s="3" t="s">
        <v>1011</v>
      </c>
      <c r="F482" s="3" t="s">
        <v>60</v>
      </c>
      <c r="G482" s="3" t="s">
        <v>60</v>
      </c>
      <c r="H482" s="3" t="s">
        <v>60</v>
      </c>
      <c r="I482" s="3" t="s">
        <v>1060</v>
      </c>
      <c r="J482" s="3" t="s">
        <v>63</v>
      </c>
      <c r="K482" s="3" t="s">
        <v>1061</v>
      </c>
    </row>
    <row r="483" ht="337.5" spans="1:11">
      <c r="A483" s="3"/>
      <c r="B483" s="3"/>
      <c r="C483" s="3"/>
      <c r="D483" s="3"/>
      <c r="E483" s="3"/>
      <c r="F483" s="3" t="s">
        <v>1062</v>
      </c>
      <c r="G483" s="3" t="s">
        <v>1013</v>
      </c>
      <c r="H483" s="3" t="s">
        <v>1013</v>
      </c>
      <c r="I483" s="3" t="s">
        <v>1060</v>
      </c>
      <c r="J483" s="3" t="s">
        <v>63</v>
      </c>
      <c r="K483" s="3" t="s">
        <v>1061</v>
      </c>
    </row>
    <row r="484" ht="337.5" spans="1:11">
      <c r="A484" s="3" t="s">
        <v>1063</v>
      </c>
      <c r="B484" s="3" t="s">
        <v>397</v>
      </c>
      <c r="C484" s="3" t="s">
        <v>15</v>
      </c>
      <c r="D484" s="3" t="s">
        <v>278</v>
      </c>
      <c r="E484" s="3" t="s">
        <v>1011</v>
      </c>
      <c r="F484" s="3" t="s">
        <v>60</v>
      </c>
      <c r="G484" s="3" t="s">
        <v>60</v>
      </c>
      <c r="H484" s="3" t="s">
        <v>60</v>
      </c>
      <c r="I484" s="3" t="s">
        <v>1064</v>
      </c>
      <c r="J484" s="3" t="s">
        <v>158</v>
      </c>
      <c r="K484" s="3" t="s">
        <v>63</v>
      </c>
    </row>
    <row r="485" ht="337.5" spans="1:11">
      <c r="A485" s="3"/>
      <c r="B485" s="3"/>
      <c r="C485" s="3"/>
      <c r="D485" s="3"/>
      <c r="E485" s="3"/>
      <c r="F485" s="3" t="s">
        <v>1051</v>
      </c>
      <c r="G485" s="3" t="s">
        <v>1013</v>
      </c>
      <c r="H485" s="3" t="s">
        <v>1013</v>
      </c>
      <c r="I485" s="3" t="s">
        <v>1064</v>
      </c>
      <c r="J485" s="3" t="s">
        <v>158</v>
      </c>
      <c r="K485" s="3" t="s">
        <v>63</v>
      </c>
    </row>
    <row r="486" ht="337.5" spans="1:11">
      <c r="A486" s="3" t="s">
        <v>1065</v>
      </c>
      <c r="B486" s="3" t="s">
        <v>397</v>
      </c>
      <c r="C486" s="3" t="s">
        <v>15</v>
      </c>
      <c r="D486" s="3" t="s">
        <v>278</v>
      </c>
      <c r="E486" s="3" t="s">
        <v>1011</v>
      </c>
      <c r="F486" s="3" t="s">
        <v>60</v>
      </c>
      <c r="G486" s="3" t="s">
        <v>60</v>
      </c>
      <c r="H486" s="3" t="s">
        <v>60</v>
      </c>
      <c r="I486" s="3" t="s">
        <v>1066</v>
      </c>
      <c r="J486" s="3" t="s">
        <v>165</v>
      </c>
      <c r="K486" s="3" t="s">
        <v>63</v>
      </c>
    </row>
    <row r="487" ht="337.5" spans="1:11">
      <c r="A487" s="3"/>
      <c r="B487" s="3"/>
      <c r="C487" s="3"/>
      <c r="D487" s="3"/>
      <c r="E487" s="3"/>
      <c r="F487" s="3" t="s">
        <v>1054</v>
      </c>
      <c r="G487" s="3" t="s">
        <v>1013</v>
      </c>
      <c r="H487" s="3" t="s">
        <v>1013</v>
      </c>
      <c r="I487" s="3" t="s">
        <v>1066</v>
      </c>
      <c r="J487" s="3" t="s">
        <v>165</v>
      </c>
      <c r="K487" s="3" t="s">
        <v>63</v>
      </c>
    </row>
    <row r="488" ht="189" spans="1:11">
      <c r="A488" s="3" t="s">
        <v>1067</v>
      </c>
      <c r="B488" s="3" t="s">
        <v>397</v>
      </c>
      <c r="C488" s="3" t="s">
        <v>15</v>
      </c>
      <c r="D488" s="3" t="s">
        <v>287</v>
      </c>
      <c r="E488" s="3" t="s">
        <v>1011</v>
      </c>
      <c r="F488" s="3" t="s">
        <v>60</v>
      </c>
      <c r="G488" s="3" t="s">
        <v>60</v>
      </c>
      <c r="H488" s="3" t="s">
        <v>60</v>
      </c>
      <c r="I488" s="3" t="s">
        <v>1068</v>
      </c>
      <c r="J488" s="3" t="s">
        <v>63</v>
      </c>
      <c r="K488" s="3" t="s">
        <v>1061</v>
      </c>
    </row>
    <row r="489" ht="189" spans="1:11">
      <c r="A489" s="3"/>
      <c r="B489" s="3"/>
      <c r="C489" s="3"/>
      <c r="D489" s="3"/>
      <c r="E489" s="3"/>
      <c r="F489" s="3" t="s">
        <v>1058</v>
      </c>
      <c r="G489" s="3" t="s">
        <v>1013</v>
      </c>
      <c r="H489" s="3" t="s">
        <v>1013</v>
      </c>
      <c r="I489" s="3" t="s">
        <v>1068</v>
      </c>
      <c r="J489" s="3" t="s">
        <v>63</v>
      </c>
      <c r="K489" s="3" t="s">
        <v>1061</v>
      </c>
    </row>
    <row r="490" ht="189" spans="1:11">
      <c r="A490" s="3" t="s">
        <v>1069</v>
      </c>
      <c r="B490" s="3" t="s">
        <v>397</v>
      </c>
      <c r="C490" s="3" t="s">
        <v>15</v>
      </c>
      <c r="D490" s="3" t="s">
        <v>287</v>
      </c>
      <c r="E490" s="3" t="s">
        <v>1011</v>
      </c>
      <c r="F490" s="3" t="s">
        <v>60</v>
      </c>
      <c r="G490" s="3" t="s">
        <v>60</v>
      </c>
      <c r="H490" s="3" t="s">
        <v>60</v>
      </c>
      <c r="I490" s="3" t="s">
        <v>1070</v>
      </c>
      <c r="J490" s="3" t="s">
        <v>63</v>
      </c>
      <c r="K490" s="3" t="s">
        <v>1057</v>
      </c>
    </row>
    <row r="491" ht="189" spans="1:11">
      <c r="A491" s="3"/>
      <c r="B491" s="3"/>
      <c r="C491" s="3"/>
      <c r="D491" s="3"/>
      <c r="E491" s="3"/>
      <c r="F491" s="3" t="s">
        <v>1062</v>
      </c>
      <c r="G491" s="3" t="s">
        <v>1013</v>
      </c>
      <c r="H491" s="3" t="s">
        <v>1013</v>
      </c>
      <c r="I491" s="3" t="s">
        <v>1070</v>
      </c>
      <c r="J491" s="3" t="s">
        <v>63</v>
      </c>
      <c r="K491" s="3" t="s">
        <v>1057</v>
      </c>
    </row>
    <row r="492" ht="81" spans="1:11">
      <c r="A492" s="3" t="s">
        <v>1071</v>
      </c>
      <c r="B492" s="3" t="s">
        <v>397</v>
      </c>
      <c r="C492" s="3" t="s">
        <v>925</v>
      </c>
      <c r="D492" s="3" t="s">
        <v>926</v>
      </c>
      <c r="E492" s="3" t="s">
        <v>399</v>
      </c>
      <c r="F492" s="3" t="s">
        <v>60</v>
      </c>
      <c r="G492" s="3" t="s">
        <v>60</v>
      </c>
      <c r="H492" s="3" t="s">
        <v>60</v>
      </c>
      <c r="I492" s="3" t="s">
        <v>63</v>
      </c>
      <c r="J492" s="3" t="s">
        <v>63</v>
      </c>
      <c r="K492" s="3" t="s">
        <v>63</v>
      </c>
    </row>
    <row r="493" ht="81" spans="1:11">
      <c r="A493" s="3" t="s">
        <v>1072</v>
      </c>
      <c r="B493" s="3" t="s">
        <v>397</v>
      </c>
      <c r="C493" s="3" t="s">
        <v>925</v>
      </c>
      <c r="D493" s="3" t="s">
        <v>926</v>
      </c>
      <c r="E493" s="3" t="s">
        <v>399</v>
      </c>
      <c r="F493" s="3" t="s">
        <v>60</v>
      </c>
      <c r="G493" s="3" t="s">
        <v>60</v>
      </c>
      <c r="H493" s="3" t="s">
        <v>60</v>
      </c>
      <c r="I493" s="3" t="s">
        <v>63</v>
      </c>
      <c r="J493" s="3" t="s">
        <v>63</v>
      </c>
      <c r="K493" s="3" t="s">
        <v>63</v>
      </c>
    </row>
    <row r="494" ht="135" spans="1:11">
      <c r="A494" s="3" t="s">
        <v>1073</v>
      </c>
      <c r="B494" s="3" t="s">
        <v>397</v>
      </c>
      <c r="C494" s="3" t="s">
        <v>15</v>
      </c>
      <c r="D494" s="3" t="s">
        <v>274</v>
      </c>
      <c r="E494" s="3" t="s">
        <v>1011</v>
      </c>
      <c r="F494" s="3" t="s">
        <v>60</v>
      </c>
      <c r="G494" s="3" t="s">
        <v>60</v>
      </c>
      <c r="H494" s="3" t="s">
        <v>60</v>
      </c>
      <c r="I494" s="3" t="s">
        <v>63</v>
      </c>
      <c r="J494" s="3" t="s">
        <v>140</v>
      </c>
      <c r="K494" s="3" t="s">
        <v>63</v>
      </c>
    </row>
    <row r="495" ht="135" spans="1:11">
      <c r="A495" s="3"/>
      <c r="B495" s="3"/>
      <c r="C495" s="3"/>
      <c r="D495" s="3"/>
      <c r="E495" s="3"/>
      <c r="F495" s="3" t="s">
        <v>1074</v>
      </c>
      <c r="G495" s="3" t="s">
        <v>1013</v>
      </c>
      <c r="H495" s="3" t="s">
        <v>1013</v>
      </c>
      <c r="I495" s="3" t="s">
        <v>63</v>
      </c>
      <c r="J495" s="3" t="s">
        <v>140</v>
      </c>
      <c r="K495" s="3" t="s">
        <v>63</v>
      </c>
    </row>
    <row r="496" ht="243" spans="1:11">
      <c r="A496" s="3" t="s">
        <v>1075</v>
      </c>
      <c r="B496" s="3" t="s">
        <v>397</v>
      </c>
      <c r="C496" s="3" t="s">
        <v>15</v>
      </c>
      <c r="D496" s="3" t="s">
        <v>292</v>
      </c>
      <c r="E496" s="3" t="s">
        <v>1011</v>
      </c>
      <c r="F496" s="3" t="s">
        <v>60</v>
      </c>
      <c r="G496" s="3" t="s">
        <v>60</v>
      </c>
      <c r="H496" s="3" t="s">
        <v>60</v>
      </c>
      <c r="I496" s="3" t="s">
        <v>1076</v>
      </c>
      <c r="J496" s="3" t="s">
        <v>63</v>
      </c>
      <c r="K496" s="3" t="s">
        <v>63</v>
      </c>
    </row>
    <row r="497" ht="243" spans="1:11">
      <c r="A497" s="3"/>
      <c r="B497" s="3"/>
      <c r="C497" s="3"/>
      <c r="D497" s="3"/>
      <c r="E497" s="3"/>
      <c r="F497" s="3" t="s">
        <v>1074</v>
      </c>
      <c r="G497" s="3" t="s">
        <v>1013</v>
      </c>
      <c r="H497" s="3" t="s">
        <v>1013</v>
      </c>
      <c r="I497" s="3" t="s">
        <v>1076</v>
      </c>
      <c r="J497" s="3" t="s">
        <v>63</v>
      </c>
      <c r="K497" s="3" t="s">
        <v>63</v>
      </c>
    </row>
    <row r="498" ht="243" spans="1:11">
      <c r="A498" s="3" t="s">
        <v>1077</v>
      </c>
      <c r="B498" s="3" t="s">
        <v>397</v>
      </c>
      <c r="C498" s="3" t="s">
        <v>15</v>
      </c>
      <c r="D498" s="3" t="s">
        <v>292</v>
      </c>
      <c r="E498" s="3" t="s">
        <v>1011</v>
      </c>
      <c r="F498" s="3" t="s">
        <v>60</v>
      </c>
      <c r="G498" s="3" t="s">
        <v>60</v>
      </c>
      <c r="H498" s="3" t="s">
        <v>60</v>
      </c>
      <c r="I498" s="3" t="s">
        <v>1078</v>
      </c>
      <c r="J498" s="3" t="s">
        <v>63</v>
      </c>
      <c r="K498" s="3" t="s">
        <v>63</v>
      </c>
    </row>
    <row r="499" ht="243" spans="1:11">
      <c r="A499" s="3"/>
      <c r="B499" s="3"/>
      <c r="C499" s="3"/>
      <c r="D499" s="3"/>
      <c r="E499" s="3"/>
      <c r="F499" s="3" t="s">
        <v>1074</v>
      </c>
      <c r="G499" s="3" t="s">
        <v>1013</v>
      </c>
      <c r="H499" s="3" t="s">
        <v>1013</v>
      </c>
      <c r="I499" s="3" t="s">
        <v>1078</v>
      </c>
      <c r="J499" s="3" t="s">
        <v>63</v>
      </c>
      <c r="K499" s="3" t="s">
        <v>63</v>
      </c>
    </row>
    <row r="500" ht="135" spans="1:11">
      <c r="A500" s="3" t="s">
        <v>1079</v>
      </c>
      <c r="B500" s="3" t="s">
        <v>397</v>
      </c>
      <c r="C500" s="3" t="s">
        <v>21</v>
      </c>
      <c r="D500" s="3" t="s">
        <v>641</v>
      </c>
      <c r="E500" s="3" t="s">
        <v>399</v>
      </c>
      <c r="F500" s="3" t="s">
        <v>788</v>
      </c>
      <c r="G500" s="3" t="s">
        <v>789</v>
      </c>
      <c r="H500" s="3" t="s">
        <v>774</v>
      </c>
      <c r="I500" s="3" t="s">
        <v>790</v>
      </c>
      <c r="J500" s="3" t="s">
        <v>140</v>
      </c>
      <c r="K500" s="3" t="s">
        <v>63</v>
      </c>
    </row>
    <row r="501" ht="135" spans="1:11">
      <c r="A501" s="3" t="s">
        <v>1080</v>
      </c>
      <c r="B501" s="3" t="s">
        <v>884</v>
      </c>
      <c r="C501" s="3" t="s">
        <v>15</v>
      </c>
      <c r="D501" s="3" t="s">
        <v>1081</v>
      </c>
      <c r="E501" s="3" t="s">
        <v>1082</v>
      </c>
      <c r="F501" s="3" t="s">
        <v>1083</v>
      </c>
      <c r="G501" s="3" t="s">
        <v>1084</v>
      </c>
      <c r="H501" s="3" t="s">
        <v>1084</v>
      </c>
      <c r="I501" s="3" t="s">
        <v>1085</v>
      </c>
      <c r="J501" s="3" t="s">
        <v>904</v>
      </c>
      <c r="K501" s="3" t="s">
        <v>63</v>
      </c>
    </row>
    <row r="502" ht="135" spans="1:11">
      <c r="A502" s="3" t="s">
        <v>1086</v>
      </c>
      <c r="B502" s="3" t="s">
        <v>884</v>
      </c>
      <c r="C502" s="3" t="s">
        <v>15</v>
      </c>
      <c r="D502" s="3" t="s">
        <v>1087</v>
      </c>
      <c r="E502" s="3" t="s">
        <v>1082</v>
      </c>
      <c r="F502" s="3" t="s">
        <v>1083</v>
      </c>
      <c r="G502" s="3" t="s">
        <v>1084</v>
      </c>
      <c r="H502" s="3" t="s">
        <v>1084</v>
      </c>
      <c r="I502" s="3" t="s">
        <v>1085</v>
      </c>
      <c r="J502" s="3" t="s">
        <v>904</v>
      </c>
      <c r="K502" s="3" t="s">
        <v>63</v>
      </c>
    </row>
    <row r="503" ht="135" spans="1:11">
      <c r="A503" s="3" t="s">
        <v>1088</v>
      </c>
      <c r="B503" s="3" t="s">
        <v>884</v>
      </c>
      <c r="C503" s="3" t="s">
        <v>15</v>
      </c>
      <c r="D503" s="3" t="s">
        <v>1087</v>
      </c>
      <c r="E503" s="3" t="s">
        <v>1082</v>
      </c>
      <c r="F503" s="3" t="s">
        <v>1089</v>
      </c>
      <c r="G503" s="3" t="s">
        <v>1084</v>
      </c>
      <c r="H503" s="3" t="s">
        <v>1084</v>
      </c>
      <c r="I503" s="3" t="s">
        <v>1085</v>
      </c>
      <c r="J503" s="3" t="s">
        <v>904</v>
      </c>
      <c r="K503" s="3" t="s">
        <v>63</v>
      </c>
    </row>
    <row r="504" ht="67.5" spans="1:11">
      <c r="A504" s="3" t="s">
        <v>1090</v>
      </c>
      <c r="B504" s="3" t="s">
        <v>884</v>
      </c>
      <c r="C504" s="3" t="s">
        <v>1091</v>
      </c>
      <c r="D504" s="3" t="s">
        <v>112</v>
      </c>
      <c r="E504" s="3" t="s">
        <v>1082</v>
      </c>
      <c r="F504" s="3" t="s">
        <v>1092</v>
      </c>
      <c r="G504" s="3" t="s">
        <v>1084</v>
      </c>
      <c r="H504" s="3" t="s">
        <v>1084</v>
      </c>
      <c r="I504" s="3" t="s">
        <v>63</v>
      </c>
      <c r="J504" s="3" t="s">
        <v>63</v>
      </c>
      <c r="K504" s="3" t="s">
        <v>63</v>
      </c>
    </row>
    <row r="505" ht="67.5" spans="1:11">
      <c r="A505" s="3" t="s">
        <v>1093</v>
      </c>
      <c r="B505" s="3" t="s">
        <v>884</v>
      </c>
      <c r="C505" s="3" t="s">
        <v>1091</v>
      </c>
      <c r="D505" s="3" t="s">
        <v>112</v>
      </c>
      <c r="E505" s="3" t="s">
        <v>1082</v>
      </c>
      <c r="F505" s="3" t="s">
        <v>1092</v>
      </c>
      <c r="G505" s="3" t="s">
        <v>1084</v>
      </c>
      <c r="H505" s="3" t="s">
        <v>1084</v>
      </c>
      <c r="I505" s="3" t="s">
        <v>63</v>
      </c>
      <c r="J505" s="3" t="s">
        <v>63</v>
      </c>
      <c r="K505" s="3" t="s">
        <v>63</v>
      </c>
    </row>
    <row r="506" ht="216" spans="1:11">
      <c r="A506" s="3" t="s">
        <v>1094</v>
      </c>
      <c r="B506" s="3" t="s">
        <v>884</v>
      </c>
      <c r="C506" s="3" t="s">
        <v>1091</v>
      </c>
      <c r="D506" s="3" t="s">
        <v>78</v>
      </c>
      <c r="E506" s="3" t="s">
        <v>1082</v>
      </c>
      <c r="F506" s="3" t="s">
        <v>1092</v>
      </c>
      <c r="G506" s="3" t="s">
        <v>1084</v>
      </c>
      <c r="H506" s="3" t="s">
        <v>1084</v>
      </c>
      <c r="I506" s="3" t="s">
        <v>1095</v>
      </c>
      <c r="J506" s="3" t="s">
        <v>63</v>
      </c>
      <c r="K506" s="3" t="s">
        <v>1096</v>
      </c>
    </row>
    <row r="507" ht="216" spans="1:11">
      <c r="A507" s="3" t="s">
        <v>1097</v>
      </c>
      <c r="B507" s="3" t="s">
        <v>884</v>
      </c>
      <c r="C507" s="3" t="s">
        <v>1091</v>
      </c>
      <c r="D507" s="3" t="s">
        <v>78</v>
      </c>
      <c r="E507" s="3" t="s">
        <v>1082</v>
      </c>
      <c r="F507" s="3" t="s">
        <v>1092</v>
      </c>
      <c r="G507" s="3" t="s">
        <v>1084</v>
      </c>
      <c r="H507" s="3" t="s">
        <v>1084</v>
      </c>
      <c r="I507" s="3" t="s">
        <v>1098</v>
      </c>
      <c r="J507" s="3" t="s">
        <v>63</v>
      </c>
      <c r="K507" s="3" t="s">
        <v>1099</v>
      </c>
    </row>
    <row r="508" ht="67.5" spans="1:11">
      <c r="A508" s="3" t="s">
        <v>1100</v>
      </c>
      <c r="B508" s="3" t="s">
        <v>884</v>
      </c>
      <c r="C508" s="3" t="s">
        <v>15</v>
      </c>
      <c r="D508" s="3" t="s">
        <v>78</v>
      </c>
      <c r="E508" s="3" t="s">
        <v>1082</v>
      </c>
      <c r="F508" s="3" t="s">
        <v>60</v>
      </c>
      <c r="G508" s="3" t="s">
        <v>1084</v>
      </c>
      <c r="H508" s="3" t="s">
        <v>1084</v>
      </c>
      <c r="I508" s="3" t="s">
        <v>63</v>
      </c>
      <c r="J508" s="3" t="s">
        <v>63</v>
      </c>
      <c r="K508" s="3" t="s">
        <v>63</v>
      </c>
    </row>
    <row r="509" ht="67.5" spans="1:11">
      <c r="A509" s="3" t="s">
        <v>1101</v>
      </c>
      <c r="B509" s="3" t="s">
        <v>884</v>
      </c>
      <c r="C509" s="3" t="s">
        <v>15</v>
      </c>
      <c r="D509" s="3" t="s">
        <v>78</v>
      </c>
      <c r="E509" s="3" t="s">
        <v>1082</v>
      </c>
      <c r="F509" s="3" t="s">
        <v>60</v>
      </c>
      <c r="G509" s="3" t="s">
        <v>1084</v>
      </c>
      <c r="H509" s="3" t="s">
        <v>1084</v>
      </c>
      <c r="I509" s="3" t="s">
        <v>63</v>
      </c>
      <c r="J509" s="3" t="s">
        <v>63</v>
      </c>
      <c r="K509" s="3" t="s">
        <v>63</v>
      </c>
    </row>
    <row r="510" ht="148.5" spans="1:11">
      <c r="A510" s="3" t="s">
        <v>1102</v>
      </c>
      <c r="B510" s="3" t="s">
        <v>884</v>
      </c>
      <c r="C510" s="3" t="s">
        <v>15</v>
      </c>
      <c r="D510" s="3" t="s">
        <v>1103</v>
      </c>
      <c r="E510" s="3" t="s">
        <v>1082</v>
      </c>
      <c r="F510" s="3" t="s">
        <v>1104</v>
      </c>
      <c r="G510" s="3" t="s">
        <v>1084</v>
      </c>
      <c r="H510" s="3" t="s">
        <v>1084</v>
      </c>
      <c r="I510" s="3" t="s">
        <v>1105</v>
      </c>
      <c r="J510" s="3" t="s">
        <v>564</v>
      </c>
      <c r="K510" s="3" t="s">
        <v>63</v>
      </c>
    </row>
    <row r="511" ht="148.5" spans="1:11">
      <c r="A511" s="3" t="s">
        <v>1106</v>
      </c>
      <c r="B511" s="3" t="s">
        <v>884</v>
      </c>
      <c r="C511" s="3" t="s">
        <v>15</v>
      </c>
      <c r="D511" s="3" t="s">
        <v>1103</v>
      </c>
      <c r="E511" s="3" t="s">
        <v>1082</v>
      </c>
      <c r="F511" s="3" t="s">
        <v>1104</v>
      </c>
      <c r="G511" s="3" t="s">
        <v>1084</v>
      </c>
      <c r="H511" s="3" t="s">
        <v>1084</v>
      </c>
      <c r="I511" s="3" t="s">
        <v>1107</v>
      </c>
      <c r="J511" s="3" t="s">
        <v>1108</v>
      </c>
      <c r="K511" s="3" t="s">
        <v>63</v>
      </c>
    </row>
    <row r="512" ht="135" spans="1:11">
      <c r="A512" s="3" t="s">
        <v>1109</v>
      </c>
      <c r="B512" s="3" t="s">
        <v>884</v>
      </c>
      <c r="C512" s="3" t="s">
        <v>983</v>
      </c>
      <c r="D512" s="3" t="s">
        <v>1110</v>
      </c>
      <c r="E512" s="3" t="s">
        <v>1111</v>
      </c>
      <c r="F512" s="3" t="s">
        <v>1112</v>
      </c>
      <c r="G512" s="3" t="s">
        <v>1113</v>
      </c>
      <c r="H512" s="3" t="s">
        <v>1113</v>
      </c>
      <c r="I512" s="3" t="s">
        <v>933</v>
      </c>
      <c r="J512" s="3" t="s">
        <v>904</v>
      </c>
      <c r="K512" s="3" t="s">
        <v>63</v>
      </c>
    </row>
    <row r="513" ht="67.5" spans="1:11">
      <c r="A513" s="3" t="s">
        <v>1114</v>
      </c>
      <c r="B513" s="3" t="s">
        <v>884</v>
      </c>
      <c r="C513" s="3" t="s">
        <v>104</v>
      </c>
      <c r="D513" s="3" t="s">
        <v>105</v>
      </c>
      <c r="E513" s="3" t="s">
        <v>1111</v>
      </c>
      <c r="F513" s="3" t="s">
        <v>1112</v>
      </c>
      <c r="G513" s="3" t="s">
        <v>1113</v>
      </c>
      <c r="H513" s="3" t="s">
        <v>1113</v>
      </c>
      <c r="I513" s="3" t="s">
        <v>1115</v>
      </c>
      <c r="J513" s="3" t="s">
        <v>917</v>
      </c>
      <c r="K513" s="3" t="s">
        <v>63</v>
      </c>
    </row>
    <row r="514" ht="67.5" spans="1:11">
      <c r="A514" s="3" t="s">
        <v>1116</v>
      </c>
      <c r="B514" s="3" t="s">
        <v>884</v>
      </c>
      <c r="C514" s="3" t="s">
        <v>104</v>
      </c>
      <c r="D514" s="3" t="s">
        <v>105</v>
      </c>
      <c r="E514" s="3" t="s">
        <v>1111</v>
      </c>
      <c r="F514" s="3" t="s">
        <v>1112</v>
      </c>
      <c r="G514" s="3" t="s">
        <v>1113</v>
      </c>
      <c r="H514" s="3" t="s">
        <v>1113</v>
      </c>
      <c r="I514" s="3" t="s">
        <v>1117</v>
      </c>
      <c r="J514" s="3" t="s">
        <v>922</v>
      </c>
      <c r="K514" s="3" t="s">
        <v>63</v>
      </c>
    </row>
    <row r="515" ht="135" spans="1:11">
      <c r="A515" s="3" t="s">
        <v>1118</v>
      </c>
      <c r="B515" s="3" t="s">
        <v>884</v>
      </c>
      <c r="C515" s="3" t="s">
        <v>21</v>
      </c>
      <c r="D515" s="3" t="s">
        <v>134</v>
      </c>
      <c r="E515" s="3" t="s">
        <v>885</v>
      </c>
      <c r="F515" s="3" t="s">
        <v>890</v>
      </c>
      <c r="G515" s="3" t="s">
        <v>887</v>
      </c>
      <c r="H515" s="3" t="s">
        <v>887</v>
      </c>
      <c r="I515" s="3" t="s">
        <v>1119</v>
      </c>
      <c r="J515" s="3" t="s">
        <v>904</v>
      </c>
      <c r="K515" s="3" t="s">
        <v>63</v>
      </c>
    </row>
    <row r="516" ht="135" spans="1:11">
      <c r="A516" s="3" t="s">
        <v>1120</v>
      </c>
      <c r="B516" s="3" t="s">
        <v>884</v>
      </c>
      <c r="C516" s="3" t="s">
        <v>21</v>
      </c>
      <c r="D516" s="3" t="s">
        <v>142</v>
      </c>
      <c r="E516" s="3" t="s">
        <v>885</v>
      </c>
      <c r="F516" s="3" t="s">
        <v>890</v>
      </c>
      <c r="G516" s="3" t="s">
        <v>887</v>
      </c>
      <c r="H516" s="3" t="s">
        <v>887</v>
      </c>
      <c r="I516" s="3" t="s">
        <v>1119</v>
      </c>
      <c r="J516" s="3" t="s">
        <v>904</v>
      </c>
      <c r="K516" s="3" t="s">
        <v>63</v>
      </c>
    </row>
    <row r="517" ht="135" spans="1:11">
      <c r="A517" s="3" t="s">
        <v>1121</v>
      </c>
      <c r="B517" s="3" t="s">
        <v>884</v>
      </c>
      <c r="C517" s="3" t="s">
        <v>21</v>
      </c>
      <c r="D517" s="3" t="s">
        <v>142</v>
      </c>
      <c r="E517" s="3" t="s">
        <v>885</v>
      </c>
      <c r="F517" s="3" t="s">
        <v>890</v>
      </c>
      <c r="G517" s="3" t="s">
        <v>887</v>
      </c>
      <c r="H517" s="3" t="s">
        <v>887</v>
      </c>
      <c r="I517" s="3" t="s">
        <v>1119</v>
      </c>
      <c r="J517" s="3" t="s">
        <v>904</v>
      </c>
      <c r="K517" s="3" t="s">
        <v>63</v>
      </c>
    </row>
    <row r="518" ht="135" spans="1:11">
      <c r="A518" s="3" t="s">
        <v>1122</v>
      </c>
      <c r="B518" s="3" t="s">
        <v>884</v>
      </c>
      <c r="C518" s="3" t="s">
        <v>21</v>
      </c>
      <c r="D518" s="3" t="s">
        <v>312</v>
      </c>
      <c r="E518" s="3" t="s">
        <v>885</v>
      </c>
      <c r="F518" s="3" t="s">
        <v>886</v>
      </c>
      <c r="G518" s="3" t="s">
        <v>887</v>
      </c>
      <c r="H518" s="3" t="s">
        <v>887</v>
      </c>
      <c r="I518" s="3" t="s">
        <v>1119</v>
      </c>
      <c r="J518" s="3" t="s">
        <v>904</v>
      </c>
      <c r="K518" s="3" t="s">
        <v>63</v>
      </c>
    </row>
    <row r="519" ht="135" spans="1:11">
      <c r="A519" s="3" t="s">
        <v>1123</v>
      </c>
      <c r="B519" s="3" t="s">
        <v>884</v>
      </c>
      <c r="C519" s="3" t="s">
        <v>21</v>
      </c>
      <c r="D519" s="3" t="s">
        <v>312</v>
      </c>
      <c r="E519" s="3" t="s">
        <v>885</v>
      </c>
      <c r="F519" s="3" t="s">
        <v>886</v>
      </c>
      <c r="G519" s="3" t="s">
        <v>887</v>
      </c>
      <c r="H519" s="3" t="s">
        <v>887</v>
      </c>
      <c r="I519" s="3" t="s">
        <v>1119</v>
      </c>
      <c r="J519" s="3" t="s">
        <v>904</v>
      </c>
      <c r="K519" s="3" t="s">
        <v>63</v>
      </c>
    </row>
    <row r="520" ht="135" spans="1:11">
      <c r="A520" s="3" t="s">
        <v>1124</v>
      </c>
      <c r="B520" s="3" t="s">
        <v>884</v>
      </c>
      <c r="C520" s="3" t="s">
        <v>21</v>
      </c>
      <c r="D520" s="3" t="s">
        <v>1125</v>
      </c>
      <c r="E520" s="3" t="s">
        <v>885</v>
      </c>
      <c r="F520" s="3" t="s">
        <v>886</v>
      </c>
      <c r="G520" s="3" t="s">
        <v>887</v>
      </c>
      <c r="H520" s="3" t="s">
        <v>887</v>
      </c>
      <c r="I520" s="3" t="s">
        <v>63</v>
      </c>
      <c r="J520" s="3" t="s">
        <v>904</v>
      </c>
      <c r="K520" s="3" t="s">
        <v>1126</v>
      </c>
    </row>
    <row r="521" ht="135" spans="1:11">
      <c r="A521" s="3" t="s">
        <v>1127</v>
      </c>
      <c r="B521" s="3" t="s">
        <v>884</v>
      </c>
      <c r="C521" s="3" t="s">
        <v>21</v>
      </c>
      <c r="D521" s="3" t="s">
        <v>1125</v>
      </c>
      <c r="E521" s="3" t="s">
        <v>885</v>
      </c>
      <c r="F521" s="3" t="s">
        <v>890</v>
      </c>
      <c r="G521" s="3" t="s">
        <v>887</v>
      </c>
      <c r="H521" s="3" t="s">
        <v>887</v>
      </c>
      <c r="I521" s="3" t="s">
        <v>63</v>
      </c>
      <c r="J521" s="3" t="s">
        <v>904</v>
      </c>
      <c r="K521" s="3" t="s">
        <v>1126</v>
      </c>
    </row>
    <row r="522" ht="243" spans="1:11">
      <c r="A522" s="3" t="s">
        <v>1128</v>
      </c>
      <c r="B522" s="3" t="s">
        <v>884</v>
      </c>
      <c r="C522" s="3" t="s">
        <v>15</v>
      </c>
      <c r="D522" s="3" t="s">
        <v>65</v>
      </c>
      <c r="E522" s="3" t="s">
        <v>885</v>
      </c>
      <c r="F522" s="3" t="s">
        <v>920</v>
      </c>
      <c r="G522" s="3" t="s">
        <v>887</v>
      </c>
      <c r="H522" s="3" t="s">
        <v>887</v>
      </c>
      <c r="I522" s="3" t="s">
        <v>1129</v>
      </c>
      <c r="J522" s="3" t="s">
        <v>904</v>
      </c>
      <c r="K522" s="3" t="s">
        <v>1130</v>
      </c>
    </row>
    <row r="523" ht="243" spans="1:11">
      <c r="A523" s="3" t="s">
        <v>1131</v>
      </c>
      <c r="B523" s="3" t="s">
        <v>884</v>
      </c>
      <c r="C523" s="3" t="s">
        <v>15</v>
      </c>
      <c r="D523" s="3" t="s">
        <v>65</v>
      </c>
      <c r="E523" s="3" t="s">
        <v>885</v>
      </c>
      <c r="F523" s="3" t="s">
        <v>886</v>
      </c>
      <c r="G523" s="3" t="s">
        <v>887</v>
      </c>
      <c r="H523" s="3" t="s">
        <v>887</v>
      </c>
      <c r="I523" s="3" t="s">
        <v>1129</v>
      </c>
      <c r="J523" s="3" t="s">
        <v>904</v>
      </c>
      <c r="K523" s="3" t="s">
        <v>1130</v>
      </c>
    </row>
    <row r="524" ht="135" spans="1:11">
      <c r="A524" s="3" t="s">
        <v>1132</v>
      </c>
      <c r="B524" s="3" t="s">
        <v>884</v>
      </c>
      <c r="C524" s="3" t="s">
        <v>21</v>
      </c>
      <c r="D524" s="3" t="s">
        <v>91</v>
      </c>
      <c r="E524" s="3" t="s">
        <v>885</v>
      </c>
      <c r="F524" s="3" t="s">
        <v>902</v>
      </c>
      <c r="G524" s="3" t="s">
        <v>887</v>
      </c>
      <c r="H524" s="3" t="s">
        <v>887</v>
      </c>
      <c r="I524" s="3" t="s">
        <v>910</v>
      </c>
      <c r="J524" s="3" t="s">
        <v>904</v>
      </c>
      <c r="K524" s="3" t="s">
        <v>1133</v>
      </c>
    </row>
    <row r="525" ht="243" spans="1:11">
      <c r="A525" s="3" t="s">
        <v>1134</v>
      </c>
      <c r="B525" s="3" t="s">
        <v>884</v>
      </c>
      <c r="C525" s="3" t="s">
        <v>15</v>
      </c>
      <c r="D525" s="3" t="s">
        <v>91</v>
      </c>
      <c r="E525" s="3" t="s">
        <v>885</v>
      </c>
      <c r="F525" s="3" t="s">
        <v>886</v>
      </c>
      <c r="G525" s="3" t="s">
        <v>887</v>
      </c>
      <c r="H525" s="3" t="s">
        <v>887</v>
      </c>
      <c r="I525" s="3" t="s">
        <v>63</v>
      </c>
      <c r="J525" s="3" t="s">
        <v>904</v>
      </c>
      <c r="K525" s="3" t="s">
        <v>1135</v>
      </c>
    </row>
    <row r="526" ht="67.5" spans="1:11">
      <c r="A526" s="3" t="s">
        <v>1136</v>
      </c>
      <c r="B526" s="3" t="s">
        <v>884</v>
      </c>
      <c r="C526" s="3" t="s">
        <v>1091</v>
      </c>
      <c r="D526" s="3" t="s">
        <v>1137</v>
      </c>
      <c r="E526" s="3" t="s">
        <v>885</v>
      </c>
      <c r="F526" s="3" t="s">
        <v>60</v>
      </c>
      <c r="G526" s="3" t="s">
        <v>887</v>
      </c>
      <c r="H526" s="3" t="s">
        <v>887</v>
      </c>
      <c r="I526" s="3" t="s">
        <v>63</v>
      </c>
      <c r="J526" s="3" t="s">
        <v>63</v>
      </c>
      <c r="K526" s="3" t="s">
        <v>63</v>
      </c>
    </row>
    <row r="527" ht="67.5" spans="1:11">
      <c r="A527" s="3" t="s">
        <v>1138</v>
      </c>
      <c r="B527" s="3" t="s">
        <v>884</v>
      </c>
      <c r="C527" s="3" t="s">
        <v>318</v>
      </c>
      <c r="D527" s="3" t="s">
        <v>105</v>
      </c>
      <c r="E527" s="3" t="s">
        <v>885</v>
      </c>
      <c r="F527" s="3" t="s">
        <v>920</v>
      </c>
      <c r="G527" s="3" t="s">
        <v>887</v>
      </c>
      <c r="H527" s="3" t="s">
        <v>887</v>
      </c>
      <c r="I527" s="3" t="s">
        <v>1139</v>
      </c>
      <c r="J527" s="3" t="s">
        <v>917</v>
      </c>
      <c r="K527" s="3" t="s">
        <v>63</v>
      </c>
    </row>
    <row r="528" ht="67.5" spans="1:11">
      <c r="A528" s="3" t="s">
        <v>1140</v>
      </c>
      <c r="B528" s="3" t="s">
        <v>884</v>
      </c>
      <c r="C528" s="3" t="s">
        <v>318</v>
      </c>
      <c r="D528" s="3" t="s">
        <v>105</v>
      </c>
      <c r="E528" s="3" t="s">
        <v>885</v>
      </c>
      <c r="F528" s="3" t="s">
        <v>890</v>
      </c>
      <c r="G528" s="3" t="s">
        <v>887</v>
      </c>
      <c r="H528" s="3" t="s">
        <v>887</v>
      </c>
      <c r="I528" s="3" t="s">
        <v>1141</v>
      </c>
      <c r="J528" s="3" t="s">
        <v>922</v>
      </c>
      <c r="K528" s="3" t="s">
        <v>63</v>
      </c>
    </row>
    <row r="529" ht="121.5" spans="1:11">
      <c r="A529" s="3" t="s">
        <v>1142</v>
      </c>
      <c r="B529" s="3" t="s">
        <v>884</v>
      </c>
      <c r="C529" s="3" t="s">
        <v>15</v>
      </c>
      <c r="D529" s="3" t="s">
        <v>112</v>
      </c>
      <c r="E529" s="3" t="s">
        <v>885</v>
      </c>
      <c r="F529" s="3" t="s">
        <v>1143</v>
      </c>
      <c r="G529" s="3" t="s">
        <v>887</v>
      </c>
      <c r="H529" s="3" t="s">
        <v>887</v>
      </c>
      <c r="I529" s="3" t="s">
        <v>1144</v>
      </c>
      <c r="J529" s="3" t="s">
        <v>63</v>
      </c>
      <c r="K529" s="3" t="s">
        <v>1145</v>
      </c>
    </row>
    <row r="530" ht="121.5" spans="1:11">
      <c r="A530" s="3" t="s">
        <v>1146</v>
      </c>
      <c r="B530" s="3" t="s">
        <v>884</v>
      </c>
      <c r="C530" s="3" t="s">
        <v>15</v>
      </c>
      <c r="D530" s="3" t="s">
        <v>112</v>
      </c>
      <c r="E530" s="3" t="s">
        <v>885</v>
      </c>
      <c r="F530" s="3" t="s">
        <v>1143</v>
      </c>
      <c r="G530" s="3" t="s">
        <v>887</v>
      </c>
      <c r="H530" s="3" t="s">
        <v>887</v>
      </c>
      <c r="I530" s="3" t="s">
        <v>1147</v>
      </c>
      <c r="J530" s="3" t="s">
        <v>63</v>
      </c>
      <c r="K530" s="3" t="s">
        <v>1148</v>
      </c>
    </row>
    <row r="531" ht="135" spans="1:11">
      <c r="A531" s="3" t="s">
        <v>1149</v>
      </c>
      <c r="B531" s="3" t="s">
        <v>884</v>
      </c>
      <c r="C531" s="3" t="s">
        <v>21</v>
      </c>
      <c r="D531" s="3" t="s">
        <v>78</v>
      </c>
      <c r="E531" s="3" t="s">
        <v>885</v>
      </c>
      <c r="F531" s="3" t="s">
        <v>902</v>
      </c>
      <c r="G531" s="3" t="s">
        <v>887</v>
      </c>
      <c r="H531" s="3" t="s">
        <v>887</v>
      </c>
      <c r="I531" s="3" t="s">
        <v>1150</v>
      </c>
      <c r="J531" s="3" t="s">
        <v>63</v>
      </c>
      <c r="K531" s="3" t="s">
        <v>1151</v>
      </c>
    </row>
    <row r="532" ht="135" spans="1:11">
      <c r="A532" s="3" t="s">
        <v>1152</v>
      </c>
      <c r="B532" s="3" t="s">
        <v>884</v>
      </c>
      <c r="C532" s="3" t="s">
        <v>21</v>
      </c>
      <c r="D532" s="3" t="s">
        <v>78</v>
      </c>
      <c r="E532" s="3" t="s">
        <v>885</v>
      </c>
      <c r="F532" s="3" t="s">
        <v>60</v>
      </c>
      <c r="G532" s="3" t="s">
        <v>887</v>
      </c>
      <c r="H532" s="3" t="s">
        <v>887</v>
      </c>
      <c r="I532" s="3" t="s">
        <v>1150</v>
      </c>
      <c r="J532" s="3" t="s">
        <v>63</v>
      </c>
      <c r="K532" s="3" t="s">
        <v>1153</v>
      </c>
    </row>
    <row r="533" ht="135" spans="1:11">
      <c r="A533" s="3" t="s">
        <v>1154</v>
      </c>
      <c r="B533" s="3" t="s">
        <v>884</v>
      </c>
      <c r="C533" s="3" t="s">
        <v>21</v>
      </c>
      <c r="D533" s="3" t="s">
        <v>78</v>
      </c>
      <c r="E533" s="3" t="s">
        <v>885</v>
      </c>
      <c r="F533" s="3" t="s">
        <v>902</v>
      </c>
      <c r="G533" s="3" t="s">
        <v>887</v>
      </c>
      <c r="H533" s="3" t="s">
        <v>887</v>
      </c>
      <c r="I533" s="3" t="s">
        <v>1155</v>
      </c>
      <c r="J533" s="3" t="s">
        <v>63</v>
      </c>
      <c r="K533" s="3" t="s">
        <v>1156</v>
      </c>
    </row>
    <row r="534" ht="135" spans="1:11">
      <c r="A534" s="3" t="s">
        <v>1157</v>
      </c>
      <c r="B534" s="3" t="s">
        <v>884</v>
      </c>
      <c r="C534" s="3" t="s">
        <v>21</v>
      </c>
      <c r="D534" s="3" t="s">
        <v>78</v>
      </c>
      <c r="E534" s="3" t="s">
        <v>885</v>
      </c>
      <c r="F534" s="3" t="s">
        <v>60</v>
      </c>
      <c r="G534" s="3" t="s">
        <v>887</v>
      </c>
      <c r="H534" s="3" t="s">
        <v>887</v>
      </c>
      <c r="I534" s="3" t="s">
        <v>1155</v>
      </c>
      <c r="J534" s="3" t="s">
        <v>63</v>
      </c>
      <c r="K534" s="3" t="s">
        <v>1158</v>
      </c>
    </row>
    <row r="535" ht="175.5" spans="1:11">
      <c r="A535" s="3" t="s">
        <v>1159</v>
      </c>
      <c r="B535" s="3" t="s">
        <v>884</v>
      </c>
      <c r="C535" s="3" t="s">
        <v>15</v>
      </c>
      <c r="D535" s="3" t="s">
        <v>78</v>
      </c>
      <c r="E535" s="3" t="s">
        <v>885</v>
      </c>
      <c r="F535" s="3" t="s">
        <v>890</v>
      </c>
      <c r="G535" s="3" t="s">
        <v>887</v>
      </c>
      <c r="H535" s="3" t="s">
        <v>887</v>
      </c>
      <c r="I535" s="3" t="s">
        <v>1160</v>
      </c>
      <c r="J535" s="3" t="s">
        <v>63</v>
      </c>
      <c r="K535" s="3" t="s">
        <v>1161</v>
      </c>
    </row>
    <row r="536" ht="175.5" spans="1:11">
      <c r="A536" s="3" t="s">
        <v>1162</v>
      </c>
      <c r="B536" s="3" t="s">
        <v>884</v>
      </c>
      <c r="C536" s="3" t="s">
        <v>15</v>
      </c>
      <c r="D536" s="3" t="s">
        <v>78</v>
      </c>
      <c r="E536" s="3" t="s">
        <v>885</v>
      </c>
      <c r="F536" s="3" t="s">
        <v>886</v>
      </c>
      <c r="G536" s="3" t="s">
        <v>887</v>
      </c>
      <c r="H536" s="3" t="s">
        <v>887</v>
      </c>
      <c r="I536" s="3" t="s">
        <v>1160</v>
      </c>
      <c r="J536" s="3" t="s">
        <v>63</v>
      </c>
      <c r="K536" s="3" t="s">
        <v>1163</v>
      </c>
    </row>
    <row r="537" ht="108" spans="1:11">
      <c r="A537" s="3" t="s">
        <v>1164</v>
      </c>
      <c r="B537" s="3" t="s">
        <v>884</v>
      </c>
      <c r="C537" s="3" t="s">
        <v>15</v>
      </c>
      <c r="D537" s="3" t="s">
        <v>78</v>
      </c>
      <c r="E537" s="3" t="s">
        <v>885</v>
      </c>
      <c r="F537" s="3" t="s">
        <v>890</v>
      </c>
      <c r="G537" s="3" t="s">
        <v>887</v>
      </c>
      <c r="H537" s="3" t="s">
        <v>887</v>
      </c>
      <c r="I537" s="3" t="s">
        <v>63</v>
      </c>
      <c r="J537" s="3" t="s">
        <v>63</v>
      </c>
      <c r="K537" s="3" t="s">
        <v>1165</v>
      </c>
    </row>
    <row r="538" ht="135" spans="1:11">
      <c r="A538" s="3" t="s">
        <v>1166</v>
      </c>
      <c r="B538" s="3" t="s">
        <v>1167</v>
      </c>
      <c r="C538" s="3" t="s">
        <v>15</v>
      </c>
      <c r="D538" s="3" t="s">
        <v>367</v>
      </c>
      <c r="E538" s="3" t="s">
        <v>1168</v>
      </c>
      <c r="F538" s="3" t="s">
        <v>60</v>
      </c>
      <c r="G538" s="3" t="s">
        <v>60</v>
      </c>
      <c r="H538" s="3" t="s">
        <v>60</v>
      </c>
      <c r="I538" s="3" t="s">
        <v>1169</v>
      </c>
      <c r="J538" s="3" t="s">
        <v>1170</v>
      </c>
      <c r="K538" s="3" t="s">
        <v>63</v>
      </c>
    </row>
    <row r="539" ht="189" spans="1:11">
      <c r="A539" s="3" t="s">
        <v>1171</v>
      </c>
      <c r="B539" s="3" t="s">
        <v>1167</v>
      </c>
      <c r="C539" s="3" t="s">
        <v>15</v>
      </c>
      <c r="D539" s="3" t="s">
        <v>371</v>
      </c>
      <c r="E539" s="3" t="s">
        <v>1168</v>
      </c>
      <c r="F539" s="3" t="s">
        <v>1172</v>
      </c>
      <c r="G539" s="3" t="s">
        <v>1173</v>
      </c>
      <c r="H539" s="3" t="s">
        <v>1174</v>
      </c>
      <c r="I539" s="3" t="s">
        <v>1175</v>
      </c>
      <c r="J539" s="3" t="s">
        <v>63</v>
      </c>
      <c r="K539" s="3" t="s">
        <v>63</v>
      </c>
    </row>
    <row r="540" ht="243" spans="1:11">
      <c r="A540" s="3" t="s">
        <v>1176</v>
      </c>
      <c r="B540" s="3" t="s">
        <v>1167</v>
      </c>
      <c r="C540" s="3" t="s">
        <v>15</v>
      </c>
      <c r="D540" s="3" t="s">
        <v>371</v>
      </c>
      <c r="E540" s="3" t="s">
        <v>1168</v>
      </c>
      <c r="F540" s="3" t="s">
        <v>1172</v>
      </c>
      <c r="G540" s="3" t="s">
        <v>1173</v>
      </c>
      <c r="H540" s="3" t="s">
        <v>1174</v>
      </c>
      <c r="I540" s="3" t="s">
        <v>1177</v>
      </c>
      <c r="J540" s="3" t="s">
        <v>63</v>
      </c>
      <c r="K540" s="3" t="s">
        <v>63</v>
      </c>
    </row>
    <row r="541" ht="189" spans="1:11">
      <c r="A541" s="3" t="s">
        <v>1178</v>
      </c>
      <c r="B541" s="3" t="s">
        <v>1167</v>
      </c>
      <c r="C541" s="3" t="s">
        <v>15</v>
      </c>
      <c r="D541" s="3" t="s">
        <v>444</v>
      </c>
      <c r="E541" s="3" t="s">
        <v>1168</v>
      </c>
      <c r="F541" s="3" t="s">
        <v>1172</v>
      </c>
      <c r="G541" s="3" t="s">
        <v>1173</v>
      </c>
      <c r="H541" s="3" t="s">
        <v>1174</v>
      </c>
      <c r="I541" s="3" t="s">
        <v>1179</v>
      </c>
      <c r="J541" s="3" t="s">
        <v>63</v>
      </c>
      <c r="K541" s="3" t="s">
        <v>63</v>
      </c>
    </row>
    <row r="542" ht="189" spans="1:11">
      <c r="A542" s="3" t="s">
        <v>1180</v>
      </c>
      <c r="B542" s="3" t="s">
        <v>1167</v>
      </c>
      <c r="C542" s="3" t="s">
        <v>15</v>
      </c>
      <c r="D542" s="3" t="s">
        <v>444</v>
      </c>
      <c r="E542" s="3" t="s">
        <v>1168</v>
      </c>
      <c r="F542" s="3" t="s">
        <v>1172</v>
      </c>
      <c r="G542" s="3" t="s">
        <v>1173</v>
      </c>
      <c r="H542" s="3" t="s">
        <v>1174</v>
      </c>
      <c r="I542" s="3" t="s">
        <v>1181</v>
      </c>
      <c r="J542" s="3" t="s">
        <v>63</v>
      </c>
      <c r="K542" s="3" t="s">
        <v>63</v>
      </c>
    </row>
    <row r="543" ht="243" spans="1:11">
      <c r="A543" s="3" t="s">
        <v>1182</v>
      </c>
      <c r="B543" s="3" t="s">
        <v>1167</v>
      </c>
      <c r="C543" s="3" t="s">
        <v>15</v>
      </c>
      <c r="D543" s="3" t="s">
        <v>453</v>
      </c>
      <c r="E543" s="3" t="s">
        <v>1168</v>
      </c>
      <c r="F543" s="3" t="s">
        <v>1172</v>
      </c>
      <c r="G543" s="3" t="s">
        <v>1173</v>
      </c>
      <c r="H543" s="3" t="s">
        <v>1174</v>
      </c>
      <c r="I543" s="3" t="s">
        <v>1183</v>
      </c>
      <c r="J543" s="3" t="s">
        <v>63</v>
      </c>
      <c r="K543" s="3" t="s">
        <v>63</v>
      </c>
    </row>
    <row r="544" ht="243" spans="1:11">
      <c r="A544" s="3" t="s">
        <v>1184</v>
      </c>
      <c r="B544" s="3" t="s">
        <v>1167</v>
      </c>
      <c r="C544" s="3" t="s">
        <v>15</v>
      </c>
      <c r="D544" s="3" t="s">
        <v>453</v>
      </c>
      <c r="E544" s="3" t="s">
        <v>1168</v>
      </c>
      <c r="F544" s="3" t="s">
        <v>1172</v>
      </c>
      <c r="G544" s="3" t="s">
        <v>1173</v>
      </c>
      <c r="H544" s="3" t="s">
        <v>1174</v>
      </c>
      <c r="I544" s="3" t="s">
        <v>1185</v>
      </c>
      <c r="J544" s="3" t="s">
        <v>63</v>
      </c>
      <c r="K544" s="3" t="s">
        <v>63</v>
      </c>
    </row>
    <row r="545" ht="229.5" spans="1:11">
      <c r="A545" s="3" t="s">
        <v>1186</v>
      </c>
      <c r="B545" s="3" t="s">
        <v>1167</v>
      </c>
      <c r="C545" s="3" t="s">
        <v>15</v>
      </c>
      <c r="D545" s="3" t="s">
        <v>371</v>
      </c>
      <c r="E545" s="3" t="s">
        <v>1168</v>
      </c>
      <c r="F545" s="3" t="s">
        <v>1172</v>
      </c>
      <c r="G545" s="3" t="s">
        <v>1187</v>
      </c>
      <c r="H545" s="3" t="s">
        <v>1188</v>
      </c>
      <c r="I545" s="3" t="s">
        <v>1189</v>
      </c>
      <c r="J545" s="3" t="s">
        <v>63</v>
      </c>
      <c r="K545" s="3" t="s">
        <v>63</v>
      </c>
    </row>
    <row r="546" ht="229.5" spans="1:11">
      <c r="A546" s="3" t="s">
        <v>1190</v>
      </c>
      <c r="B546" s="3" t="s">
        <v>1167</v>
      </c>
      <c r="C546" s="3" t="s">
        <v>15</v>
      </c>
      <c r="D546" s="3" t="s">
        <v>371</v>
      </c>
      <c r="E546" s="3" t="s">
        <v>1168</v>
      </c>
      <c r="F546" s="3" t="s">
        <v>1172</v>
      </c>
      <c r="G546" s="3" t="s">
        <v>1187</v>
      </c>
      <c r="H546" s="3" t="s">
        <v>1188</v>
      </c>
      <c r="I546" s="3" t="s">
        <v>1191</v>
      </c>
      <c r="J546" s="3" t="s">
        <v>63</v>
      </c>
      <c r="K546" s="3" t="s">
        <v>63</v>
      </c>
    </row>
    <row r="547" ht="409.5" spans="1:11">
      <c r="A547" s="3" t="s">
        <v>1192</v>
      </c>
      <c r="B547" s="3" t="s">
        <v>1167</v>
      </c>
      <c r="C547" s="3" t="s">
        <v>15</v>
      </c>
      <c r="D547" s="3" t="s">
        <v>444</v>
      </c>
      <c r="E547" s="3" t="s">
        <v>1168</v>
      </c>
      <c r="F547" s="3" t="s">
        <v>1172</v>
      </c>
      <c r="G547" s="3" t="s">
        <v>1173</v>
      </c>
      <c r="H547" s="3" t="s">
        <v>1174</v>
      </c>
      <c r="I547" s="3" t="s">
        <v>1193</v>
      </c>
      <c r="J547" s="3" t="s">
        <v>63</v>
      </c>
      <c r="K547" s="3" t="s">
        <v>63</v>
      </c>
    </row>
    <row r="548" ht="324" spans="1:11">
      <c r="A548" s="3" t="s">
        <v>1194</v>
      </c>
      <c r="B548" s="3" t="s">
        <v>1167</v>
      </c>
      <c r="C548" s="3" t="s">
        <v>15</v>
      </c>
      <c r="D548" s="3" t="s">
        <v>444</v>
      </c>
      <c r="E548" s="3" t="s">
        <v>1168</v>
      </c>
      <c r="F548" s="3" t="s">
        <v>1172</v>
      </c>
      <c r="G548" s="3" t="s">
        <v>1173</v>
      </c>
      <c r="H548" s="3" t="s">
        <v>1174</v>
      </c>
      <c r="I548" s="3" t="s">
        <v>1195</v>
      </c>
      <c r="J548" s="3" t="s">
        <v>63</v>
      </c>
      <c r="K548" s="3" t="s">
        <v>63</v>
      </c>
    </row>
    <row r="549" ht="324" spans="1:11">
      <c r="A549" s="3" t="s">
        <v>1196</v>
      </c>
      <c r="B549" s="3" t="s">
        <v>1167</v>
      </c>
      <c r="C549" s="3" t="s">
        <v>15</v>
      </c>
      <c r="D549" s="3" t="s">
        <v>365</v>
      </c>
      <c r="E549" s="3" t="s">
        <v>1168</v>
      </c>
      <c r="F549" s="3" t="s">
        <v>60</v>
      </c>
      <c r="G549" s="3" t="s">
        <v>60</v>
      </c>
      <c r="H549" s="3" t="s">
        <v>60</v>
      </c>
      <c r="I549" s="3" t="s">
        <v>1197</v>
      </c>
      <c r="J549" s="3" t="s">
        <v>1170</v>
      </c>
      <c r="K549" s="3" t="s">
        <v>63</v>
      </c>
    </row>
    <row r="550" ht="67.5" spans="1:11">
      <c r="A550" s="3" t="s">
        <v>1198</v>
      </c>
      <c r="B550" s="3" t="s">
        <v>1167</v>
      </c>
      <c r="C550" s="3" t="s">
        <v>318</v>
      </c>
      <c r="D550" s="3" t="s">
        <v>319</v>
      </c>
      <c r="E550" s="3" t="s">
        <v>1199</v>
      </c>
      <c r="F550" s="3" t="s">
        <v>1200</v>
      </c>
      <c r="G550" s="3" t="s">
        <v>1187</v>
      </c>
      <c r="H550" s="3" t="s">
        <v>1188</v>
      </c>
      <c r="I550" s="3" t="s">
        <v>63</v>
      </c>
      <c r="J550" s="3" t="s">
        <v>63</v>
      </c>
      <c r="K550" s="3" t="s">
        <v>63</v>
      </c>
    </row>
    <row r="551" ht="67.5" spans="1:11">
      <c r="A551" s="3" t="s">
        <v>1201</v>
      </c>
      <c r="B551" s="3" t="s">
        <v>1167</v>
      </c>
      <c r="C551" s="3" t="s">
        <v>318</v>
      </c>
      <c r="D551" s="3" t="s">
        <v>319</v>
      </c>
      <c r="E551" s="3" t="s">
        <v>1199</v>
      </c>
      <c r="F551" s="3" t="s">
        <v>1200</v>
      </c>
      <c r="G551" s="3" t="s">
        <v>1187</v>
      </c>
      <c r="H551" s="3" t="s">
        <v>1188</v>
      </c>
      <c r="I551" s="3" t="s">
        <v>63</v>
      </c>
      <c r="J551" s="3" t="s">
        <v>63</v>
      </c>
      <c r="K551" s="3" t="s">
        <v>63</v>
      </c>
    </row>
    <row r="552" ht="67.5" spans="1:11">
      <c r="A552" s="3" t="s">
        <v>1202</v>
      </c>
      <c r="B552" s="3" t="s">
        <v>1167</v>
      </c>
      <c r="C552" s="3" t="s">
        <v>21</v>
      </c>
      <c r="D552" s="3" t="s">
        <v>319</v>
      </c>
      <c r="E552" s="3" t="s">
        <v>1168</v>
      </c>
      <c r="F552" s="3" t="s">
        <v>60</v>
      </c>
      <c r="G552" s="3" t="s">
        <v>60</v>
      </c>
      <c r="H552" s="3" t="s">
        <v>60</v>
      </c>
      <c r="I552" s="3" t="s">
        <v>1203</v>
      </c>
      <c r="J552" s="3" t="s">
        <v>63</v>
      </c>
      <c r="K552" s="3" t="s">
        <v>63</v>
      </c>
    </row>
    <row r="553" ht="67.5" spans="1:11">
      <c r="A553" s="3" t="s">
        <v>1204</v>
      </c>
      <c r="B553" s="3" t="s">
        <v>1167</v>
      </c>
      <c r="C553" s="3" t="s">
        <v>21</v>
      </c>
      <c r="D553" s="3" t="s">
        <v>319</v>
      </c>
      <c r="E553" s="3" t="s">
        <v>1168</v>
      </c>
      <c r="F553" s="3" t="s">
        <v>60</v>
      </c>
      <c r="G553" s="3" t="s">
        <v>60</v>
      </c>
      <c r="H553" s="3" t="s">
        <v>60</v>
      </c>
      <c r="I553" s="3" t="s">
        <v>1205</v>
      </c>
      <c r="J553" s="3" t="s">
        <v>63</v>
      </c>
      <c r="K553" s="3" t="s">
        <v>63</v>
      </c>
    </row>
    <row r="554" ht="67.5" spans="1:11">
      <c r="A554" s="3" t="s">
        <v>1206</v>
      </c>
      <c r="B554" s="3" t="s">
        <v>1167</v>
      </c>
      <c r="C554" s="3" t="s">
        <v>15</v>
      </c>
      <c r="D554" s="3" t="s">
        <v>977</v>
      </c>
      <c r="E554" s="3" t="s">
        <v>1168</v>
      </c>
      <c r="F554" s="3" t="s">
        <v>60</v>
      </c>
      <c r="G554" s="3" t="s">
        <v>60</v>
      </c>
      <c r="H554" s="3" t="s">
        <v>60</v>
      </c>
      <c r="I554" s="3" t="s">
        <v>63</v>
      </c>
      <c r="J554" s="3" t="s">
        <v>63</v>
      </c>
      <c r="K554" s="3" t="s">
        <v>63</v>
      </c>
    </row>
    <row r="555" ht="67.5" spans="1:11">
      <c r="A555" s="3" t="s">
        <v>1207</v>
      </c>
      <c r="B555" s="3" t="s">
        <v>1167</v>
      </c>
      <c r="C555" s="3" t="s">
        <v>15</v>
      </c>
      <c r="D555" s="3" t="s">
        <v>977</v>
      </c>
      <c r="E555" s="3" t="s">
        <v>1168</v>
      </c>
      <c r="F555" s="3" t="s">
        <v>60</v>
      </c>
      <c r="G555" s="3" t="s">
        <v>60</v>
      </c>
      <c r="H555" s="3" t="s">
        <v>60</v>
      </c>
      <c r="I555" s="3" t="s">
        <v>63</v>
      </c>
      <c r="J555" s="3" t="s">
        <v>63</v>
      </c>
      <c r="K555" s="3" t="s">
        <v>63</v>
      </c>
    </row>
    <row r="556" ht="67.5" spans="1:11">
      <c r="A556" s="3" t="s">
        <v>1208</v>
      </c>
      <c r="B556" s="3" t="s">
        <v>1167</v>
      </c>
      <c r="C556" s="3" t="s">
        <v>15</v>
      </c>
      <c r="D556" s="3" t="s">
        <v>980</v>
      </c>
      <c r="E556" s="3" t="s">
        <v>1168</v>
      </c>
      <c r="F556" s="3" t="s">
        <v>60</v>
      </c>
      <c r="G556" s="3" t="s">
        <v>60</v>
      </c>
      <c r="H556" s="3" t="s">
        <v>60</v>
      </c>
      <c r="I556" s="3" t="s">
        <v>63</v>
      </c>
      <c r="J556" s="3" t="s">
        <v>63</v>
      </c>
      <c r="K556" s="3" t="s">
        <v>63</v>
      </c>
    </row>
    <row r="557" ht="67.5" spans="1:11">
      <c r="A557" s="3" t="s">
        <v>1209</v>
      </c>
      <c r="B557" s="3" t="s">
        <v>1167</v>
      </c>
      <c r="C557" s="3" t="s">
        <v>15</v>
      </c>
      <c r="D557" s="3" t="s">
        <v>980</v>
      </c>
      <c r="E557" s="3" t="s">
        <v>1168</v>
      </c>
      <c r="F557" s="3" t="s">
        <v>60</v>
      </c>
      <c r="G557" s="3" t="s">
        <v>60</v>
      </c>
      <c r="H557" s="3" t="s">
        <v>60</v>
      </c>
      <c r="I557" s="3" t="s">
        <v>63</v>
      </c>
      <c r="J557" s="3" t="s">
        <v>63</v>
      </c>
      <c r="K557" s="3" t="s">
        <v>63</v>
      </c>
    </row>
    <row r="558" ht="148.5" spans="1:11">
      <c r="A558" s="3" t="s">
        <v>1210</v>
      </c>
      <c r="B558" s="3" t="s">
        <v>1167</v>
      </c>
      <c r="C558" s="3" t="s">
        <v>15</v>
      </c>
      <c r="D558" s="3" t="s">
        <v>1211</v>
      </c>
      <c r="E558" s="3" t="s">
        <v>1212</v>
      </c>
      <c r="F558" s="3" t="s">
        <v>60</v>
      </c>
      <c r="G558" s="3" t="s">
        <v>60</v>
      </c>
      <c r="H558" s="3" t="s">
        <v>60</v>
      </c>
      <c r="I558" s="3" t="s">
        <v>1213</v>
      </c>
      <c r="J558" s="3" t="s">
        <v>1170</v>
      </c>
      <c r="K558" s="3" t="s">
        <v>63</v>
      </c>
    </row>
    <row r="559" ht="202.5" spans="1:11">
      <c r="A559" s="3" t="s">
        <v>1214</v>
      </c>
      <c r="B559" s="3" t="s">
        <v>1167</v>
      </c>
      <c r="C559" s="3" t="s">
        <v>21</v>
      </c>
      <c r="D559" s="3" t="s">
        <v>1125</v>
      </c>
      <c r="E559" s="3" t="s">
        <v>1199</v>
      </c>
      <c r="F559" s="3" t="s">
        <v>60</v>
      </c>
      <c r="G559" s="3" t="s">
        <v>1215</v>
      </c>
      <c r="H559" s="3" t="s">
        <v>1216</v>
      </c>
      <c r="I559" s="3" t="s">
        <v>1217</v>
      </c>
      <c r="J559" s="3" t="s">
        <v>1170</v>
      </c>
      <c r="K559" s="3" t="s">
        <v>63</v>
      </c>
    </row>
    <row r="560" ht="270" spans="1:11">
      <c r="A560" s="3" t="s">
        <v>1218</v>
      </c>
      <c r="B560" s="3" t="s">
        <v>1167</v>
      </c>
      <c r="C560" s="3" t="s">
        <v>15</v>
      </c>
      <c r="D560" s="3" t="s">
        <v>312</v>
      </c>
      <c r="E560" s="3" t="s">
        <v>1199</v>
      </c>
      <c r="F560" s="3" t="s">
        <v>1219</v>
      </c>
      <c r="G560" s="3" t="s">
        <v>1220</v>
      </c>
      <c r="H560" s="3" t="s">
        <v>1221</v>
      </c>
      <c r="I560" s="3" t="s">
        <v>1222</v>
      </c>
      <c r="J560" s="3" t="s">
        <v>1170</v>
      </c>
      <c r="K560" s="3" t="s">
        <v>63</v>
      </c>
    </row>
    <row r="561" ht="270" spans="1:11">
      <c r="A561" s="3" t="s">
        <v>1223</v>
      </c>
      <c r="B561" s="3" t="s">
        <v>1167</v>
      </c>
      <c r="C561" s="3" t="s">
        <v>15</v>
      </c>
      <c r="D561" s="3" t="s">
        <v>312</v>
      </c>
      <c r="E561" s="3" t="s">
        <v>1199</v>
      </c>
      <c r="F561" s="3" t="s">
        <v>1219</v>
      </c>
      <c r="G561" s="3" t="s">
        <v>1220</v>
      </c>
      <c r="H561" s="3" t="s">
        <v>1221</v>
      </c>
      <c r="I561" s="3" t="s">
        <v>1222</v>
      </c>
      <c r="J561" s="3" t="s">
        <v>1170</v>
      </c>
      <c r="K561" s="3" t="s">
        <v>63</v>
      </c>
    </row>
    <row r="562" ht="270" spans="1:11">
      <c r="A562" s="3" t="s">
        <v>1224</v>
      </c>
      <c r="B562" s="3" t="s">
        <v>1167</v>
      </c>
      <c r="C562" s="3" t="s">
        <v>15</v>
      </c>
      <c r="D562" s="3" t="s">
        <v>312</v>
      </c>
      <c r="E562" s="3" t="s">
        <v>1199</v>
      </c>
      <c r="F562" s="3" t="s">
        <v>1219</v>
      </c>
      <c r="G562" s="3" t="s">
        <v>1220</v>
      </c>
      <c r="H562" s="3" t="s">
        <v>1221</v>
      </c>
      <c r="I562" s="3" t="s">
        <v>1222</v>
      </c>
      <c r="J562" s="3" t="s">
        <v>1170</v>
      </c>
      <c r="K562" s="3" t="s">
        <v>63</v>
      </c>
    </row>
    <row r="563" ht="270" spans="1:11">
      <c r="A563" s="3" t="s">
        <v>1225</v>
      </c>
      <c r="B563" s="3" t="s">
        <v>1167</v>
      </c>
      <c r="C563" s="3" t="s">
        <v>15</v>
      </c>
      <c r="D563" s="3" t="s">
        <v>312</v>
      </c>
      <c r="E563" s="3" t="s">
        <v>1199</v>
      </c>
      <c r="F563" s="3" t="s">
        <v>1226</v>
      </c>
      <c r="G563" s="3" t="s">
        <v>1220</v>
      </c>
      <c r="H563" s="3" t="s">
        <v>1221</v>
      </c>
      <c r="I563" s="3" t="s">
        <v>1222</v>
      </c>
      <c r="J563" s="3" t="s">
        <v>1170</v>
      </c>
      <c r="K563" s="3" t="s">
        <v>63</v>
      </c>
    </row>
    <row r="564" ht="270" spans="1:11">
      <c r="A564" s="3" t="s">
        <v>1227</v>
      </c>
      <c r="B564" s="3" t="s">
        <v>1167</v>
      </c>
      <c r="C564" s="3" t="s">
        <v>15</v>
      </c>
      <c r="D564" s="3" t="s">
        <v>312</v>
      </c>
      <c r="E564" s="3" t="s">
        <v>1199</v>
      </c>
      <c r="F564" s="3" t="s">
        <v>1228</v>
      </c>
      <c r="G564" s="3" t="s">
        <v>1173</v>
      </c>
      <c r="H564" s="3" t="s">
        <v>1229</v>
      </c>
      <c r="I564" s="3" t="s">
        <v>1222</v>
      </c>
      <c r="J564" s="3" t="s">
        <v>1170</v>
      </c>
      <c r="K564" s="3" t="s">
        <v>63</v>
      </c>
    </row>
    <row r="565" ht="270" spans="1:11">
      <c r="A565" s="3" t="s">
        <v>1230</v>
      </c>
      <c r="B565" s="3" t="s">
        <v>943</v>
      </c>
      <c r="C565" s="3" t="s">
        <v>21</v>
      </c>
      <c r="D565" s="3" t="s">
        <v>312</v>
      </c>
      <c r="E565" s="3" t="s">
        <v>952</v>
      </c>
      <c r="F565" s="3" t="s">
        <v>953</v>
      </c>
      <c r="G565" s="3" t="s">
        <v>954</v>
      </c>
      <c r="H565" s="3" t="s">
        <v>955</v>
      </c>
      <c r="I565" s="3" t="s">
        <v>1231</v>
      </c>
      <c r="J565" s="3" t="s">
        <v>904</v>
      </c>
      <c r="K565" s="3" t="s">
        <v>63</v>
      </c>
    </row>
    <row r="566" ht="270" spans="1:11">
      <c r="A566" s="3" t="s">
        <v>1232</v>
      </c>
      <c r="B566" s="3" t="s">
        <v>943</v>
      </c>
      <c r="C566" s="3" t="s">
        <v>21</v>
      </c>
      <c r="D566" s="3" t="s">
        <v>312</v>
      </c>
      <c r="E566" s="3" t="s">
        <v>952</v>
      </c>
      <c r="F566" s="3" t="s">
        <v>953</v>
      </c>
      <c r="G566" s="3" t="s">
        <v>954</v>
      </c>
      <c r="H566" s="3" t="s">
        <v>955</v>
      </c>
      <c r="I566" s="3" t="s">
        <v>1231</v>
      </c>
      <c r="J566" s="3" t="s">
        <v>904</v>
      </c>
      <c r="K566" s="3" t="s">
        <v>63</v>
      </c>
    </row>
    <row r="567" ht="270" spans="1:11">
      <c r="A567" s="3" t="s">
        <v>1233</v>
      </c>
      <c r="B567" s="3" t="s">
        <v>943</v>
      </c>
      <c r="C567" s="3" t="s">
        <v>21</v>
      </c>
      <c r="D567" s="3" t="s">
        <v>312</v>
      </c>
      <c r="E567" s="3" t="s">
        <v>952</v>
      </c>
      <c r="F567" s="3" t="s">
        <v>953</v>
      </c>
      <c r="G567" s="3" t="s">
        <v>1234</v>
      </c>
      <c r="H567" s="3" t="s">
        <v>1235</v>
      </c>
      <c r="I567" s="3" t="s">
        <v>1231</v>
      </c>
      <c r="J567" s="3" t="s">
        <v>904</v>
      </c>
      <c r="K567" s="3" t="s">
        <v>63</v>
      </c>
    </row>
    <row r="568" ht="270" spans="1:11">
      <c r="A568" s="3" t="s">
        <v>1236</v>
      </c>
      <c r="B568" s="3" t="s">
        <v>943</v>
      </c>
      <c r="C568" s="3" t="s">
        <v>21</v>
      </c>
      <c r="D568" s="3" t="s">
        <v>970</v>
      </c>
      <c r="E568" s="3" t="s">
        <v>952</v>
      </c>
      <c r="F568" s="3" t="s">
        <v>953</v>
      </c>
      <c r="G568" s="3" t="s">
        <v>1237</v>
      </c>
      <c r="H568" s="3" t="s">
        <v>1238</v>
      </c>
      <c r="I568" s="3" t="s">
        <v>1231</v>
      </c>
      <c r="J568" s="3" t="s">
        <v>904</v>
      </c>
      <c r="K568" s="3" t="s">
        <v>63</v>
      </c>
    </row>
    <row r="569" ht="324" spans="1:11">
      <c r="A569" s="3" t="s">
        <v>1239</v>
      </c>
      <c r="B569" s="3" t="s">
        <v>943</v>
      </c>
      <c r="C569" s="3" t="s">
        <v>15</v>
      </c>
      <c r="D569" s="3" t="s">
        <v>86</v>
      </c>
      <c r="E569" s="3" t="s">
        <v>944</v>
      </c>
      <c r="F569" s="3" t="s">
        <v>1240</v>
      </c>
      <c r="G569" s="3" t="s">
        <v>1241</v>
      </c>
      <c r="H569" s="3" t="s">
        <v>1242</v>
      </c>
      <c r="I569" s="3" t="s">
        <v>1243</v>
      </c>
      <c r="J569" s="3" t="s">
        <v>904</v>
      </c>
      <c r="K569" s="3" t="s">
        <v>1244</v>
      </c>
    </row>
    <row r="570" ht="324" spans="1:11">
      <c r="A570" s="3" t="s">
        <v>1245</v>
      </c>
      <c r="B570" s="3" t="s">
        <v>943</v>
      </c>
      <c r="C570" s="3" t="s">
        <v>15</v>
      </c>
      <c r="D570" s="3" t="s">
        <v>86</v>
      </c>
      <c r="E570" s="3" t="s">
        <v>944</v>
      </c>
      <c r="F570" s="3" t="s">
        <v>1240</v>
      </c>
      <c r="G570" s="3" t="s">
        <v>1241</v>
      </c>
      <c r="H570" s="3" t="s">
        <v>1242</v>
      </c>
      <c r="I570" s="3" t="s">
        <v>1243</v>
      </c>
      <c r="J570" s="3" t="s">
        <v>904</v>
      </c>
      <c r="K570" s="3" t="s">
        <v>1244</v>
      </c>
    </row>
    <row r="571" ht="189" spans="1:11">
      <c r="A571" s="3" t="s">
        <v>1246</v>
      </c>
      <c r="B571" s="3" t="s">
        <v>943</v>
      </c>
      <c r="C571" s="3" t="s">
        <v>15</v>
      </c>
      <c r="D571" s="3" t="s">
        <v>65</v>
      </c>
      <c r="E571" s="3" t="s">
        <v>944</v>
      </c>
      <c r="F571" s="3" t="s">
        <v>1247</v>
      </c>
      <c r="G571" s="3" t="s">
        <v>1241</v>
      </c>
      <c r="H571" s="3" t="s">
        <v>1242</v>
      </c>
      <c r="I571" s="3" t="s">
        <v>1248</v>
      </c>
      <c r="J571" s="3" t="s">
        <v>904</v>
      </c>
      <c r="K571" s="3" t="s">
        <v>1244</v>
      </c>
    </row>
    <row r="572" ht="135" spans="1:11">
      <c r="A572" s="3" t="s">
        <v>1249</v>
      </c>
      <c r="B572" s="3" t="s">
        <v>943</v>
      </c>
      <c r="C572" s="3" t="s">
        <v>15</v>
      </c>
      <c r="D572" s="3" t="s">
        <v>91</v>
      </c>
      <c r="E572" s="3" t="s">
        <v>944</v>
      </c>
      <c r="F572" s="3" t="s">
        <v>1247</v>
      </c>
      <c r="G572" s="3" t="s">
        <v>1250</v>
      </c>
      <c r="H572" s="3" t="s">
        <v>1251</v>
      </c>
      <c r="I572" s="3" t="s">
        <v>63</v>
      </c>
      <c r="J572" s="3" t="s">
        <v>904</v>
      </c>
      <c r="K572" s="3" t="s">
        <v>1244</v>
      </c>
    </row>
    <row r="573" ht="135" spans="1:11">
      <c r="A573" s="3" t="s">
        <v>1252</v>
      </c>
      <c r="B573" s="3" t="s">
        <v>943</v>
      </c>
      <c r="C573" s="3" t="s">
        <v>15</v>
      </c>
      <c r="D573" s="3" t="s">
        <v>91</v>
      </c>
      <c r="E573" s="3" t="s">
        <v>944</v>
      </c>
      <c r="F573" s="3" t="s">
        <v>1247</v>
      </c>
      <c r="G573" s="3" t="s">
        <v>1250</v>
      </c>
      <c r="H573" s="3" t="s">
        <v>1251</v>
      </c>
      <c r="I573" s="3" t="s">
        <v>63</v>
      </c>
      <c r="J573" s="3" t="s">
        <v>904</v>
      </c>
      <c r="K573" s="3" t="s">
        <v>1244</v>
      </c>
    </row>
    <row r="574" ht="135" spans="1:11">
      <c r="A574" s="3" t="s">
        <v>1253</v>
      </c>
      <c r="B574" s="3" t="s">
        <v>943</v>
      </c>
      <c r="C574" s="3" t="s">
        <v>21</v>
      </c>
      <c r="D574" s="3" t="s">
        <v>342</v>
      </c>
      <c r="E574" s="3" t="s">
        <v>944</v>
      </c>
      <c r="F574" s="3" t="s">
        <v>1247</v>
      </c>
      <c r="G574" s="3" t="s">
        <v>1254</v>
      </c>
      <c r="H574" s="3" t="s">
        <v>1255</v>
      </c>
      <c r="I574" s="3" t="s">
        <v>948</v>
      </c>
      <c r="J574" s="3" t="s">
        <v>904</v>
      </c>
      <c r="K574" s="3" t="s">
        <v>63</v>
      </c>
    </row>
    <row r="575" ht="135" spans="1:11">
      <c r="A575" s="3" t="s">
        <v>1256</v>
      </c>
      <c r="B575" s="3" t="s">
        <v>943</v>
      </c>
      <c r="C575" s="3" t="s">
        <v>21</v>
      </c>
      <c r="D575" s="3" t="s">
        <v>346</v>
      </c>
      <c r="E575" s="3" t="s">
        <v>944</v>
      </c>
      <c r="F575" s="3" t="s">
        <v>1257</v>
      </c>
      <c r="G575" s="3" t="s">
        <v>1250</v>
      </c>
      <c r="H575" s="3" t="s">
        <v>1251</v>
      </c>
      <c r="I575" s="3" t="s">
        <v>948</v>
      </c>
      <c r="J575" s="3" t="s">
        <v>904</v>
      </c>
      <c r="K575" s="3" t="s">
        <v>63</v>
      </c>
    </row>
    <row r="576" ht="135" spans="1:11">
      <c r="A576" s="3" t="s">
        <v>1258</v>
      </c>
      <c r="B576" s="3" t="s">
        <v>943</v>
      </c>
      <c r="C576" s="3" t="s">
        <v>15</v>
      </c>
      <c r="D576" s="3" t="s">
        <v>342</v>
      </c>
      <c r="E576" s="3" t="s">
        <v>1259</v>
      </c>
      <c r="F576" s="3" t="s">
        <v>1260</v>
      </c>
      <c r="G576" s="3" t="s">
        <v>1261</v>
      </c>
      <c r="H576" s="3" t="s">
        <v>1262</v>
      </c>
      <c r="I576" s="3" t="s">
        <v>1263</v>
      </c>
      <c r="J576" s="3" t="s">
        <v>904</v>
      </c>
      <c r="K576" s="3" t="s">
        <v>63</v>
      </c>
    </row>
    <row r="577" ht="135" spans="1:11">
      <c r="A577" s="3" t="s">
        <v>1264</v>
      </c>
      <c r="B577" s="3" t="s">
        <v>943</v>
      </c>
      <c r="C577" s="3" t="s">
        <v>15</v>
      </c>
      <c r="D577" s="3" t="s">
        <v>342</v>
      </c>
      <c r="E577" s="3" t="s">
        <v>1259</v>
      </c>
      <c r="F577" s="3" t="s">
        <v>1260</v>
      </c>
      <c r="G577" s="3" t="s">
        <v>1261</v>
      </c>
      <c r="H577" s="3" t="s">
        <v>1262</v>
      </c>
      <c r="I577" s="3" t="s">
        <v>1263</v>
      </c>
      <c r="J577" s="3" t="s">
        <v>904</v>
      </c>
      <c r="K577" s="3" t="s">
        <v>63</v>
      </c>
    </row>
    <row r="578" ht="135" spans="1:11">
      <c r="A578" s="3" t="s">
        <v>1265</v>
      </c>
      <c r="B578" s="3" t="s">
        <v>943</v>
      </c>
      <c r="C578" s="3" t="s">
        <v>15</v>
      </c>
      <c r="D578" s="3" t="s">
        <v>346</v>
      </c>
      <c r="E578" s="3" t="s">
        <v>1259</v>
      </c>
      <c r="F578" s="3" t="s">
        <v>1260</v>
      </c>
      <c r="G578" s="3" t="s">
        <v>1261</v>
      </c>
      <c r="H578" s="3" t="s">
        <v>1262</v>
      </c>
      <c r="I578" s="3" t="s">
        <v>1263</v>
      </c>
      <c r="J578" s="3" t="s">
        <v>904</v>
      </c>
      <c r="K578" s="3" t="s">
        <v>63</v>
      </c>
    </row>
    <row r="579" ht="67.5" spans="1:11">
      <c r="A579" s="3" t="s">
        <v>1266</v>
      </c>
      <c r="B579" s="3" t="s">
        <v>943</v>
      </c>
      <c r="C579" s="3" t="s">
        <v>21</v>
      </c>
      <c r="D579" s="3" t="s">
        <v>349</v>
      </c>
      <c r="E579" s="3" t="s">
        <v>944</v>
      </c>
      <c r="F579" s="3" t="s">
        <v>1247</v>
      </c>
      <c r="G579" s="3" t="s">
        <v>1254</v>
      </c>
      <c r="H579" s="3" t="s">
        <v>1255</v>
      </c>
      <c r="I579" s="3" t="s">
        <v>63</v>
      </c>
      <c r="J579" s="3" t="s">
        <v>63</v>
      </c>
      <c r="K579" s="3" t="s">
        <v>63</v>
      </c>
    </row>
    <row r="580" ht="67.5" spans="1:11">
      <c r="A580" s="3" t="s">
        <v>1267</v>
      </c>
      <c r="B580" s="3" t="s">
        <v>943</v>
      </c>
      <c r="C580" s="3" t="s">
        <v>318</v>
      </c>
      <c r="D580" s="3" t="s">
        <v>105</v>
      </c>
      <c r="E580" s="3" t="s">
        <v>944</v>
      </c>
      <c r="F580" s="3" t="s">
        <v>945</v>
      </c>
      <c r="G580" s="3" t="s">
        <v>946</v>
      </c>
      <c r="H580" s="3" t="s">
        <v>947</v>
      </c>
      <c r="I580" s="3" t="s">
        <v>1268</v>
      </c>
      <c r="J580" s="3" t="s">
        <v>917</v>
      </c>
      <c r="K580" s="3" t="s">
        <v>63</v>
      </c>
    </row>
    <row r="581" ht="67.5" spans="1:11">
      <c r="A581" s="3" t="s">
        <v>1269</v>
      </c>
      <c r="B581" s="3" t="s">
        <v>943</v>
      </c>
      <c r="C581" s="3" t="s">
        <v>318</v>
      </c>
      <c r="D581" s="3" t="s">
        <v>105</v>
      </c>
      <c r="E581" s="3" t="s">
        <v>944</v>
      </c>
      <c r="F581" s="3" t="s">
        <v>1247</v>
      </c>
      <c r="G581" s="3" t="s">
        <v>946</v>
      </c>
      <c r="H581" s="3" t="s">
        <v>947</v>
      </c>
      <c r="I581" s="3" t="s">
        <v>1270</v>
      </c>
      <c r="J581" s="3" t="s">
        <v>922</v>
      </c>
      <c r="K581" s="3" t="s">
        <v>63</v>
      </c>
    </row>
    <row r="582" ht="67.5" spans="1:11">
      <c r="A582" s="3" t="s">
        <v>1271</v>
      </c>
      <c r="B582" s="3" t="s">
        <v>943</v>
      </c>
      <c r="C582" s="3" t="s">
        <v>318</v>
      </c>
      <c r="D582" s="3" t="s">
        <v>105</v>
      </c>
      <c r="E582" s="3" t="s">
        <v>1259</v>
      </c>
      <c r="F582" s="3" t="s">
        <v>1272</v>
      </c>
      <c r="G582" s="3" t="s">
        <v>1273</v>
      </c>
      <c r="H582" s="3" t="s">
        <v>1261</v>
      </c>
      <c r="I582" s="3" t="s">
        <v>1274</v>
      </c>
      <c r="J582" s="3" t="s">
        <v>917</v>
      </c>
      <c r="K582" s="3" t="s">
        <v>63</v>
      </c>
    </row>
    <row r="583" ht="67.5" spans="1:11">
      <c r="A583" s="3" t="s">
        <v>1275</v>
      </c>
      <c r="B583" s="3" t="s">
        <v>943</v>
      </c>
      <c r="C583" s="3" t="s">
        <v>318</v>
      </c>
      <c r="D583" s="3" t="s">
        <v>105</v>
      </c>
      <c r="E583" s="3" t="s">
        <v>1259</v>
      </c>
      <c r="F583" s="3" t="s">
        <v>1260</v>
      </c>
      <c r="G583" s="3" t="s">
        <v>1273</v>
      </c>
      <c r="H583" s="3" t="s">
        <v>1261</v>
      </c>
      <c r="I583" s="3" t="s">
        <v>1276</v>
      </c>
      <c r="J583" s="3" t="s">
        <v>922</v>
      </c>
      <c r="K583" s="3" t="s">
        <v>63</v>
      </c>
    </row>
    <row r="584" ht="229.5" spans="1:11">
      <c r="A584" s="3" t="s">
        <v>1277</v>
      </c>
      <c r="B584" s="3" t="s">
        <v>943</v>
      </c>
      <c r="C584" s="3" t="s">
        <v>15</v>
      </c>
      <c r="D584" s="3" t="s">
        <v>69</v>
      </c>
      <c r="E584" s="3" t="s">
        <v>944</v>
      </c>
      <c r="F584" s="3" t="s">
        <v>1278</v>
      </c>
      <c r="G584" s="3" t="s">
        <v>1241</v>
      </c>
      <c r="H584" s="3" t="s">
        <v>1242</v>
      </c>
      <c r="I584" s="3" t="s">
        <v>1279</v>
      </c>
      <c r="J584" s="3" t="s">
        <v>1280</v>
      </c>
      <c r="K584" s="3" t="s">
        <v>1281</v>
      </c>
    </row>
    <row r="585" ht="229.5" spans="1:11">
      <c r="A585" s="3" t="s">
        <v>1282</v>
      </c>
      <c r="B585" s="3" t="s">
        <v>943</v>
      </c>
      <c r="C585" s="3" t="s">
        <v>15</v>
      </c>
      <c r="D585" s="3" t="s">
        <v>69</v>
      </c>
      <c r="E585" s="3" t="s">
        <v>944</v>
      </c>
      <c r="F585" s="3" t="s">
        <v>1278</v>
      </c>
      <c r="G585" s="3" t="s">
        <v>1241</v>
      </c>
      <c r="H585" s="3" t="s">
        <v>1242</v>
      </c>
      <c r="I585" s="3" t="s">
        <v>1283</v>
      </c>
      <c r="J585" s="3" t="s">
        <v>1284</v>
      </c>
      <c r="K585" s="3" t="s">
        <v>1281</v>
      </c>
    </row>
    <row r="586" ht="135" spans="1:11">
      <c r="A586" s="3" t="s">
        <v>1285</v>
      </c>
      <c r="B586" s="3" t="s">
        <v>943</v>
      </c>
      <c r="C586" s="3" t="s">
        <v>15</v>
      </c>
      <c r="D586" s="3" t="s">
        <v>112</v>
      </c>
      <c r="E586" s="3" t="s">
        <v>944</v>
      </c>
      <c r="F586" s="3" t="s">
        <v>945</v>
      </c>
      <c r="G586" s="3" t="s">
        <v>1250</v>
      </c>
      <c r="H586" s="3" t="s">
        <v>1251</v>
      </c>
      <c r="I586" s="3" t="s">
        <v>63</v>
      </c>
      <c r="J586" s="3" t="s">
        <v>63</v>
      </c>
      <c r="K586" s="3" t="s">
        <v>1286</v>
      </c>
    </row>
    <row r="587" ht="135" spans="1:11">
      <c r="A587" s="3" t="s">
        <v>1287</v>
      </c>
      <c r="B587" s="3" t="s">
        <v>943</v>
      </c>
      <c r="C587" s="3" t="s">
        <v>15</v>
      </c>
      <c r="D587" s="3" t="s">
        <v>112</v>
      </c>
      <c r="E587" s="3" t="s">
        <v>944</v>
      </c>
      <c r="F587" s="3" t="s">
        <v>1247</v>
      </c>
      <c r="G587" s="3" t="s">
        <v>1250</v>
      </c>
      <c r="H587" s="3" t="s">
        <v>1251</v>
      </c>
      <c r="I587" s="3" t="s">
        <v>63</v>
      </c>
      <c r="J587" s="3" t="s">
        <v>63</v>
      </c>
      <c r="K587" s="3" t="s">
        <v>1288</v>
      </c>
    </row>
    <row r="588" ht="94.5" spans="1:11">
      <c r="A588" s="3" t="s">
        <v>1289</v>
      </c>
      <c r="B588" s="3" t="s">
        <v>943</v>
      </c>
      <c r="C588" s="3" t="s">
        <v>15</v>
      </c>
      <c r="D588" s="3" t="s">
        <v>112</v>
      </c>
      <c r="E588" s="3" t="s">
        <v>944</v>
      </c>
      <c r="F588" s="3" t="s">
        <v>1290</v>
      </c>
      <c r="G588" s="3" t="s">
        <v>1241</v>
      </c>
      <c r="H588" s="3" t="s">
        <v>1242</v>
      </c>
      <c r="I588" s="3" t="s">
        <v>1291</v>
      </c>
      <c r="J588" s="3" t="s">
        <v>63</v>
      </c>
      <c r="K588" s="3" t="s">
        <v>1292</v>
      </c>
    </row>
    <row r="589" ht="94.5" spans="1:11">
      <c r="A589" s="3" t="s">
        <v>1293</v>
      </c>
      <c r="B589" s="3" t="s">
        <v>943</v>
      </c>
      <c r="C589" s="3" t="s">
        <v>15</v>
      </c>
      <c r="D589" s="3" t="s">
        <v>112</v>
      </c>
      <c r="E589" s="3" t="s">
        <v>944</v>
      </c>
      <c r="F589" s="3" t="s">
        <v>1290</v>
      </c>
      <c r="G589" s="3" t="s">
        <v>1241</v>
      </c>
      <c r="H589" s="3" t="s">
        <v>1242</v>
      </c>
      <c r="I589" s="3" t="s">
        <v>1294</v>
      </c>
      <c r="J589" s="3" t="s">
        <v>63</v>
      </c>
      <c r="K589" s="3" t="s">
        <v>1295</v>
      </c>
    </row>
    <row r="590" ht="270" spans="1:11">
      <c r="A590" s="3" t="s">
        <v>1296</v>
      </c>
      <c r="B590" s="3" t="s">
        <v>943</v>
      </c>
      <c r="C590" s="3" t="s">
        <v>15</v>
      </c>
      <c r="D590" s="3" t="s">
        <v>78</v>
      </c>
      <c r="E590" s="3" t="s">
        <v>944</v>
      </c>
      <c r="F590" s="3" t="s">
        <v>1297</v>
      </c>
      <c r="G590" s="3" t="s">
        <v>1298</v>
      </c>
      <c r="H590" s="3" t="s">
        <v>946</v>
      </c>
      <c r="I590" s="3" t="s">
        <v>1299</v>
      </c>
      <c r="J590" s="3" t="s">
        <v>63</v>
      </c>
      <c r="K590" s="3" t="s">
        <v>1300</v>
      </c>
    </row>
    <row r="591" ht="243" spans="1:11">
      <c r="A591" s="3" t="s">
        <v>1301</v>
      </c>
      <c r="B591" s="3" t="s">
        <v>943</v>
      </c>
      <c r="C591" s="3" t="s">
        <v>15</v>
      </c>
      <c r="D591" s="3" t="s">
        <v>78</v>
      </c>
      <c r="E591" s="3" t="s">
        <v>944</v>
      </c>
      <c r="F591" s="3" t="s">
        <v>1297</v>
      </c>
      <c r="G591" s="3" t="s">
        <v>1298</v>
      </c>
      <c r="H591" s="3" t="s">
        <v>946</v>
      </c>
      <c r="I591" s="3" t="s">
        <v>1299</v>
      </c>
      <c r="J591" s="3" t="s">
        <v>63</v>
      </c>
      <c r="K591" s="3" t="s">
        <v>1302</v>
      </c>
    </row>
    <row r="592" ht="135" spans="1:11">
      <c r="A592" s="3" t="s">
        <v>1303</v>
      </c>
      <c r="B592" s="3" t="s">
        <v>943</v>
      </c>
      <c r="C592" s="3" t="s">
        <v>15</v>
      </c>
      <c r="D592" s="3" t="s">
        <v>78</v>
      </c>
      <c r="E592" s="3" t="s">
        <v>944</v>
      </c>
      <c r="F592" s="3" t="s">
        <v>945</v>
      </c>
      <c r="G592" s="3" t="s">
        <v>1250</v>
      </c>
      <c r="H592" s="3" t="s">
        <v>1251</v>
      </c>
      <c r="I592" s="3" t="s">
        <v>63</v>
      </c>
      <c r="J592" s="3" t="s">
        <v>63</v>
      </c>
      <c r="K592" s="3" t="s">
        <v>1304</v>
      </c>
    </row>
    <row r="593" ht="135" spans="1:11">
      <c r="A593" s="3" t="s">
        <v>1305</v>
      </c>
      <c r="B593" s="3" t="s">
        <v>943</v>
      </c>
      <c r="C593" s="3" t="s">
        <v>15</v>
      </c>
      <c r="D593" s="3" t="s">
        <v>78</v>
      </c>
      <c r="E593" s="3" t="s">
        <v>944</v>
      </c>
      <c r="F593" s="3" t="s">
        <v>1247</v>
      </c>
      <c r="G593" s="3" t="s">
        <v>1250</v>
      </c>
      <c r="H593" s="3" t="s">
        <v>1251</v>
      </c>
      <c r="I593" s="3" t="s">
        <v>63</v>
      </c>
      <c r="J593" s="3" t="s">
        <v>63</v>
      </c>
      <c r="K593" s="3" t="s">
        <v>1306</v>
      </c>
    </row>
    <row r="594" ht="94.5" spans="1:11">
      <c r="A594" s="3" t="s">
        <v>1307</v>
      </c>
      <c r="B594" s="3" t="s">
        <v>943</v>
      </c>
      <c r="C594" s="3" t="s">
        <v>15</v>
      </c>
      <c r="D594" s="3" t="s">
        <v>78</v>
      </c>
      <c r="E594" s="3" t="s">
        <v>944</v>
      </c>
      <c r="F594" s="3" t="s">
        <v>945</v>
      </c>
      <c r="G594" s="3" t="s">
        <v>1250</v>
      </c>
      <c r="H594" s="3" t="s">
        <v>1251</v>
      </c>
      <c r="I594" s="3" t="s">
        <v>1308</v>
      </c>
      <c r="J594" s="3" t="s">
        <v>63</v>
      </c>
      <c r="K594" s="3" t="s">
        <v>1309</v>
      </c>
    </row>
    <row r="595" ht="94.5" spans="1:11">
      <c r="A595" s="3" t="s">
        <v>1310</v>
      </c>
      <c r="B595" s="3" t="s">
        <v>943</v>
      </c>
      <c r="C595" s="3" t="s">
        <v>15</v>
      </c>
      <c r="D595" s="3" t="s">
        <v>78</v>
      </c>
      <c r="E595" s="3" t="s">
        <v>944</v>
      </c>
      <c r="F595" s="3" t="s">
        <v>1247</v>
      </c>
      <c r="G595" s="3" t="s">
        <v>1250</v>
      </c>
      <c r="H595" s="3" t="s">
        <v>1251</v>
      </c>
      <c r="I595" s="3" t="s">
        <v>1311</v>
      </c>
      <c r="J595" s="3" t="s">
        <v>63</v>
      </c>
      <c r="K595" s="3" t="s">
        <v>1312</v>
      </c>
    </row>
    <row r="596" ht="175.5" spans="1:11">
      <c r="A596" s="3" t="s">
        <v>1313</v>
      </c>
      <c r="B596" s="3" t="s">
        <v>943</v>
      </c>
      <c r="C596" s="3" t="s">
        <v>15</v>
      </c>
      <c r="D596" s="3" t="s">
        <v>453</v>
      </c>
      <c r="E596" s="3" t="s">
        <v>952</v>
      </c>
      <c r="F596" s="3" t="s">
        <v>1314</v>
      </c>
      <c r="G596" s="3" t="s">
        <v>1315</v>
      </c>
      <c r="H596" s="3" t="s">
        <v>1316</v>
      </c>
      <c r="I596" s="3" t="s">
        <v>1317</v>
      </c>
      <c r="J596" s="3" t="s">
        <v>917</v>
      </c>
      <c r="K596" s="3" t="s">
        <v>63</v>
      </c>
    </row>
    <row r="597" ht="175.5" spans="1:11">
      <c r="A597" s="3" t="s">
        <v>1318</v>
      </c>
      <c r="B597" s="3" t="s">
        <v>943</v>
      </c>
      <c r="C597" s="3" t="s">
        <v>15</v>
      </c>
      <c r="D597" s="3" t="s">
        <v>453</v>
      </c>
      <c r="E597" s="3" t="s">
        <v>952</v>
      </c>
      <c r="F597" s="3" t="s">
        <v>1319</v>
      </c>
      <c r="G597" s="3" t="s">
        <v>1320</v>
      </c>
      <c r="H597" s="3" t="s">
        <v>1321</v>
      </c>
      <c r="I597" s="3" t="s">
        <v>1322</v>
      </c>
      <c r="J597" s="3" t="s">
        <v>922</v>
      </c>
      <c r="K597" s="3" t="s">
        <v>63</v>
      </c>
    </row>
    <row r="598" ht="135" spans="1:11">
      <c r="A598" s="3" t="s">
        <v>1323</v>
      </c>
      <c r="B598" s="3" t="s">
        <v>943</v>
      </c>
      <c r="C598" s="3" t="s">
        <v>15</v>
      </c>
      <c r="D598" s="3" t="s">
        <v>91</v>
      </c>
      <c r="E598" s="3" t="s">
        <v>952</v>
      </c>
      <c r="F598" s="3" t="s">
        <v>1324</v>
      </c>
      <c r="G598" s="3" t="s">
        <v>1315</v>
      </c>
      <c r="H598" s="3" t="s">
        <v>1316</v>
      </c>
      <c r="I598" s="3" t="s">
        <v>1325</v>
      </c>
      <c r="J598" s="3" t="s">
        <v>904</v>
      </c>
      <c r="K598" s="3" t="s">
        <v>63</v>
      </c>
    </row>
    <row r="599" ht="243" spans="1:11">
      <c r="A599" s="3" t="s">
        <v>1326</v>
      </c>
      <c r="B599" s="3" t="s">
        <v>943</v>
      </c>
      <c r="C599" s="3" t="s">
        <v>15</v>
      </c>
      <c r="D599" s="3" t="s">
        <v>358</v>
      </c>
      <c r="E599" s="3" t="s">
        <v>952</v>
      </c>
      <c r="F599" s="3" t="s">
        <v>1319</v>
      </c>
      <c r="G599" s="3" t="s">
        <v>1320</v>
      </c>
      <c r="H599" s="3" t="s">
        <v>1321</v>
      </c>
      <c r="I599" s="3" t="s">
        <v>1327</v>
      </c>
      <c r="J599" s="3" t="s">
        <v>904</v>
      </c>
      <c r="K599" s="3" t="s">
        <v>63</v>
      </c>
    </row>
    <row r="600" ht="243" spans="1:11">
      <c r="A600" s="3" t="s">
        <v>1328</v>
      </c>
      <c r="B600" s="3" t="s">
        <v>943</v>
      </c>
      <c r="C600" s="3" t="s">
        <v>15</v>
      </c>
      <c r="D600" s="3" t="s">
        <v>358</v>
      </c>
      <c r="E600" s="3" t="s">
        <v>952</v>
      </c>
      <c r="F600" s="3" t="s">
        <v>1319</v>
      </c>
      <c r="G600" s="3" t="s">
        <v>1320</v>
      </c>
      <c r="H600" s="3" t="s">
        <v>1321</v>
      </c>
      <c r="I600" s="3" t="s">
        <v>1327</v>
      </c>
      <c r="J600" s="3" t="s">
        <v>904</v>
      </c>
      <c r="K600" s="3" t="s">
        <v>63</v>
      </c>
    </row>
    <row r="601" ht="243" spans="1:11">
      <c r="A601" s="3" t="s">
        <v>1329</v>
      </c>
      <c r="B601" s="3" t="s">
        <v>943</v>
      </c>
      <c r="C601" s="3" t="s">
        <v>15</v>
      </c>
      <c r="D601" s="3" t="s">
        <v>353</v>
      </c>
      <c r="E601" s="3" t="s">
        <v>952</v>
      </c>
      <c r="F601" s="3" t="s">
        <v>1319</v>
      </c>
      <c r="G601" s="3" t="s">
        <v>1320</v>
      </c>
      <c r="H601" s="3" t="s">
        <v>1321</v>
      </c>
      <c r="I601" s="3" t="s">
        <v>1327</v>
      </c>
      <c r="J601" s="3" t="s">
        <v>904</v>
      </c>
      <c r="K601" s="3" t="s">
        <v>63</v>
      </c>
    </row>
    <row r="602" ht="243" spans="1:11">
      <c r="A602" s="3" t="s">
        <v>1330</v>
      </c>
      <c r="B602" s="3" t="s">
        <v>943</v>
      </c>
      <c r="C602" s="3" t="s">
        <v>15</v>
      </c>
      <c r="D602" s="3" t="s">
        <v>356</v>
      </c>
      <c r="E602" s="3" t="s">
        <v>952</v>
      </c>
      <c r="F602" s="3" t="s">
        <v>1319</v>
      </c>
      <c r="G602" s="3" t="s">
        <v>1320</v>
      </c>
      <c r="H602" s="3" t="s">
        <v>1321</v>
      </c>
      <c r="I602" s="3" t="s">
        <v>1327</v>
      </c>
      <c r="J602" s="3" t="s">
        <v>904</v>
      </c>
      <c r="K602" s="3" t="s">
        <v>63</v>
      </c>
    </row>
    <row r="603" ht="67.5" spans="1:11">
      <c r="A603" s="3" t="s">
        <v>1331</v>
      </c>
      <c r="B603" s="3" t="s">
        <v>943</v>
      </c>
      <c r="C603" s="3" t="s">
        <v>15</v>
      </c>
      <c r="D603" s="3" t="s">
        <v>371</v>
      </c>
      <c r="E603" s="3" t="s">
        <v>952</v>
      </c>
      <c r="F603" s="3" t="s">
        <v>1324</v>
      </c>
      <c r="G603" s="3" t="s">
        <v>1315</v>
      </c>
      <c r="H603" s="3" t="s">
        <v>1316</v>
      </c>
      <c r="I603" s="3" t="s">
        <v>63</v>
      </c>
      <c r="J603" s="3" t="s">
        <v>63</v>
      </c>
      <c r="K603" s="3" t="s">
        <v>63</v>
      </c>
    </row>
    <row r="604" ht="67.5" spans="1:11">
      <c r="A604" s="3" t="s">
        <v>1332</v>
      </c>
      <c r="B604" s="3" t="s">
        <v>943</v>
      </c>
      <c r="C604" s="3" t="s">
        <v>15</v>
      </c>
      <c r="D604" s="3" t="s">
        <v>371</v>
      </c>
      <c r="E604" s="3" t="s">
        <v>952</v>
      </c>
      <c r="F604" s="3" t="s">
        <v>1319</v>
      </c>
      <c r="G604" s="3" t="s">
        <v>1320</v>
      </c>
      <c r="H604" s="3" t="s">
        <v>1321</v>
      </c>
      <c r="I604" s="3" t="s">
        <v>63</v>
      </c>
      <c r="J604" s="3" t="s">
        <v>63</v>
      </c>
      <c r="K604" s="3" t="s">
        <v>63</v>
      </c>
    </row>
    <row r="605" ht="135" spans="1:11">
      <c r="A605" s="3" t="s">
        <v>1333</v>
      </c>
      <c r="B605" s="3" t="s">
        <v>943</v>
      </c>
      <c r="C605" s="3" t="s">
        <v>15</v>
      </c>
      <c r="D605" s="3" t="s">
        <v>362</v>
      </c>
      <c r="E605" s="3" t="s">
        <v>952</v>
      </c>
      <c r="F605" s="3" t="s">
        <v>1324</v>
      </c>
      <c r="G605" s="3" t="s">
        <v>1315</v>
      </c>
      <c r="H605" s="3" t="s">
        <v>1316</v>
      </c>
      <c r="I605" s="3" t="s">
        <v>1325</v>
      </c>
      <c r="J605" s="3" t="s">
        <v>904</v>
      </c>
      <c r="K605" s="3" t="s">
        <v>63</v>
      </c>
    </row>
    <row r="606" ht="135" spans="1:11">
      <c r="A606" s="3" t="s">
        <v>1334</v>
      </c>
      <c r="B606" s="3" t="s">
        <v>943</v>
      </c>
      <c r="C606" s="3" t="s">
        <v>15</v>
      </c>
      <c r="D606" s="3" t="s">
        <v>101</v>
      </c>
      <c r="E606" s="3" t="s">
        <v>952</v>
      </c>
      <c r="F606" s="3" t="s">
        <v>1324</v>
      </c>
      <c r="G606" s="3" t="s">
        <v>1315</v>
      </c>
      <c r="H606" s="3" t="s">
        <v>1316</v>
      </c>
      <c r="I606" s="3" t="s">
        <v>1325</v>
      </c>
      <c r="J606" s="3" t="s">
        <v>904</v>
      </c>
      <c r="K606" s="3" t="s">
        <v>63</v>
      </c>
    </row>
    <row r="607" ht="243" spans="1:11">
      <c r="A607" s="3" t="s">
        <v>1335</v>
      </c>
      <c r="B607" s="3" t="s">
        <v>943</v>
      </c>
      <c r="C607" s="3" t="s">
        <v>15</v>
      </c>
      <c r="D607" s="3" t="s">
        <v>58</v>
      </c>
      <c r="E607" s="3" t="s">
        <v>952</v>
      </c>
      <c r="F607" s="3" t="s">
        <v>1319</v>
      </c>
      <c r="G607" s="3" t="s">
        <v>1320</v>
      </c>
      <c r="H607" s="3" t="s">
        <v>1321</v>
      </c>
      <c r="I607" s="3" t="s">
        <v>1336</v>
      </c>
      <c r="J607" s="3" t="s">
        <v>904</v>
      </c>
      <c r="K607" s="3" t="s">
        <v>63</v>
      </c>
    </row>
    <row r="608" ht="243" spans="1:11">
      <c r="A608" s="3" t="s">
        <v>1337</v>
      </c>
      <c r="B608" s="3" t="s">
        <v>943</v>
      </c>
      <c r="C608" s="3" t="s">
        <v>15</v>
      </c>
      <c r="D608" s="3" t="s">
        <v>369</v>
      </c>
      <c r="E608" s="3" t="s">
        <v>952</v>
      </c>
      <c r="F608" s="3" t="s">
        <v>1324</v>
      </c>
      <c r="G608" s="3" t="s">
        <v>1315</v>
      </c>
      <c r="H608" s="3" t="s">
        <v>1316</v>
      </c>
      <c r="I608" s="3" t="s">
        <v>1327</v>
      </c>
      <c r="J608" s="3" t="s">
        <v>904</v>
      </c>
      <c r="K608" s="3" t="s">
        <v>63</v>
      </c>
    </row>
    <row r="609" ht="67.5" spans="1:11">
      <c r="A609" s="3" t="s">
        <v>1338</v>
      </c>
      <c r="B609" s="3" t="s">
        <v>943</v>
      </c>
      <c r="C609" s="3" t="s">
        <v>15</v>
      </c>
      <c r="D609" s="3" t="s">
        <v>367</v>
      </c>
      <c r="E609" s="3" t="s">
        <v>952</v>
      </c>
      <c r="F609" s="3" t="s">
        <v>1324</v>
      </c>
      <c r="G609" s="3" t="s">
        <v>1315</v>
      </c>
      <c r="H609" s="3" t="s">
        <v>1316</v>
      </c>
      <c r="I609" s="3" t="s">
        <v>63</v>
      </c>
      <c r="J609" s="3" t="s">
        <v>63</v>
      </c>
      <c r="K609" s="3" t="s">
        <v>63</v>
      </c>
    </row>
    <row r="610" ht="243" spans="1:11">
      <c r="A610" s="3" t="s">
        <v>1339</v>
      </c>
      <c r="B610" s="3" t="s">
        <v>943</v>
      </c>
      <c r="C610" s="3" t="s">
        <v>15</v>
      </c>
      <c r="D610" s="3" t="s">
        <v>365</v>
      </c>
      <c r="E610" s="3" t="s">
        <v>952</v>
      </c>
      <c r="F610" s="3" t="s">
        <v>1324</v>
      </c>
      <c r="G610" s="3" t="s">
        <v>1315</v>
      </c>
      <c r="H610" s="3" t="s">
        <v>1316</v>
      </c>
      <c r="I610" s="3" t="s">
        <v>1327</v>
      </c>
      <c r="J610" s="3" t="s">
        <v>904</v>
      </c>
      <c r="K610" s="3" t="s">
        <v>63</v>
      </c>
    </row>
    <row r="611" ht="67.5" spans="1:11">
      <c r="A611" s="3" t="s">
        <v>1340</v>
      </c>
      <c r="B611" s="3" t="s">
        <v>943</v>
      </c>
      <c r="C611" s="3" t="s">
        <v>318</v>
      </c>
      <c r="D611" s="3" t="s">
        <v>319</v>
      </c>
      <c r="E611" s="3" t="s">
        <v>944</v>
      </c>
      <c r="F611" s="3" t="s">
        <v>1297</v>
      </c>
      <c r="G611" s="3" t="s">
        <v>1298</v>
      </c>
      <c r="H611" s="3" t="s">
        <v>946</v>
      </c>
      <c r="I611" s="3" t="s">
        <v>63</v>
      </c>
      <c r="J611" s="3" t="s">
        <v>63</v>
      </c>
      <c r="K611" s="3" t="s">
        <v>63</v>
      </c>
    </row>
    <row r="612" ht="67.5" spans="1:11">
      <c r="A612" s="3" t="s">
        <v>1341</v>
      </c>
      <c r="B612" s="3" t="s">
        <v>943</v>
      </c>
      <c r="C612" s="3" t="s">
        <v>318</v>
      </c>
      <c r="D612" s="3" t="s">
        <v>319</v>
      </c>
      <c r="E612" s="3" t="s">
        <v>944</v>
      </c>
      <c r="F612" s="3" t="s">
        <v>1297</v>
      </c>
      <c r="G612" s="3" t="s">
        <v>1298</v>
      </c>
      <c r="H612" s="3" t="s">
        <v>946</v>
      </c>
      <c r="I612" s="3" t="s">
        <v>63</v>
      </c>
      <c r="J612" s="3" t="s">
        <v>63</v>
      </c>
      <c r="K612" s="3" t="s">
        <v>63</v>
      </c>
    </row>
    <row r="613" ht="67.5" spans="1:11">
      <c r="A613" s="3" t="s">
        <v>1342</v>
      </c>
      <c r="B613" s="3" t="s">
        <v>943</v>
      </c>
      <c r="C613" s="3" t="s">
        <v>21</v>
      </c>
      <c r="D613" s="3" t="s">
        <v>319</v>
      </c>
      <c r="E613" s="3" t="s">
        <v>944</v>
      </c>
      <c r="F613" s="3" t="s">
        <v>1247</v>
      </c>
      <c r="G613" s="3" t="s">
        <v>1250</v>
      </c>
      <c r="H613" s="3" t="s">
        <v>1251</v>
      </c>
      <c r="I613" s="3" t="s">
        <v>1343</v>
      </c>
      <c r="J613" s="3" t="s">
        <v>63</v>
      </c>
      <c r="K613" s="3" t="s">
        <v>63</v>
      </c>
    </row>
    <row r="614" ht="67.5" spans="1:11">
      <c r="A614" s="3" t="s">
        <v>1344</v>
      </c>
      <c r="B614" s="3" t="s">
        <v>943</v>
      </c>
      <c r="C614" s="3" t="s">
        <v>21</v>
      </c>
      <c r="D614" s="3" t="s">
        <v>319</v>
      </c>
      <c r="E614" s="3" t="s">
        <v>944</v>
      </c>
      <c r="F614" s="3" t="s">
        <v>1247</v>
      </c>
      <c r="G614" s="3" t="s">
        <v>1250</v>
      </c>
      <c r="H614" s="3" t="s">
        <v>1251</v>
      </c>
      <c r="I614" s="3" t="s">
        <v>1345</v>
      </c>
      <c r="J614" s="3" t="s">
        <v>63</v>
      </c>
      <c r="K614" s="3" t="s">
        <v>63</v>
      </c>
    </row>
    <row r="615" ht="270" spans="1:11">
      <c r="A615" s="3" t="s">
        <v>1346</v>
      </c>
      <c r="B615" s="3" t="s">
        <v>943</v>
      </c>
      <c r="C615" s="3" t="s">
        <v>983</v>
      </c>
      <c r="D615" s="3" t="s">
        <v>312</v>
      </c>
      <c r="E615" s="3" t="s">
        <v>944</v>
      </c>
      <c r="F615" s="3" t="s">
        <v>1278</v>
      </c>
      <c r="G615" s="3" t="s">
        <v>1347</v>
      </c>
      <c r="H615" s="3" t="s">
        <v>1348</v>
      </c>
      <c r="I615" s="3" t="s">
        <v>1349</v>
      </c>
      <c r="J615" s="3" t="s">
        <v>904</v>
      </c>
      <c r="K615" s="3" t="s">
        <v>63</v>
      </c>
    </row>
    <row r="616" ht="270" spans="1:11">
      <c r="A616" s="3" t="s">
        <v>1350</v>
      </c>
      <c r="B616" s="3" t="s">
        <v>943</v>
      </c>
      <c r="C616" s="3" t="s">
        <v>983</v>
      </c>
      <c r="D616" s="3" t="s">
        <v>312</v>
      </c>
      <c r="E616" s="3" t="s">
        <v>944</v>
      </c>
      <c r="F616" s="3" t="s">
        <v>1278</v>
      </c>
      <c r="G616" s="3" t="s">
        <v>1347</v>
      </c>
      <c r="H616" s="3" t="s">
        <v>1348</v>
      </c>
      <c r="I616" s="3" t="s">
        <v>1349</v>
      </c>
      <c r="J616" s="3" t="s">
        <v>904</v>
      </c>
      <c r="K616" s="3" t="s">
        <v>63</v>
      </c>
    </row>
    <row r="617" ht="270" spans="1:11">
      <c r="A617" s="3" t="s">
        <v>1351</v>
      </c>
      <c r="B617" s="3" t="s">
        <v>943</v>
      </c>
      <c r="C617" s="3" t="s">
        <v>983</v>
      </c>
      <c r="D617" s="3" t="s">
        <v>312</v>
      </c>
      <c r="E617" s="3" t="s">
        <v>944</v>
      </c>
      <c r="F617" s="3" t="s">
        <v>1278</v>
      </c>
      <c r="G617" s="3" t="s">
        <v>1347</v>
      </c>
      <c r="H617" s="3" t="s">
        <v>1348</v>
      </c>
      <c r="I617" s="3" t="s">
        <v>1349</v>
      </c>
      <c r="J617" s="3" t="s">
        <v>904</v>
      </c>
      <c r="K617" s="3" t="s">
        <v>63</v>
      </c>
    </row>
    <row r="618" ht="270" spans="1:11">
      <c r="A618" s="3" t="s">
        <v>1352</v>
      </c>
      <c r="B618" s="3" t="s">
        <v>943</v>
      </c>
      <c r="C618" s="3" t="s">
        <v>983</v>
      </c>
      <c r="D618" s="3" t="s">
        <v>312</v>
      </c>
      <c r="E618" s="3" t="s">
        <v>944</v>
      </c>
      <c r="F618" s="3" t="s">
        <v>1278</v>
      </c>
      <c r="G618" s="3" t="s">
        <v>1347</v>
      </c>
      <c r="H618" s="3" t="s">
        <v>1348</v>
      </c>
      <c r="I618" s="3" t="s">
        <v>1349</v>
      </c>
      <c r="J618" s="3" t="s">
        <v>904</v>
      </c>
      <c r="K618" s="3" t="s">
        <v>63</v>
      </c>
    </row>
    <row r="619" ht="270" spans="1:11">
      <c r="A619" s="3" t="s">
        <v>1353</v>
      </c>
      <c r="B619" s="3" t="s">
        <v>943</v>
      </c>
      <c r="C619" s="3" t="s">
        <v>983</v>
      </c>
      <c r="D619" s="3" t="s">
        <v>312</v>
      </c>
      <c r="E619" s="3" t="s">
        <v>944</v>
      </c>
      <c r="F619" s="3" t="s">
        <v>1278</v>
      </c>
      <c r="G619" s="3" t="s">
        <v>1347</v>
      </c>
      <c r="H619" s="3" t="s">
        <v>1348</v>
      </c>
      <c r="I619" s="3" t="s">
        <v>1349</v>
      </c>
      <c r="J619" s="3" t="s">
        <v>904</v>
      </c>
      <c r="K619" s="3" t="s">
        <v>63</v>
      </c>
    </row>
    <row r="620" ht="270" spans="1:11">
      <c r="A620" s="3" t="s">
        <v>1354</v>
      </c>
      <c r="B620" s="3" t="s">
        <v>943</v>
      </c>
      <c r="C620" s="3" t="s">
        <v>983</v>
      </c>
      <c r="D620" s="3" t="s">
        <v>312</v>
      </c>
      <c r="E620" s="3" t="s">
        <v>944</v>
      </c>
      <c r="F620" s="3" t="s">
        <v>1278</v>
      </c>
      <c r="G620" s="3" t="s">
        <v>1347</v>
      </c>
      <c r="H620" s="3" t="s">
        <v>1348</v>
      </c>
      <c r="I620" s="3" t="s">
        <v>1349</v>
      </c>
      <c r="J620" s="3" t="s">
        <v>904</v>
      </c>
      <c r="K620" s="3" t="s">
        <v>63</v>
      </c>
    </row>
    <row r="621" ht="270" spans="1:11">
      <c r="A621" s="3" t="s">
        <v>1355</v>
      </c>
      <c r="B621" s="3" t="s">
        <v>943</v>
      </c>
      <c r="C621" s="3" t="s">
        <v>983</v>
      </c>
      <c r="D621" s="3" t="s">
        <v>312</v>
      </c>
      <c r="E621" s="3" t="s">
        <v>944</v>
      </c>
      <c r="F621" s="3" t="s">
        <v>1278</v>
      </c>
      <c r="G621" s="3" t="s">
        <v>1347</v>
      </c>
      <c r="H621" s="3" t="s">
        <v>1348</v>
      </c>
      <c r="I621" s="3" t="s">
        <v>1349</v>
      </c>
      <c r="J621" s="3" t="s">
        <v>904</v>
      </c>
      <c r="K621" s="3" t="s">
        <v>63</v>
      </c>
    </row>
    <row r="622" ht="270" spans="1:11">
      <c r="A622" s="3" t="s">
        <v>1356</v>
      </c>
      <c r="B622" s="3" t="s">
        <v>943</v>
      </c>
      <c r="C622" s="3" t="s">
        <v>983</v>
      </c>
      <c r="D622" s="3" t="s">
        <v>312</v>
      </c>
      <c r="E622" s="3" t="s">
        <v>944</v>
      </c>
      <c r="F622" s="3" t="s">
        <v>1278</v>
      </c>
      <c r="G622" s="3" t="s">
        <v>1347</v>
      </c>
      <c r="H622" s="3" t="s">
        <v>1348</v>
      </c>
      <c r="I622" s="3" t="s">
        <v>1349</v>
      </c>
      <c r="J622" s="3" t="s">
        <v>904</v>
      </c>
      <c r="K622" s="3" t="s">
        <v>63</v>
      </c>
    </row>
    <row r="623" ht="270" spans="1:11">
      <c r="A623" s="3" t="s">
        <v>1357</v>
      </c>
      <c r="B623" s="3" t="s">
        <v>943</v>
      </c>
      <c r="C623" s="3" t="s">
        <v>983</v>
      </c>
      <c r="D623" s="3" t="s">
        <v>312</v>
      </c>
      <c r="E623" s="3" t="s">
        <v>944</v>
      </c>
      <c r="F623" s="3" t="s">
        <v>1358</v>
      </c>
      <c r="G623" s="3" t="s">
        <v>1347</v>
      </c>
      <c r="H623" s="3" t="s">
        <v>1348</v>
      </c>
      <c r="I623" s="3" t="s">
        <v>1349</v>
      </c>
      <c r="J623" s="3" t="s">
        <v>904</v>
      </c>
      <c r="K623" s="3" t="s">
        <v>63</v>
      </c>
    </row>
    <row r="624" ht="270" spans="1:11">
      <c r="A624" s="3" t="s">
        <v>1359</v>
      </c>
      <c r="B624" s="3" t="s">
        <v>943</v>
      </c>
      <c r="C624" s="3" t="s">
        <v>983</v>
      </c>
      <c r="D624" s="3" t="s">
        <v>312</v>
      </c>
      <c r="E624" s="3" t="s">
        <v>944</v>
      </c>
      <c r="F624" s="3" t="s">
        <v>1358</v>
      </c>
      <c r="G624" s="3" t="s">
        <v>1347</v>
      </c>
      <c r="H624" s="3" t="s">
        <v>1348</v>
      </c>
      <c r="I624" s="3" t="s">
        <v>1349</v>
      </c>
      <c r="J624" s="3" t="s">
        <v>904</v>
      </c>
      <c r="K624" s="3" t="s">
        <v>63</v>
      </c>
    </row>
    <row r="625" ht="270" spans="1:11">
      <c r="A625" s="3" t="s">
        <v>1360</v>
      </c>
      <c r="B625" s="3" t="s">
        <v>943</v>
      </c>
      <c r="C625" s="3" t="s">
        <v>983</v>
      </c>
      <c r="D625" s="3" t="s">
        <v>312</v>
      </c>
      <c r="E625" s="3" t="s">
        <v>944</v>
      </c>
      <c r="F625" s="3" t="s">
        <v>1358</v>
      </c>
      <c r="G625" s="3" t="s">
        <v>1347</v>
      </c>
      <c r="H625" s="3" t="s">
        <v>1348</v>
      </c>
      <c r="I625" s="3" t="s">
        <v>1349</v>
      </c>
      <c r="J625" s="3" t="s">
        <v>904</v>
      </c>
      <c r="K625" s="3" t="s">
        <v>63</v>
      </c>
    </row>
    <row r="626" ht="270" spans="1:11">
      <c r="A626" s="3" t="s">
        <v>1361</v>
      </c>
      <c r="B626" s="3" t="s">
        <v>943</v>
      </c>
      <c r="C626" s="3" t="s">
        <v>983</v>
      </c>
      <c r="D626" s="3" t="s">
        <v>312</v>
      </c>
      <c r="E626" s="3" t="s">
        <v>944</v>
      </c>
      <c r="F626" s="3" t="s">
        <v>1362</v>
      </c>
      <c r="G626" s="3" t="s">
        <v>1348</v>
      </c>
      <c r="H626" s="3" t="s">
        <v>1363</v>
      </c>
      <c r="I626" s="3" t="s">
        <v>1349</v>
      </c>
      <c r="J626" s="3" t="s">
        <v>904</v>
      </c>
      <c r="K626" s="3" t="s">
        <v>63</v>
      </c>
    </row>
    <row r="627" ht="270" spans="1:11">
      <c r="A627" s="3" t="s">
        <v>1364</v>
      </c>
      <c r="B627" s="3" t="s">
        <v>943</v>
      </c>
      <c r="C627" s="3" t="s">
        <v>983</v>
      </c>
      <c r="D627" s="3" t="s">
        <v>312</v>
      </c>
      <c r="E627" s="3" t="s">
        <v>944</v>
      </c>
      <c r="F627" s="3" t="s">
        <v>1362</v>
      </c>
      <c r="G627" s="3" t="s">
        <v>1348</v>
      </c>
      <c r="H627" s="3" t="s">
        <v>1363</v>
      </c>
      <c r="I627" s="3" t="s">
        <v>1349</v>
      </c>
      <c r="J627" s="3" t="s">
        <v>904</v>
      </c>
      <c r="K627" s="3" t="s">
        <v>63</v>
      </c>
    </row>
    <row r="628" ht="409.5" spans="1:11">
      <c r="A628" s="3" t="s">
        <v>1365</v>
      </c>
      <c r="B628" s="3" t="s">
        <v>943</v>
      </c>
      <c r="C628" s="3" t="s">
        <v>983</v>
      </c>
      <c r="D628" s="3" t="s">
        <v>970</v>
      </c>
      <c r="E628" s="3" t="s">
        <v>944</v>
      </c>
      <c r="F628" s="3" t="s">
        <v>1362</v>
      </c>
      <c r="G628" s="3" t="s">
        <v>1348</v>
      </c>
      <c r="H628" s="3" t="s">
        <v>1363</v>
      </c>
      <c r="I628" s="3" t="s">
        <v>1000</v>
      </c>
      <c r="J628" s="3" t="s">
        <v>904</v>
      </c>
      <c r="K628" s="3" t="s">
        <v>63</v>
      </c>
    </row>
    <row r="629" ht="135" spans="1:11">
      <c r="A629" s="3" t="s">
        <v>25</v>
      </c>
      <c r="B629" s="3" t="s">
        <v>943</v>
      </c>
      <c r="C629" s="3" t="s">
        <v>21</v>
      </c>
      <c r="D629" s="3" t="s">
        <v>384</v>
      </c>
      <c r="E629" s="3" t="s">
        <v>952</v>
      </c>
      <c r="F629" s="3" t="s">
        <v>1240</v>
      </c>
      <c r="G629" s="3" t="s">
        <v>1241</v>
      </c>
      <c r="H629" s="3" t="s">
        <v>1242</v>
      </c>
      <c r="I629" s="3" t="s">
        <v>956</v>
      </c>
      <c r="J629" s="3" t="s">
        <v>904</v>
      </c>
      <c r="K629" s="3" t="s">
        <v>63</v>
      </c>
    </row>
    <row r="630" ht="135" spans="1:11">
      <c r="A630" s="3" t="s">
        <v>1366</v>
      </c>
      <c r="B630" s="3" t="s">
        <v>943</v>
      </c>
      <c r="C630" s="3" t="s">
        <v>21</v>
      </c>
      <c r="D630" s="3" t="s">
        <v>386</v>
      </c>
      <c r="E630" s="3" t="s">
        <v>952</v>
      </c>
      <c r="F630" s="3" t="s">
        <v>1240</v>
      </c>
      <c r="G630" s="3" t="s">
        <v>1348</v>
      </c>
      <c r="H630" s="3" t="s">
        <v>1363</v>
      </c>
      <c r="I630" s="3" t="s">
        <v>956</v>
      </c>
      <c r="J630" s="3" t="s">
        <v>904</v>
      </c>
      <c r="K630" s="3" t="s">
        <v>63</v>
      </c>
    </row>
    <row r="631" ht="189" spans="1:11">
      <c r="A631" s="3" t="s">
        <v>1367</v>
      </c>
      <c r="B631" s="3" t="s">
        <v>943</v>
      </c>
      <c r="C631" s="3" t="s">
        <v>15</v>
      </c>
      <c r="D631" s="3" t="s">
        <v>95</v>
      </c>
      <c r="E631" s="3" t="s">
        <v>944</v>
      </c>
      <c r="F631" s="3" t="s">
        <v>1368</v>
      </c>
      <c r="G631" s="3" t="s">
        <v>1254</v>
      </c>
      <c r="H631" s="3" t="s">
        <v>1255</v>
      </c>
      <c r="I631" s="3" t="s">
        <v>1248</v>
      </c>
      <c r="J631" s="3" t="s">
        <v>904</v>
      </c>
      <c r="K631" s="3" t="s">
        <v>1369</v>
      </c>
    </row>
    <row r="632" ht="189" spans="1:11">
      <c r="A632" s="3" t="s">
        <v>1370</v>
      </c>
      <c r="B632" s="3" t="s">
        <v>943</v>
      </c>
      <c r="C632" s="3" t="s">
        <v>15</v>
      </c>
      <c r="D632" s="3" t="s">
        <v>65</v>
      </c>
      <c r="E632" s="3" t="s">
        <v>944</v>
      </c>
      <c r="F632" s="3" t="s">
        <v>1371</v>
      </c>
      <c r="G632" s="3" t="s">
        <v>1254</v>
      </c>
      <c r="H632" s="3" t="s">
        <v>1255</v>
      </c>
      <c r="I632" s="3" t="s">
        <v>1248</v>
      </c>
      <c r="J632" s="3" t="s">
        <v>904</v>
      </c>
      <c r="K632" s="3" t="s">
        <v>1369</v>
      </c>
    </row>
    <row r="633" ht="135" spans="1:11">
      <c r="A633" s="3" t="s">
        <v>1372</v>
      </c>
      <c r="B633" s="3" t="s">
        <v>943</v>
      </c>
      <c r="C633" s="3" t="s">
        <v>15</v>
      </c>
      <c r="D633" s="3" t="s">
        <v>1373</v>
      </c>
      <c r="E633" s="3" t="s">
        <v>952</v>
      </c>
      <c r="F633" s="3" t="s">
        <v>1314</v>
      </c>
      <c r="G633" s="3" t="s">
        <v>1374</v>
      </c>
      <c r="H633" s="3" t="s">
        <v>1375</v>
      </c>
      <c r="I633" s="3" t="s">
        <v>956</v>
      </c>
      <c r="J633" s="3" t="s">
        <v>904</v>
      </c>
      <c r="K633" s="3" t="s">
        <v>63</v>
      </c>
    </row>
    <row r="634" ht="94.5" spans="1:11">
      <c r="A634" s="3" t="s">
        <v>1376</v>
      </c>
      <c r="B634" s="3" t="s">
        <v>943</v>
      </c>
      <c r="C634" s="3" t="s">
        <v>15</v>
      </c>
      <c r="D634" s="3" t="s">
        <v>78</v>
      </c>
      <c r="E634" s="3" t="s">
        <v>944</v>
      </c>
      <c r="F634" s="3" t="s">
        <v>1377</v>
      </c>
      <c r="G634" s="3" t="s">
        <v>1378</v>
      </c>
      <c r="H634" s="3" t="s">
        <v>1379</v>
      </c>
      <c r="I634" s="3" t="s">
        <v>1308</v>
      </c>
      <c r="J634" s="3" t="s">
        <v>63</v>
      </c>
      <c r="K634" s="3" t="s">
        <v>1295</v>
      </c>
    </row>
    <row r="635" ht="121.5" spans="1:11">
      <c r="A635" s="3" t="s">
        <v>1380</v>
      </c>
      <c r="B635" s="3" t="s">
        <v>943</v>
      </c>
      <c r="C635" s="3" t="s">
        <v>15</v>
      </c>
      <c r="D635" s="3" t="s">
        <v>78</v>
      </c>
      <c r="E635" s="3" t="s">
        <v>944</v>
      </c>
      <c r="F635" s="3" t="s">
        <v>1381</v>
      </c>
      <c r="G635" s="3" t="s">
        <v>1348</v>
      </c>
      <c r="H635" s="3" t="s">
        <v>1363</v>
      </c>
      <c r="I635" s="3" t="s">
        <v>1311</v>
      </c>
      <c r="J635" s="3" t="s">
        <v>63</v>
      </c>
      <c r="K635" s="3" t="s">
        <v>1292</v>
      </c>
    </row>
    <row r="636" ht="135" spans="1:11">
      <c r="A636" s="3" t="s">
        <v>1382</v>
      </c>
      <c r="B636" s="3" t="s">
        <v>943</v>
      </c>
      <c r="C636" s="3" t="s">
        <v>15</v>
      </c>
      <c r="D636" s="3" t="s">
        <v>206</v>
      </c>
      <c r="E636" s="3" t="s">
        <v>952</v>
      </c>
      <c r="F636" s="3" t="s">
        <v>1383</v>
      </c>
      <c r="G636" s="3" t="s">
        <v>1384</v>
      </c>
      <c r="H636" s="3" t="s">
        <v>1385</v>
      </c>
      <c r="I636" s="3" t="s">
        <v>956</v>
      </c>
      <c r="J636" s="3" t="s">
        <v>904</v>
      </c>
      <c r="K636" s="3" t="s">
        <v>63</v>
      </c>
    </row>
    <row r="637" ht="67.5" spans="1:11">
      <c r="A637" s="3" t="s">
        <v>1386</v>
      </c>
      <c r="B637" s="3" t="s">
        <v>943</v>
      </c>
      <c r="C637" s="3" t="s">
        <v>15</v>
      </c>
      <c r="D637" s="3" t="s">
        <v>208</v>
      </c>
      <c r="E637" s="3" t="s">
        <v>952</v>
      </c>
      <c r="F637" s="3" t="s">
        <v>1383</v>
      </c>
      <c r="G637" s="3" t="s">
        <v>1384</v>
      </c>
      <c r="H637" s="3" t="s">
        <v>1385</v>
      </c>
      <c r="I637" s="3" t="s">
        <v>63</v>
      </c>
      <c r="J637" s="3" t="s">
        <v>63</v>
      </c>
      <c r="K637" s="3" t="s">
        <v>63</v>
      </c>
    </row>
    <row r="638" ht="189" spans="1:11">
      <c r="A638" s="3" t="s">
        <v>1387</v>
      </c>
      <c r="B638" s="3" t="s">
        <v>943</v>
      </c>
      <c r="C638" s="3" t="s">
        <v>15</v>
      </c>
      <c r="D638" s="3" t="s">
        <v>95</v>
      </c>
      <c r="E638" s="3" t="s">
        <v>944</v>
      </c>
      <c r="F638" s="3" t="s">
        <v>1377</v>
      </c>
      <c r="G638" s="3" t="s">
        <v>1378</v>
      </c>
      <c r="H638" s="3" t="s">
        <v>1379</v>
      </c>
      <c r="I638" s="3" t="s">
        <v>1248</v>
      </c>
      <c r="J638" s="3" t="s">
        <v>904</v>
      </c>
      <c r="K638" s="3" t="s">
        <v>63</v>
      </c>
    </row>
    <row r="639" ht="135" spans="1:11">
      <c r="A639" s="3" t="s">
        <v>1388</v>
      </c>
      <c r="B639" s="3" t="s">
        <v>943</v>
      </c>
      <c r="C639" s="3" t="s">
        <v>15</v>
      </c>
      <c r="D639" s="3" t="s">
        <v>99</v>
      </c>
      <c r="E639" s="3" t="s">
        <v>944</v>
      </c>
      <c r="F639" s="3" t="s">
        <v>1381</v>
      </c>
      <c r="G639" s="3" t="s">
        <v>1348</v>
      </c>
      <c r="H639" s="3" t="s">
        <v>1363</v>
      </c>
      <c r="I639" s="3" t="s">
        <v>1389</v>
      </c>
      <c r="J639" s="3" t="s">
        <v>904</v>
      </c>
      <c r="K639" s="3" t="s">
        <v>1369</v>
      </c>
    </row>
    <row r="640" ht="135" spans="1:11">
      <c r="A640" s="3" t="s">
        <v>27</v>
      </c>
      <c r="B640" s="3" t="s">
        <v>943</v>
      </c>
      <c r="C640" s="3" t="s">
        <v>21</v>
      </c>
      <c r="D640" s="3" t="s">
        <v>384</v>
      </c>
      <c r="E640" s="3" t="s">
        <v>944</v>
      </c>
      <c r="F640" s="3" t="s">
        <v>1368</v>
      </c>
      <c r="G640" s="3" t="s">
        <v>1254</v>
      </c>
      <c r="H640" s="3" t="s">
        <v>1255</v>
      </c>
      <c r="I640" s="3" t="s">
        <v>1390</v>
      </c>
      <c r="J640" s="3" t="s">
        <v>904</v>
      </c>
      <c r="K640" s="3" t="s">
        <v>63</v>
      </c>
    </row>
    <row r="641" ht="135" spans="1:11">
      <c r="A641" s="3" t="s">
        <v>1391</v>
      </c>
      <c r="B641" s="3" t="s">
        <v>943</v>
      </c>
      <c r="C641" s="3" t="s">
        <v>21</v>
      </c>
      <c r="D641" s="3" t="s">
        <v>386</v>
      </c>
      <c r="E641" s="3" t="s">
        <v>944</v>
      </c>
      <c r="F641" s="3" t="s">
        <v>1371</v>
      </c>
      <c r="G641" s="3" t="s">
        <v>1378</v>
      </c>
      <c r="H641" s="3" t="s">
        <v>1379</v>
      </c>
      <c r="I641" s="3" t="s">
        <v>1390</v>
      </c>
      <c r="J641" s="3" t="s">
        <v>904</v>
      </c>
      <c r="K641" s="3" t="s">
        <v>63</v>
      </c>
    </row>
    <row r="642" ht="135" spans="1:11">
      <c r="A642" s="3" t="s">
        <v>1392</v>
      </c>
      <c r="B642" s="3" t="s">
        <v>943</v>
      </c>
      <c r="C642" s="3" t="s">
        <v>21</v>
      </c>
      <c r="D642" s="3" t="s">
        <v>386</v>
      </c>
      <c r="E642" s="3" t="s">
        <v>944</v>
      </c>
      <c r="F642" s="3" t="s">
        <v>1368</v>
      </c>
      <c r="G642" s="3" t="s">
        <v>1254</v>
      </c>
      <c r="H642" s="3" t="s">
        <v>1255</v>
      </c>
      <c r="I642" s="3" t="s">
        <v>1390</v>
      </c>
      <c r="J642" s="3" t="s">
        <v>904</v>
      </c>
      <c r="K642" s="3" t="s">
        <v>63</v>
      </c>
    </row>
    <row r="643" ht="135" spans="1:11">
      <c r="A643" s="3" t="s">
        <v>1393</v>
      </c>
      <c r="B643" s="3" t="s">
        <v>943</v>
      </c>
      <c r="C643" s="3" t="s">
        <v>21</v>
      </c>
      <c r="D643" s="3" t="s">
        <v>386</v>
      </c>
      <c r="E643" s="3" t="s">
        <v>944</v>
      </c>
      <c r="F643" s="3" t="s">
        <v>1368</v>
      </c>
      <c r="G643" s="3" t="s">
        <v>1254</v>
      </c>
      <c r="H643" s="3" t="s">
        <v>1255</v>
      </c>
      <c r="I643" s="3" t="s">
        <v>1390</v>
      </c>
      <c r="J643" s="3" t="s">
        <v>904</v>
      </c>
      <c r="K643" s="3" t="s">
        <v>63</v>
      </c>
    </row>
    <row r="644" ht="67.5" spans="1:11">
      <c r="A644" s="3" t="s">
        <v>1394</v>
      </c>
      <c r="B644" s="3" t="s">
        <v>943</v>
      </c>
      <c r="C644" s="3" t="s">
        <v>104</v>
      </c>
      <c r="D644" s="3" t="s">
        <v>105</v>
      </c>
      <c r="E644" s="3" t="s">
        <v>944</v>
      </c>
      <c r="F644" s="3" t="s">
        <v>1371</v>
      </c>
      <c r="G644" s="3" t="s">
        <v>1250</v>
      </c>
      <c r="H644" s="3" t="s">
        <v>1251</v>
      </c>
      <c r="I644" s="3" t="s">
        <v>1395</v>
      </c>
      <c r="J644" s="3" t="s">
        <v>917</v>
      </c>
      <c r="K644" s="3" t="s">
        <v>63</v>
      </c>
    </row>
    <row r="645" ht="67.5" spans="1:11">
      <c r="A645" s="3" t="s">
        <v>1396</v>
      </c>
      <c r="B645" s="3" t="s">
        <v>943</v>
      </c>
      <c r="C645" s="3" t="s">
        <v>104</v>
      </c>
      <c r="D645" s="3" t="s">
        <v>105</v>
      </c>
      <c r="E645" s="3" t="s">
        <v>944</v>
      </c>
      <c r="F645" s="3" t="s">
        <v>1290</v>
      </c>
      <c r="G645" s="3" t="s">
        <v>1250</v>
      </c>
      <c r="H645" s="3" t="s">
        <v>1251</v>
      </c>
      <c r="I645" s="3" t="s">
        <v>1397</v>
      </c>
      <c r="J645" s="3" t="s">
        <v>922</v>
      </c>
      <c r="K645" s="3" t="s">
        <v>63</v>
      </c>
    </row>
    <row r="646" ht="135" spans="1:11">
      <c r="A646" s="3" t="s">
        <v>1398</v>
      </c>
      <c r="B646" s="3" t="s">
        <v>943</v>
      </c>
      <c r="C646" s="3" t="s">
        <v>15</v>
      </c>
      <c r="D646" s="3" t="s">
        <v>101</v>
      </c>
      <c r="E646" s="3" t="s">
        <v>952</v>
      </c>
      <c r="F646" s="3" t="s">
        <v>1324</v>
      </c>
      <c r="G646" s="3" t="s">
        <v>1315</v>
      </c>
      <c r="H646" s="3" t="s">
        <v>1316</v>
      </c>
      <c r="I646" s="3" t="s">
        <v>1325</v>
      </c>
      <c r="J646" s="3" t="s">
        <v>904</v>
      </c>
      <c r="K646" s="3" t="s">
        <v>63</v>
      </c>
    </row>
    <row r="647" ht="135" spans="1:11">
      <c r="A647" s="3" t="s">
        <v>24</v>
      </c>
      <c r="B647" s="3" t="s">
        <v>943</v>
      </c>
      <c r="C647" s="3" t="s">
        <v>21</v>
      </c>
      <c r="D647" s="3" t="s">
        <v>384</v>
      </c>
      <c r="E647" s="3" t="s">
        <v>944</v>
      </c>
      <c r="F647" s="3" t="s">
        <v>1368</v>
      </c>
      <c r="G647" s="3" t="s">
        <v>1254</v>
      </c>
      <c r="H647" s="3" t="s">
        <v>1255</v>
      </c>
      <c r="I647" s="3" t="s">
        <v>1390</v>
      </c>
      <c r="J647" s="3" t="s">
        <v>904</v>
      </c>
      <c r="K647" s="3" t="s">
        <v>63</v>
      </c>
    </row>
    <row r="648" ht="135" spans="1:11">
      <c r="A648" s="3" t="s">
        <v>23</v>
      </c>
      <c r="B648" s="3" t="s">
        <v>943</v>
      </c>
      <c r="C648" s="3" t="s">
        <v>21</v>
      </c>
      <c r="D648" s="3" t="s">
        <v>384</v>
      </c>
      <c r="E648" s="3" t="s">
        <v>944</v>
      </c>
      <c r="F648" s="3" t="s">
        <v>1371</v>
      </c>
      <c r="G648" s="3" t="s">
        <v>1378</v>
      </c>
      <c r="H648" s="3" t="s">
        <v>1379</v>
      </c>
      <c r="I648" s="3" t="s">
        <v>1390</v>
      </c>
      <c r="J648" s="3" t="s">
        <v>904</v>
      </c>
      <c r="K648" s="3" t="s">
        <v>63</v>
      </c>
    </row>
    <row r="649" ht="189" spans="1:11">
      <c r="A649" s="3" t="s">
        <v>1399</v>
      </c>
      <c r="B649" s="3" t="s">
        <v>943</v>
      </c>
      <c r="C649" s="3" t="s">
        <v>15</v>
      </c>
      <c r="D649" s="3" t="s">
        <v>65</v>
      </c>
      <c r="E649" s="3" t="s">
        <v>944</v>
      </c>
      <c r="F649" s="3" t="s">
        <v>1400</v>
      </c>
      <c r="G649" s="3" t="s">
        <v>1378</v>
      </c>
      <c r="H649" s="3" t="s">
        <v>1379</v>
      </c>
      <c r="I649" s="3" t="s">
        <v>1248</v>
      </c>
      <c r="J649" s="3" t="s">
        <v>904</v>
      </c>
      <c r="K649" s="3" t="s">
        <v>1244</v>
      </c>
    </row>
    <row r="650" ht="67.5" spans="1:11">
      <c r="A650" s="3" t="s">
        <v>1401</v>
      </c>
      <c r="B650" s="3" t="s">
        <v>943</v>
      </c>
      <c r="C650" s="3" t="s">
        <v>104</v>
      </c>
      <c r="D650" s="3" t="s">
        <v>105</v>
      </c>
      <c r="E650" s="3" t="s">
        <v>952</v>
      </c>
      <c r="F650" s="3" t="s">
        <v>953</v>
      </c>
      <c r="G650" s="3" t="s">
        <v>954</v>
      </c>
      <c r="H650" s="3" t="s">
        <v>955</v>
      </c>
      <c r="I650" s="3" t="s">
        <v>1402</v>
      </c>
      <c r="J650" s="3" t="s">
        <v>917</v>
      </c>
      <c r="K650" s="3" t="s">
        <v>63</v>
      </c>
    </row>
    <row r="651" ht="67.5" spans="1:11">
      <c r="A651" s="3" t="s">
        <v>1403</v>
      </c>
      <c r="B651" s="3" t="s">
        <v>943</v>
      </c>
      <c r="C651" s="3" t="s">
        <v>104</v>
      </c>
      <c r="D651" s="3" t="s">
        <v>105</v>
      </c>
      <c r="E651" s="3" t="s">
        <v>952</v>
      </c>
      <c r="F651" s="3" t="s">
        <v>1383</v>
      </c>
      <c r="G651" s="3" t="s">
        <v>1374</v>
      </c>
      <c r="H651" s="3" t="s">
        <v>1375</v>
      </c>
      <c r="I651" s="3" t="s">
        <v>1404</v>
      </c>
      <c r="J651" s="3" t="s">
        <v>922</v>
      </c>
      <c r="K651" s="3" t="s">
        <v>63</v>
      </c>
    </row>
    <row r="652" ht="121.5" spans="1:11">
      <c r="A652" s="3" t="s">
        <v>1405</v>
      </c>
      <c r="B652" s="3" t="s">
        <v>943</v>
      </c>
      <c r="C652" s="3" t="s">
        <v>15</v>
      </c>
      <c r="D652" s="3" t="s">
        <v>274</v>
      </c>
      <c r="E652" s="3" t="s">
        <v>1259</v>
      </c>
      <c r="F652" s="3" t="s">
        <v>1406</v>
      </c>
      <c r="G652" s="3" t="s">
        <v>1407</v>
      </c>
      <c r="H652" s="3" t="s">
        <v>1408</v>
      </c>
      <c r="I652" s="3" t="s">
        <v>1409</v>
      </c>
      <c r="J652" s="3" t="s">
        <v>1410</v>
      </c>
      <c r="K652" s="3" t="s">
        <v>1410</v>
      </c>
    </row>
    <row r="653" ht="243" spans="1:11">
      <c r="A653" s="3" t="s">
        <v>1411</v>
      </c>
      <c r="B653" s="3" t="s">
        <v>943</v>
      </c>
      <c r="C653" s="3" t="s">
        <v>15</v>
      </c>
      <c r="D653" s="3" t="s">
        <v>292</v>
      </c>
      <c r="E653" s="3" t="s">
        <v>1259</v>
      </c>
      <c r="F653" s="3" t="s">
        <v>1406</v>
      </c>
      <c r="G653" s="3" t="s">
        <v>1407</v>
      </c>
      <c r="H653" s="3" t="s">
        <v>1408</v>
      </c>
      <c r="I653" s="3" t="s">
        <v>1412</v>
      </c>
      <c r="J653" s="3" t="s">
        <v>63</v>
      </c>
      <c r="K653" s="3" t="s">
        <v>63</v>
      </c>
    </row>
    <row r="654" ht="243" spans="1:11">
      <c r="A654" s="3" t="s">
        <v>1413</v>
      </c>
      <c r="B654" s="3" t="s">
        <v>943</v>
      </c>
      <c r="C654" s="3" t="s">
        <v>15</v>
      </c>
      <c r="D654" s="3" t="s">
        <v>292</v>
      </c>
      <c r="E654" s="3" t="s">
        <v>1259</v>
      </c>
      <c r="F654" s="3" t="s">
        <v>1406</v>
      </c>
      <c r="G654" s="3" t="s">
        <v>1407</v>
      </c>
      <c r="H654" s="3" t="s">
        <v>1408</v>
      </c>
      <c r="I654" s="3" t="s">
        <v>1414</v>
      </c>
      <c r="J654" s="3" t="s">
        <v>63</v>
      </c>
      <c r="K654" s="3" t="s">
        <v>63</v>
      </c>
    </row>
    <row r="655" ht="409.5" spans="1:11">
      <c r="A655" s="3" t="s">
        <v>1415</v>
      </c>
      <c r="B655" s="3" t="s">
        <v>943</v>
      </c>
      <c r="C655" s="3" t="s">
        <v>15</v>
      </c>
      <c r="D655" s="3" t="s">
        <v>278</v>
      </c>
      <c r="E655" s="3" t="s">
        <v>1259</v>
      </c>
      <c r="F655" s="3" t="s">
        <v>1416</v>
      </c>
      <c r="G655" s="3" t="s">
        <v>1407</v>
      </c>
      <c r="H655" s="3" t="s">
        <v>1408</v>
      </c>
      <c r="I655" s="3" t="s">
        <v>1417</v>
      </c>
      <c r="J655" s="3" t="s">
        <v>917</v>
      </c>
      <c r="K655" s="3" t="s">
        <v>1418</v>
      </c>
    </row>
    <row r="656" ht="409.5" spans="1:11">
      <c r="A656" s="3" t="s">
        <v>1419</v>
      </c>
      <c r="B656" s="3" t="s">
        <v>943</v>
      </c>
      <c r="C656" s="3" t="s">
        <v>15</v>
      </c>
      <c r="D656" s="3" t="s">
        <v>278</v>
      </c>
      <c r="E656" s="3" t="s">
        <v>1259</v>
      </c>
      <c r="F656" s="3" t="s">
        <v>1420</v>
      </c>
      <c r="G656" s="3" t="s">
        <v>1421</v>
      </c>
      <c r="H656" s="3" t="s">
        <v>1422</v>
      </c>
      <c r="I656" s="3" t="s">
        <v>1423</v>
      </c>
      <c r="J656" s="3" t="s">
        <v>922</v>
      </c>
      <c r="K656" s="3" t="s">
        <v>1418</v>
      </c>
    </row>
    <row r="657" ht="409.5" spans="1:11">
      <c r="A657" s="3" t="s">
        <v>1424</v>
      </c>
      <c r="B657" s="3" t="s">
        <v>943</v>
      </c>
      <c r="C657" s="3" t="s">
        <v>15</v>
      </c>
      <c r="D657" s="3" t="s">
        <v>278</v>
      </c>
      <c r="E657" s="3" t="s">
        <v>1259</v>
      </c>
      <c r="F657" s="3" t="s">
        <v>1425</v>
      </c>
      <c r="G657" s="3" t="s">
        <v>1407</v>
      </c>
      <c r="H657" s="3" t="s">
        <v>1408</v>
      </c>
      <c r="I657" s="3" t="s">
        <v>1426</v>
      </c>
      <c r="J657" s="3" t="s">
        <v>63</v>
      </c>
      <c r="K657" s="3" t="s">
        <v>1427</v>
      </c>
    </row>
    <row r="658" ht="409.5" spans="1:11">
      <c r="A658" s="3" t="s">
        <v>1428</v>
      </c>
      <c r="B658" s="3" t="s">
        <v>943</v>
      </c>
      <c r="C658" s="3" t="s">
        <v>15</v>
      </c>
      <c r="D658" s="3" t="s">
        <v>278</v>
      </c>
      <c r="E658" s="3" t="s">
        <v>1259</v>
      </c>
      <c r="F658" s="3" t="s">
        <v>1429</v>
      </c>
      <c r="G658" s="3" t="s">
        <v>1421</v>
      </c>
      <c r="H658" s="3" t="s">
        <v>1422</v>
      </c>
      <c r="I658" s="3" t="s">
        <v>1430</v>
      </c>
      <c r="J658" s="3" t="s">
        <v>63</v>
      </c>
      <c r="K658" s="3" t="s">
        <v>1431</v>
      </c>
    </row>
    <row r="659" ht="409.5" spans="1:11">
      <c r="A659" s="3" t="s">
        <v>1432</v>
      </c>
      <c r="B659" s="3" t="s">
        <v>943</v>
      </c>
      <c r="C659" s="3" t="s">
        <v>15</v>
      </c>
      <c r="D659" s="3" t="s">
        <v>278</v>
      </c>
      <c r="E659" s="3" t="s">
        <v>1259</v>
      </c>
      <c r="F659" s="3" t="s">
        <v>1425</v>
      </c>
      <c r="G659" s="3" t="s">
        <v>1407</v>
      </c>
      <c r="H659" s="3" t="s">
        <v>1408</v>
      </c>
      <c r="I659" s="3" t="s">
        <v>1433</v>
      </c>
      <c r="J659" s="3" t="s">
        <v>917</v>
      </c>
      <c r="K659" s="3" t="s">
        <v>63</v>
      </c>
    </row>
    <row r="660" ht="409.5" spans="1:11">
      <c r="A660" s="3" t="s">
        <v>1434</v>
      </c>
      <c r="B660" s="3" t="s">
        <v>943</v>
      </c>
      <c r="C660" s="3" t="s">
        <v>15</v>
      </c>
      <c r="D660" s="3" t="s">
        <v>278</v>
      </c>
      <c r="E660" s="3" t="s">
        <v>1259</v>
      </c>
      <c r="F660" s="3" t="s">
        <v>1429</v>
      </c>
      <c r="G660" s="3" t="s">
        <v>1421</v>
      </c>
      <c r="H660" s="3" t="s">
        <v>1422</v>
      </c>
      <c r="I660" s="3" t="s">
        <v>1435</v>
      </c>
      <c r="J660" s="3" t="s">
        <v>922</v>
      </c>
      <c r="K660" s="3" t="s">
        <v>63</v>
      </c>
    </row>
    <row r="661" ht="256.5" spans="1:11">
      <c r="A661" s="3" t="s">
        <v>1436</v>
      </c>
      <c r="B661" s="3" t="s">
        <v>943</v>
      </c>
      <c r="C661" s="3" t="s">
        <v>15</v>
      </c>
      <c r="D661" s="3" t="s">
        <v>287</v>
      </c>
      <c r="E661" s="3" t="s">
        <v>1259</v>
      </c>
      <c r="F661" s="3" t="s">
        <v>1425</v>
      </c>
      <c r="G661" s="3" t="s">
        <v>1407</v>
      </c>
      <c r="H661" s="3" t="s">
        <v>1408</v>
      </c>
      <c r="I661" s="3" t="s">
        <v>1437</v>
      </c>
      <c r="J661" s="3" t="s">
        <v>63</v>
      </c>
      <c r="K661" s="3" t="s">
        <v>1431</v>
      </c>
    </row>
    <row r="662" ht="256.5" spans="1:11">
      <c r="A662" s="3" t="s">
        <v>1438</v>
      </c>
      <c r="B662" s="3" t="s">
        <v>943</v>
      </c>
      <c r="C662" s="3" t="s">
        <v>15</v>
      </c>
      <c r="D662" s="3" t="s">
        <v>287</v>
      </c>
      <c r="E662" s="3" t="s">
        <v>1259</v>
      </c>
      <c r="F662" s="3" t="s">
        <v>1429</v>
      </c>
      <c r="G662" s="3" t="s">
        <v>1421</v>
      </c>
      <c r="H662" s="3" t="s">
        <v>1422</v>
      </c>
      <c r="I662" s="3" t="s">
        <v>1439</v>
      </c>
      <c r="J662" s="3" t="s">
        <v>63</v>
      </c>
      <c r="K662" s="3" t="s">
        <v>1427</v>
      </c>
    </row>
    <row r="663" ht="67.5" spans="1:11">
      <c r="A663" s="3" t="s">
        <v>1440</v>
      </c>
      <c r="B663" s="3" t="s">
        <v>943</v>
      </c>
      <c r="C663" s="3" t="s">
        <v>925</v>
      </c>
      <c r="D663" s="3" t="s">
        <v>926</v>
      </c>
      <c r="E663" s="3" t="s">
        <v>944</v>
      </c>
      <c r="F663" s="3" t="s">
        <v>1297</v>
      </c>
      <c r="G663" s="3" t="s">
        <v>1298</v>
      </c>
      <c r="H663" s="3" t="s">
        <v>946</v>
      </c>
      <c r="I663" s="3" t="s">
        <v>63</v>
      </c>
      <c r="J663" s="3" t="s">
        <v>63</v>
      </c>
      <c r="K663" s="3" t="s">
        <v>63</v>
      </c>
    </row>
    <row r="664" ht="67.5" spans="1:11">
      <c r="A664" s="3" t="s">
        <v>1441</v>
      </c>
      <c r="B664" s="3" t="s">
        <v>943</v>
      </c>
      <c r="C664" s="3" t="s">
        <v>925</v>
      </c>
      <c r="D664" s="3" t="s">
        <v>926</v>
      </c>
      <c r="E664" s="3" t="s">
        <v>944</v>
      </c>
      <c r="F664" s="3" t="s">
        <v>1297</v>
      </c>
      <c r="G664" s="3" t="s">
        <v>1298</v>
      </c>
      <c r="H664" s="3" t="s">
        <v>946</v>
      </c>
      <c r="I664" s="3" t="s">
        <v>63</v>
      </c>
      <c r="J664" s="3" t="s">
        <v>63</v>
      </c>
      <c r="K664" s="3" t="s">
        <v>63</v>
      </c>
    </row>
    <row r="665" ht="67.5" spans="1:11">
      <c r="A665" s="3" t="s">
        <v>1442</v>
      </c>
      <c r="B665" s="3" t="s">
        <v>943</v>
      </c>
      <c r="C665" s="3" t="s">
        <v>15</v>
      </c>
      <c r="D665" s="3" t="s">
        <v>274</v>
      </c>
      <c r="E665" s="3" t="s">
        <v>1259</v>
      </c>
      <c r="F665" s="3" t="s">
        <v>1443</v>
      </c>
      <c r="G665" s="3" t="s">
        <v>1421</v>
      </c>
      <c r="H665" s="3" t="s">
        <v>1422</v>
      </c>
      <c r="I665" s="3" t="s">
        <v>63</v>
      </c>
      <c r="J665" s="3" t="s">
        <v>63</v>
      </c>
      <c r="K665" s="3" t="s">
        <v>63</v>
      </c>
    </row>
    <row r="666" ht="243" spans="1:11">
      <c r="A666" s="3" t="s">
        <v>1444</v>
      </c>
      <c r="B666" s="3" t="s">
        <v>943</v>
      </c>
      <c r="C666" s="3" t="s">
        <v>15</v>
      </c>
      <c r="D666" s="3" t="s">
        <v>292</v>
      </c>
      <c r="E666" s="3" t="s">
        <v>1259</v>
      </c>
      <c r="F666" s="3" t="s">
        <v>1443</v>
      </c>
      <c r="G666" s="3" t="s">
        <v>1421</v>
      </c>
      <c r="H666" s="3" t="s">
        <v>1422</v>
      </c>
      <c r="I666" s="3" t="s">
        <v>1445</v>
      </c>
      <c r="J666" s="3" t="s">
        <v>63</v>
      </c>
      <c r="K666" s="3" t="s">
        <v>63</v>
      </c>
    </row>
    <row r="667" ht="243" spans="1:11">
      <c r="A667" s="3" t="s">
        <v>1446</v>
      </c>
      <c r="B667" s="3" t="s">
        <v>943</v>
      </c>
      <c r="C667" s="3" t="s">
        <v>15</v>
      </c>
      <c r="D667" s="3" t="s">
        <v>292</v>
      </c>
      <c r="E667" s="3" t="s">
        <v>1259</v>
      </c>
      <c r="F667" s="3" t="s">
        <v>1443</v>
      </c>
      <c r="G667" s="3" t="s">
        <v>1421</v>
      </c>
      <c r="H667" s="3" t="s">
        <v>1422</v>
      </c>
      <c r="I667" s="3" t="s">
        <v>1447</v>
      </c>
      <c r="J667" s="3" t="s">
        <v>63</v>
      </c>
      <c r="K667" s="3" t="s">
        <v>63</v>
      </c>
    </row>
    <row r="668" ht="121.5" spans="1:11">
      <c r="A668" s="3" t="s">
        <v>1448</v>
      </c>
      <c r="B668" s="3" t="s">
        <v>943</v>
      </c>
      <c r="C668" s="3" t="s">
        <v>15</v>
      </c>
      <c r="D668" s="3" t="s">
        <v>274</v>
      </c>
      <c r="E668" s="3" t="s">
        <v>1259</v>
      </c>
      <c r="F668" s="3" t="s">
        <v>1443</v>
      </c>
      <c r="G668" s="3" t="s">
        <v>1421</v>
      </c>
      <c r="H668" s="3" t="s">
        <v>1422</v>
      </c>
      <c r="I668" s="3" t="s">
        <v>1449</v>
      </c>
      <c r="J668" s="3" t="s">
        <v>1450</v>
      </c>
      <c r="K668" s="3" t="s">
        <v>63</v>
      </c>
    </row>
    <row r="669" ht="351" spans="1:11">
      <c r="A669" s="3" t="s">
        <v>1451</v>
      </c>
      <c r="B669" s="3" t="s">
        <v>943</v>
      </c>
      <c r="C669" s="3" t="s">
        <v>15</v>
      </c>
      <c r="D669" s="3" t="s">
        <v>278</v>
      </c>
      <c r="E669" s="3" t="s">
        <v>1259</v>
      </c>
      <c r="F669" s="3" t="s">
        <v>1416</v>
      </c>
      <c r="G669" s="3" t="s">
        <v>1407</v>
      </c>
      <c r="H669" s="3" t="s">
        <v>1408</v>
      </c>
      <c r="I669" s="3" t="s">
        <v>1452</v>
      </c>
      <c r="J669" s="3" t="s">
        <v>63</v>
      </c>
      <c r="K669" s="3" t="s">
        <v>1453</v>
      </c>
    </row>
    <row r="670" ht="310.5" spans="1:11">
      <c r="A670" s="3" t="s">
        <v>1454</v>
      </c>
      <c r="B670" s="3" t="s">
        <v>943</v>
      </c>
      <c r="C670" s="3" t="s">
        <v>15</v>
      </c>
      <c r="D670" s="3" t="s">
        <v>278</v>
      </c>
      <c r="E670" s="3" t="s">
        <v>1259</v>
      </c>
      <c r="F670" s="3" t="s">
        <v>1420</v>
      </c>
      <c r="G670" s="3" t="s">
        <v>1421</v>
      </c>
      <c r="H670" s="3" t="s">
        <v>1422</v>
      </c>
      <c r="I670" s="3" t="s">
        <v>1455</v>
      </c>
      <c r="J670" s="3" t="s">
        <v>63</v>
      </c>
      <c r="K670" s="3" t="s">
        <v>1456</v>
      </c>
    </row>
    <row r="671" ht="409.5" spans="1:11">
      <c r="A671" s="3" t="s">
        <v>1457</v>
      </c>
      <c r="B671" s="3" t="s">
        <v>943</v>
      </c>
      <c r="C671" s="3" t="s">
        <v>15</v>
      </c>
      <c r="D671" s="3" t="s">
        <v>278</v>
      </c>
      <c r="E671" s="3" t="s">
        <v>1259</v>
      </c>
      <c r="F671" s="3" t="s">
        <v>1416</v>
      </c>
      <c r="G671" s="3" t="s">
        <v>1407</v>
      </c>
      <c r="H671" s="3" t="s">
        <v>1408</v>
      </c>
      <c r="I671" s="3" t="s">
        <v>1458</v>
      </c>
      <c r="J671" s="3" t="s">
        <v>917</v>
      </c>
      <c r="K671" s="3" t="s">
        <v>63</v>
      </c>
    </row>
    <row r="672" ht="409.5" spans="1:11">
      <c r="A672" s="3" t="s">
        <v>1459</v>
      </c>
      <c r="B672" s="3" t="s">
        <v>943</v>
      </c>
      <c r="C672" s="3" t="s">
        <v>15</v>
      </c>
      <c r="D672" s="3" t="s">
        <v>278</v>
      </c>
      <c r="E672" s="3" t="s">
        <v>1259</v>
      </c>
      <c r="F672" s="3" t="s">
        <v>1420</v>
      </c>
      <c r="G672" s="3" t="s">
        <v>1421</v>
      </c>
      <c r="H672" s="3" t="s">
        <v>1422</v>
      </c>
      <c r="I672" s="3" t="s">
        <v>1460</v>
      </c>
      <c r="J672" s="3" t="s">
        <v>922</v>
      </c>
      <c r="K672" s="3" t="s">
        <v>63</v>
      </c>
    </row>
    <row r="673" ht="256.5" spans="1:11">
      <c r="A673" s="3" t="s">
        <v>1461</v>
      </c>
      <c r="B673" s="3" t="s">
        <v>943</v>
      </c>
      <c r="C673" s="3" t="s">
        <v>15</v>
      </c>
      <c r="D673" s="3" t="s">
        <v>287</v>
      </c>
      <c r="E673" s="3" t="s">
        <v>1259</v>
      </c>
      <c r="F673" s="3" t="s">
        <v>1416</v>
      </c>
      <c r="G673" s="3" t="s">
        <v>1407</v>
      </c>
      <c r="H673" s="3" t="s">
        <v>1408</v>
      </c>
      <c r="I673" s="3" t="s">
        <v>1462</v>
      </c>
      <c r="J673" s="3" t="s">
        <v>63</v>
      </c>
      <c r="K673" s="3" t="s">
        <v>1456</v>
      </c>
    </row>
    <row r="674" ht="256.5" spans="1:11">
      <c r="A674" s="3" t="s">
        <v>1463</v>
      </c>
      <c r="B674" s="3" t="s">
        <v>943</v>
      </c>
      <c r="C674" s="3" t="s">
        <v>15</v>
      </c>
      <c r="D674" s="3" t="s">
        <v>287</v>
      </c>
      <c r="E674" s="3" t="s">
        <v>1259</v>
      </c>
      <c r="F674" s="3" t="s">
        <v>1420</v>
      </c>
      <c r="G674" s="3" t="s">
        <v>1421</v>
      </c>
      <c r="H674" s="3" t="s">
        <v>1422</v>
      </c>
      <c r="I674" s="3" t="s">
        <v>1464</v>
      </c>
      <c r="J674" s="3" t="s">
        <v>63</v>
      </c>
      <c r="K674" s="3" t="s">
        <v>1453</v>
      </c>
    </row>
    <row r="675" ht="243" spans="1:11">
      <c r="A675" s="3" t="s">
        <v>1465</v>
      </c>
      <c r="B675" s="3" t="s">
        <v>943</v>
      </c>
      <c r="C675" s="3" t="s">
        <v>15</v>
      </c>
      <c r="D675" s="3" t="s">
        <v>292</v>
      </c>
      <c r="E675" s="3" t="s">
        <v>1259</v>
      </c>
      <c r="F675" s="3" t="s">
        <v>1443</v>
      </c>
      <c r="G675" s="3" t="s">
        <v>1421</v>
      </c>
      <c r="H675" s="3" t="s">
        <v>1422</v>
      </c>
      <c r="I675" s="3" t="s">
        <v>1466</v>
      </c>
      <c r="J675" s="3" t="s">
        <v>63</v>
      </c>
      <c r="K675" s="3" t="s">
        <v>63</v>
      </c>
    </row>
    <row r="676" ht="243" spans="1:11">
      <c r="A676" s="3" t="s">
        <v>1467</v>
      </c>
      <c r="B676" s="3" t="s">
        <v>943</v>
      </c>
      <c r="C676" s="3" t="s">
        <v>15</v>
      </c>
      <c r="D676" s="3" t="s">
        <v>292</v>
      </c>
      <c r="E676" s="3" t="s">
        <v>1259</v>
      </c>
      <c r="F676" s="3" t="s">
        <v>1443</v>
      </c>
      <c r="G676" s="3" t="s">
        <v>1421</v>
      </c>
      <c r="H676" s="3" t="s">
        <v>1422</v>
      </c>
      <c r="I676" s="3" t="s">
        <v>1468</v>
      </c>
      <c r="J676" s="3" t="s">
        <v>63</v>
      </c>
      <c r="K676" s="3" t="s">
        <v>63</v>
      </c>
    </row>
    <row r="677" ht="67.5" spans="1:11">
      <c r="A677" s="3" t="s">
        <v>1469</v>
      </c>
      <c r="B677" s="3" t="s">
        <v>943</v>
      </c>
      <c r="C677" s="3" t="s">
        <v>15</v>
      </c>
      <c r="D677" s="3" t="s">
        <v>274</v>
      </c>
      <c r="E677" s="3" t="s">
        <v>1259</v>
      </c>
      <c r="F677" s="3" t="s">
        <v>1443</v>
      </c>
      <c r="G677" s="3" t="s">
        <v>1421</v>
      </c>
      <c r="H677" s="3" t="s">
        <v>1422</v>
      </c>
      <c r="I677" s="3" t="s">
        <v>63</v>
      </c>
      <c r="J677" s="3" t="s">
        <v>63</v>
      </c>
      <c r="K677" s="3" t="s">
        <v>63</v>
      </c>
    </row>
    <row r="678" ht="67.5" spans="1:11">
      <c r="A678" s="3" t="s">
        <v>1470</v>
      </c>
      <c r="B678" s="3" t="s">
        <v>943</v>
      </c>
      <c r="C678" s="3" t="s">
        <v>15</v>
      </c>
      <c r="D678" s="3" t="s">
        <v>287</v>
      </c>
      <c r="E678" s="3" t="s">
        <v>1259</v>
      </c>
      <c r="F678" s="3" t="s">
        <v>1443</v>
      </c>
      <c r="G678" s="3" t="s">
        <v>1421</v>
      </c>
      <c r="H678" s="3" t="s">
        <v>1422</v>
      </c>
      <c r="I678" s="3" t="s">
        <v>63</v>
      </c>
      <c r="J678" s="3" t="s">
        <v>63</v>
      </c>
      <c r="K678" s="3" t="s">
        <v>63</v>
      </c>
    </row>
    <row r="679" ht="67.5" spans="1:11">
      <c r="A679" s="3" t="s">
        <v>1471</v>
      </c>
      <c r="B679" s="3" t="s">
        <v>943</v>
      </c>
      <c r="C679" s="3" t="s">
        <v>15</v>
      </c>
      <c r="D679" s="3" t="s">
        <v>287</v>
      </c>
      <c r="E679" s="3" t="s">
        <v>1259</v>
      </c>
      <c r="F679" s="3" t="s">
        <v>1443</v>
      </c>
      <c r="G679" s="3" t="s">
        <v>1421</v>
      </c>
      <c r="H679" s="3" t="s">
        <v>1422</v>
      </c>
      <c r="I679" s="3" t="s">
        <v>63</v>
      </c>
      <c r="J679" s="3" t="s">
        <v>63</v>
      </c>
      <c r="K679" s="3" t="s">
        <v>63</v>
      </c>
    </row>
    <row r="680" ht="270" spans="1:11">
      <c r="A680" s="3" t="s">
        <v>1472</v>
      </c>
      <c r="B680" s="3" t="s">
        <v>943</v>
      </c>
      <c r="C680" s="3" t="s">
        <v>15</v>
      </c>
      <c r="D680" s="3" t="s">
        <v>278</v>
      </c>
      <c r="E680" s="3" t="s">
        <v>1259</v>
      </c>
      <c r="F680" s="3" t="s">
        <v>1443</v>
      </c>
      <c r="G680" s="3" t="s">
        <v>1421</v>
      </c>
      <c r="H680" s="3" t="s">
        <v>1422</v>
      </c>
      <c r="I680" s="3" t="s">
        <v>1473</v>
      </c>
      <c r="J680" s="3" t="s">
        <v>63</v>
      </c>
      <c r="K680" s="3" t="s">
        <v>63</v>
      </c>
    </row>
    <row r="681" ht="67.5" spans="1:11">
      <c r="A681" s="3" t="s">
        <v>1474</v>
      </c>
      <c r="B681" s="3" t="s">
        <v>943</v>
      </c>
      <c r="C681" s="3" t="s">
        <v>15</v>
      </c>
      <c r="D681" s="3" t="s">
        <v>278</v>
      </c>
      <c r="E681" s="3" t="s">
        <v>1259</v>
      </c>
      <c r="F681" s="3" t="s">
        <v>1443</v>
      </c>
      <c r="G681" s="3" t="s">
        <v>1421</v>
      </c>
      <c r="H681" s="3" t="s">
        <v>1422</v>
      </c>
      <c r="I681" s="3" t="s">
        <v>1475</v>
      </c>
      <c r="J681" s="3" t="s">
        <v>63</v>
      </c>
      <c r="K681" s="3" t="s">
        <v>63</v>
      </c>
    </row>
    <row r="682" ht="67.5" spans="1:11">
      <c r="A682" s="3" t="s">
        <v>1476</v>
      </c>
      <c r="B682" s="3" t="s">
        <v>943</v>
      </c>
      <c r="C682" s="3" t="s">
        <v>15</v>
      </c>
      <c r="D682" s="3" t="s">
        <v>292</v>
      </c>
      <c r="E682" s="3" t="s">
        <v>1259</v>
      </c>
      <c r="F682" s="3" t="s">
        <v>1443</v>
      </c>
      <c r="G682" s="3" t="s">
        <v>1421</v>
      </c>
      <c r="H682" s="3" t="s">
        <v>1422</v>
      </c>
      <c r="I682" s="3" t="s">
        <v>63</v>
      </c>
      <c r="J682" s="3" t="s">
        <v>63</v>
      </c>
      <c r="K682" s="3" t="s">
        <v>63</v>
      </c>
    </row>
    <row r="683" ht="67.5" spans="1:11">
      <c r="A683" s="3" t="s">
        <v>1477</v>
      </c>
      <c r="B683" s="3" t="s">
        <v>943</v>
      </c>
      <c r="C683" s="3" t="s">
        <v>15</v>
      </c>
      <c r="D683" s="3" t="s">
        <v>292</v>
      </c>
      <c r="E683" s="3" t="s">
        <v>1259</v>
      </c>
      <c r="F683" s="3" t="s">
        <v>1443</v>
      </c>
      <c r="G683" s="3" t="s">
        <v>1421</v>
      </c>
      <c r="H683" s="3" t="s">
        <v>1422</v>
      </c>
      <c r="I683" s="3" t="s">
        <v>1478</v>
      </c>
      <c r="J683" s="3" t="s">
        <v>63</v>
      </c>
      <c r="K683" s="3" t="s">
        <v>63</v>
      </c>
    </row>
    <row r="684" ht="67.5" spans="1:11">
      <c r="A684" s="3" t="s">
        <v>1479</v>
      </c>
      <c r="B684" s="3" t="s">
        <v>943</v>
      </c>
      <c r="C684" s="3" t="s">
        <v>15</v>
      </c>
      <c r="D684" s="3" t="s">
        <v>292</v>
      </c>
      <c r="E684" s="3" t="s">
        <v>1259</v>
      </c>
      <c r="F684" s="3" t="s">
        <v>1443</v>
      </c>
      <c r="G684" s="3" t="s">
        <v>1421</v>
      </c>
      <c r="H684" s="3" t="s">
        <v>1422</v>
      </c>
      <c r="I684" s="3" t="s">
        <v>1480</v>
      </c>
      <c r="J684" s="3" t="s">
        <v>63</v>
      </c>
      <c r="K684" s="3" t="s">
        <v>63</v>
      </c>
    </row>
    <row r="685" ht="135" spans="1:11">
      <c r="A685" s="3" t="s">
        <v>1481</v>
      </c>
      <c r="B685" s="3" t="s">
        <v>1167</v>
      </c>
      <c r="C685" s="3" t="s">
        <v>21</v>
      </c>
      <c r="D685" s="3" t="s">
        <v>134</v>
      </c>
      <c r="E685" s="3" t="s">
        <v>1199</v>
      </c>
      <c r="F685" s="3" t="s">
        <v>1482</v>
      </c>
      <c r="G685" s="3" t="s">
        <v>1215</v>
      </c>
      <c r="H685" s="3" t="s">
        <v>1216</v>
      </c>
      <c r="I685" s="3" t="s">
        <v>1483</v>
      </c>
      <c r="J685" s="3" t="s">
        <v>1170</v>
      </c>
      <c r="K685" s="3" t="s">
        <v>63</v>
      </c>
    </row>
    <row r="686" ht="135" spans="1:11">
      <c r="A686" s="3" t="s">
        <v>1484</v>
      </c>
      <c r="B686" s="3" t="s">
        <v>1167</v>
      </c>
      <c r="C686" s="3" t="s">
        <v>21</v>
      </c>
      <c r="D686" s="3" t="s">
        <v>142</v>
      </c>
      <c r="E686" s="3" t="s">
        <v>1199</v>
      </c>
      <c r="F686" s="3" t="s">
        <v>1482</v>
      </c>
      <c r="G686" s="3" t="s">
        <v>1215</v>
      </c>
      <c r="H686" s="3" t="s">
        <v>1216</v>
      </c>
      <c r="I686" s="3" t="s">
        <v>1483</v>
      </c>
      <c r="J686" s="3" t="s">
        <v>1170</v>
      </c>
      <c r="K686" s="3" t="s">
        <v>63</v>
      </c>
    </row>
    <row r="687" ht="135" spans="1:11">
      <c r="A687" s="3" t="s">
        <v>1485</v>
      </c>
      <c r="B687" s="3" t="s">
        <v>1167</v>
      </c>
      <c r="C687" s="3" t="s">
        <v>21</v>
      </c>
      <c r="D687" s="3" t="s">
        <v>142</v>
      </c>
      <c r="E687" s="3" t="s">
        <v>1199</v>
      </c>
      <c r="F687" s="3" t="s">
        <v>1482</v>
      </c>
      <c r="G687" s="3" t="s">
        <v>1215</v>
      </c>
      <c r="H687" s="3" t="s">
        <v>1216</v>
      </c>
      <c r="I687" s="3" t="s">
        <v>1483</v>
      </c>
      <c r="J687" s="3" t="s">
        <v>1170</v>
      </c>
      <c r="K687" s="3" t="s">
        <v>63</v>
      </c>
    </row>
    <row r="688" ht="135" spans="1:11">
      <c r="A688" s="3" t="s">
        <v>1486</v>
      </c>
      <c r="B688" s="3" t="s">
        <v>1167</v>
      </c>
      <c r="C688" s="3" t="s">
        <v>21</v>
      </c>
      <c r="D688" s="3" t="s">
        <v>130</v>
      </c>
      <c r="E688" s="3" t="s">
        <v>1199</v>
      </c>
      <c r="F688" s="3" t="s">
        <v>1482</v>
      </c>
      <c r="G688" s="3" t="s">
        <v>1215</v>
      </c>
      <c r="H688" s="3" t="s">
        <v>1216</v>
      </c>
      <c r="I688" s="3" t="s">
        <v>1483</v>
      </c>
      <c r="J688" s="3" t="s">
        <v>1170</v>
      </c>
      <c r="K688" s="3" t="s">
        <v>63</v>
      </c>
    </row>
    <row r="689" ht="405" spans="1:11">
      <c r="A689" s="3" t="s">
        <v>1487</v>
      </c>
      <c r="B689" s="3" t="s">
        <v>1167</v>
      </c>
      <c r="C689" s="3" t="s">
        <v>21</v>
      </c>
      <c r="D689" s="3" t="s">
        <v>86</v>
      </c>
      <c r="E689" s="3" t="s">
        <v>1199</v>
      </c>
      <c r="F689" s="3" t="s">
        <v>60</v>
      </c>
      <c r="G689" s="3" t="s">
        <v>1173</v>
      </c>
      <c r="H689" s="3" t="s">
        <v>1174</v>
      </c>
      <c r="I689" s="3" t="s">
        <v>1488</v>
      </c>
      <c r="J689" s="3" t="s">
        <v>1170</v>
      </c>
      <c r="K689" s="3" t="s">
        <v>63</v>
      </c>
    </row>
    <row r="690" ht="405" spans="1:11">
      <c r="A690" s="3" t="s">
        <v>1489</v>
      </c>
      <c r="B690" s="3" t="s">
        <v>1167</v>
      </c>
      <c r="C690" s="3" t="s">
        <v>21</v>
      </c>
      <c r="D690" s="3" t="s">
        <v>86</v>
      </c>
      <c r="E690" s="3" t="s">
        <v>1199</v>
      </c>
      <c r="F690" s="3" t="s">
        <v>1490</v>
      </c>
      <c r="G690" s="3" t="s">
        <v>1173</v>
      </c>
      <c r="H690" s="3" t="s">
        <v>1174</v>
      </c>
      <c r="I690" s="3" t="s">
        <v>1488</v>
      </c>
      <c r="J690" s="3" t="s">
        <v>1170</v>
      </c>
      <c r="K690" s="3" t="s">
        <v>63</v>
      </c>
    </row>
    <row r="691" ht="135" spans="1:11">
      <c r="A691" s="3" t="s">
        <v>1491</v>
      </c>
      <c r="B691" s="3" t="s">
        <v>1167</v>
      </c>
      <c r="C691" s="3" t="s">
        <v>21</v>
      </c>
      <c r="D691" s="3" t="s">
        <v>1125</v>
      </c>
      <c r="E691" s="3" t="s">
        <v>1199</v>
      </c>
      <c r="F691" s="3" t="s">
        <v>1200</v>
      </c>
      <c r="G691" s="3" t="s">
        <v>1173</v>
      </c>
      <c r="H691" s="3" t="s">
        <v>1174</v>
      </c>
      <c r="I691" s="3" t="s">
        <v>63</v>
      </c>
      <c r="J691" s="3" t="s">
        <v>1170</v>
      </c>
      <c r="K691" s="3" t="s">
        <v>1492</v>
      </c>
    </row>
    <row r="692" ht="135" spans="1:11">
      <c r="A692" s="3" t="s">
        <v>1493</v>
      </c>
      <c r="B692" s="3" t="s">
        <v>1167</v>
      </c>
      <c r="C692" s="3" t="s">
        <v>21</v>
      </c>
      <c r="D692" s="3" t="s">
        <v>1125</v>
      </c>
      <c r="E692" s="3" t="s">
        <v>1199</v>
      </c>
      <c r="F692" s="3" t="s">
        <v>1200</v>
      </c>
      <c r="G692" s="3" t="s">
        <v>1173</v>
      </c>
      <c r="H692" s="3" t="s">
        <v>1174</v>
      </c>
      <c r="I692" s="3" t="s">
        <v>63</v>
      </c>
      <c r="J692" s="3" t="s">
        <v>1170</v>
      </c>
      <c r="K692" s="3" t="s">
        <v>1492</v>
      </c>
    </row>
    <row r="693" ht="135" spans="1:11">
      <c r="A693" s="3" t="s">
        <v>1494</v>
      </c>
      <c r="B693" s="3" t="s">
        <v>1167</v>
      </c>
      <c r="C693" s="3" t="s">
        <v>21</v>
      </c>
      <c r="D693" s="3" t="s">
        <v>91</v>
      </c>
      <c r="E693" s="3" t="s">
        <v>1199</v>
      </c>
      <c r="F693" s="3" t="s">
        <v>1200</v>
      </c>
      <c r="G693" s="3" t="s">
        <v>1495</v>
      </c>
      <c r="H693" s="3" t="s">
        <v>1220</v>
      </c>
      <c r="I693" s="3" t="s">
        <v>63</v>
      </c>
      <c r="J693" s="3" t="s">
        <v>1170</v>
      </c>
      <c r="K693" s="3" t="s">
        <v>1496</v>
      </c>
    </row>
    <row r="694" ht="135" spans="1:11">
      <c r="A694" s="3" t="s">
        <v>1497</v>
      </c>
      <c r="B694" s="3" t="s">
        <v>1167</v>
      </c>
      <c r="C694" s="3" t="s">
        <v>21</v>
      </c>
      <c r="D694" s="3" t="s">
        <v>342</v>
      </c>
      <c r="E694" s="3" t="s">
        <v>1168</v>
      </c>
      <c r="F694" s="3" t="s">
        <v>1498</v>
      </c>
      <c r="G694" s="3" t="s">
        <v>1215</v>
      </c>
      <c r="H694" s="3" t="s">
        <v>1216</v>
      </c>
      <c r="I694" s="3" t="s">
        <v>1499</v>
      </c>
      <c r="J694" s="3" t="s">
        <v>1170</v>
      </c>
      <c r="K694" s="3" t="s">
        <v>63</v>
      </c>
    </row>
    <row r="695" ht="135" spans="1:11">
      <c r="A695" s="3" t="s">
        <v>1500</v>
      </c>
      <c r="B695" s="3" t="s">
        <v>1167</v>
      </c>
      <c r="C695" s="3" t="s">
        <v>21</v>
      </c>
      <c r="D695" s="3" t="s">
        <v>346</v>
      </c>
      <c r="E695" s="3" t="s">
        <v>1168</v>
      </c>
      <c r="F695" s="3" t="s">
        <v>1498</v>
      </c>
      <c r="G695" s="3" t="s">
        <v>1220</v>
      </c>
      <c r="H695" s="3" t="s">
        <v>1221</v>
      </c>
      <c r="I695" s="3" t="s">
        <v>1499</v>
      </c>
      <c r="J695" s="3" t="s">
        <v>1170</v>
      </c>
      <c r="K695" s="3" t="s">
        <v>63</v>
      </c>
    </row>
    <row r="696" ht="135" spans="1:11">
      <c r="A696" s="3" t="s">
        <v>1501</v>
      </c>
      <c r="B696" s="3" t="s">
        <v>1167</v>
      </c>
      <c r="C696" s="3" t="s">
        <v>21</v>
      </c>
      <c r="D696" s="3" t="s">
        <v>342</v>
      </c>
      <c r="E696" s="3" t="s">
        <v>1168</v>
      </c>
      <c r="F696" s="3" t="s">
        <v>1172</v>
      </c>
      <c r="G696" s="3" t="s">
        <v>1215</v>
      </c>
      <c r="H696" s="3" t="s">
        <v>1216</v>
      </c>
      <c r="I696" s="3" t="s">
        <v>1499</v>
      </c>
      <c r="J696" s="3" t="s">
        <v>1170</v>
      </c>
      <c r="K696" s="3" t="s">
        <v>63</v>
      </c>
    </row>
    <row r="697" ht="135" spans="1:11">
      <c r="A697" s="3" t="s">
        <v>1502</v>
      </c>
      <c r="B697" s="3" t="s">
        <v>1167</v>
      </c>
      <c r="C697" s="3" t="s">
        <v>15</v>
      </c>
      <c r="D697" s="3" t="s">
        <v>342</v>
      </c>
      <c r="E697" s="3" t="s">
        <v>1168</v>
      </c>
      <c r="F697" s="3" t="s">
        <v>1503</v>
      </c>
      <c r="G697" s="3" t="s">
        <v>1216</v>
      </c>
      <c r="H697" s="3" t="s">
        <v>1229</v>
      </c>
      <c r="I697" s="3" t="s">
        <v>1504</v>
      </c>
      <c r="J697" s="3" t="s">
        <v>1170</v>
      </c>
      <c r="K697" s="3" t="s">
        <v>63</v>
      </c>
    </row>
    <row r="698" ht="135" spans="1:11">
      <c r="A698" s="3" t="s">
        <v>1505</v>
      </c>
      <c r="B698" s="3" t="s">
        <v>1167</v>
      </c>
      <c r="C698" s="3" t="s">
        <v>15</v>
      </c>
      <c r="D698" s="3" t="s">
        <v>346</v>
      </c>
      <c r="E698" s="3" t="s">
        <v>1168</v>
      </c>
      <c r="F698" s="3" t="s">
        <v>1503</v>
      </c>
      <c r="G698" s="3" t="s">
        <v>1216</v>
      </c>
      <c r="H698" s="3" t="s">
        <v>1229</v>
      </c>
      <c r="I698" s="3" t="s">
        <v>1504</v>
      </c>
      <c r="J698" s="3" t="s">
        <v>1170</v>
      </c>
      <c r="K698" s="3" t="s">
        <v>63</v>
      </c>
    </row>
    <row r="699" ht="135" spans="1:11">
      <c r="A699" s="3" t="s">
        <v>1506</v>
      </c>
      <c r="B699" s="3" t="s">
        <v>1167</v>
      </c>
      <c r="C699" s="3" t="s">
        <v>21</v>
      </c>
      <c r="D699" s="3" t="s">
        <v>641</v>
      </c>
      <c r="E699" s="3" t="s">
        <v>1199</v>
      </c>
      <c r="F699" s="3" t="s">
        <v>1200</v>
      </c>
      <c r="G699" s="3" t="s">
        <v>1220</v>
      </c>
      <c r="H699" s="3" t="s">
        <v>1221</v>
      </c>
      <c r="I699" s="3" t="s">
        <v>1507</v>
      </c>
      <c r="J699" s="3" t="s">
        <v>1170</v>
      </c>
      <c r="K699" s="3" t="s">
        <v>63</v>
      </c>
    </row>
    <row r="700" ht="135" spans="1:11">
      <c r="A700" s="3" t="s">
        <v>1508</v>
      </c>
      <c r="B700" s="3" t="s">
        <v>1167</v>
      </c>
      <c r="C700" s="3" t="s">
        <v>21</v>
      </c>
      <c r="D700" s="3" t="s">
        <v>641</v>
      </c>
      <c r="E700" s="3" t="s">
        <v>1199</v>
      </c>
      <c r="F700" s="3" t="s">
        <v>1200</v>
      </c>
      <c r="G700" s="3" t="s">
        <v>1220</v>
      </c>
      <c r="H700" s="3" t="s">
        <v>1221</v>
      </c>
      <c r="I700" s="3" t="s">
        <v>1507</v>
      </c>
      <c r="J700" s="3" t="s">
        <v>1170</v>
      </c>
      <c r="K700" s="3" t="s">
        <v>63</v>
      </c>
    </row>
    <row r="701" ht="67.5" spans="1:11">
      <c r="A701" s="3" t="s">
        <v>1509</v>
      </c>
      <c r="B701" s="3" t="s">
        <v>1167</v>
      </c>
      <c r="C701" s="3" t="s">
        <v>21</v>
      </c>
      <c r="D701" s="3" t="s">
        <v>349</v>
      </c>
      <c r="E701" s="3" t="s">
        <v>1168</v>
      </c>
      <c r="F701" s="3" t="s">
        <v>60</v>
      </c>
      <c r="G701" s="3" t="s">
        <v>1215</v>
      </c>
      <c r="H701" s="3" t="s">
        <v>1216</v>
      </c>
      <c r="I701" s="3" t="s">
        <v>63</v>
      </c>
      <c r="J701" s="3" t="s">
        <v>63</v>
      </c>
      <c r="K701" s="3" t="s">
        <v>63</v>
      </c>
    </row>
    <row r="702" ht="67.5" spans="1:11">
      <c r="A702" s="3" t="s">
        <v>1510</v>
      </c>
      <c r="B702" s="3" t="s">
        <v>1167</v>
      </c>
      <c r="C702" s="3" t="s">
        <v>21</v>
      </c>
      <c r="D702" s="3" t="s">
        <v>349</v>
      </c>
      <c r="E702" s="3" t="s">
        <v>1168</v>
      </c>
      <c r="F702" s="3" t="s">
        <v>60</v>
      </c>
      <c r="G702" s="3" t="s">
        <v>1215</v>
      </c>
      <c r="H702" s="3" t="s">
        <v>1216</v>
      </c>
      <c r="I702" s="3" t="s">
        <v>63</v>
      </c>
      <c r="J702" s="3" t="s">
        <v>63</v>
      </c>
      <c r="K702" s="3" t="s">
        <v>63</v>
      </c>
    </row>
    <row r="703" ht="135" spans="1:11">
      <c r="A703" s="3" t="s">
        <v>1511</v>
      </c>
      <c r="B703" s="3" t="s">
        <v>1167</v>
      </c>
      <c r="C703" s="3" t="s">
        <v>15</v>
      </c>
      <c r="D703" s="3" t="s">
        <v>965</v>
      </c>
      <c r="E703" s="3" t="s">
        <v>1168</v>
      </c>
      <c r="F703" s="3" t="s">
        <v>60</v>
      </c>
      <c r="G703" s="3" t="s">
        <v>1215</v>
      </c>
      <c r="H703" s="3" t="s">
        <v>1216</v>
      </c>
      <c r="I703" s="3" t="s">
        <v>1504</v>
      </c>
      <c r="J703" s="3" t="s">
        <v>1170</v>
      </c>
      <c r="K703" s="3" t="s">
        <v>63</v>
      </c>
    </row>
    <row r="704" ht="202.5" spans="1:11">
      <c r="A704" s="3" t="s">
        <v>1512</v>
      </c>
      <c r="B704" s="3" t="s">
        <v>1167</v>
      </c>
      <c r="C704" s="3" t="s">
        <v>15</v>
      </c>
      <c r="D704" s="3" t="s">
        <v>1513</v>
      </c>
      <c r="E704" s="3" t="s">
        <v>1514</v>
      </c>
      <c r="F704" s="3" t="s">
        <v>60</v>
      </c>
      <c r="G704" s="3" t="s">
        <v>60</v>
      </c>
      <c r="H704" s="3" t="s">
        <v>60</v>
      </c>
      <c r="I704" s="3" t="s">
        <v>1515</v>
      </c>
      <c r="J704" s="3" t="s">
        <v>1516</v>
      </c>
      <c r="K704" s="3" t="s">
        <v>63</v>
      </c>
    </row>
    <row r="705" ht="67.5" spans="1:11">
      <c r="A705" s="3" t="s">
        <v>1517</v>
      </c>
      <c r="B705" s="3" t="s">
        <v>1167</v>
      </c>
      <c r="C705" s="3" t="s">
        <v>318</v>
      </c>
      <c r="D705" s="3" t="s">
        <v>105</v>
      </c>
      <c r="E705" s="3" t="s">
        <v>1199</v>
      </c>
      <c r="F705" s="3" t="s">
        <v>1518</v>
      </c>
      <c r="G705" s="3" t="s">
        <v>1187</v>
      </c>
      <c r="H705" s="3" t="s">
        <v>1188</v>
      </c>
      <c r="I705" s="3" t="s">
        <v>1519</v>
      </c>
      <c r="J705" s="3" t="s">
        <v>1520</v>
      </c>
      <c r="K705" s="3" t="s">
        <v>63</v>
      </c>
    </row>
    <row r="706" ht="67.5" spans="1:11">
      <c r="A706" s="3" t="s">
        <v>1521</v>
      </c>
      <c r="B706" s="3" t="s">
        <v>1167</v>
      </c>
      <c r="C706" s="3" t="s">
        <v>318</v>
      </c>
      <c r="D706" s="3" t="s">
        <v>105</v>
      </c>
      <c r="E706" s="3" t="s">
        <v>1199</v>
      </c>
      <c r="F706" s="3" t="s">
        <v>1482</v>
      </c>
      <c r="G706" s="3" t="s">
        <v>1187</v>
      </c>
      <c r="H706" s="3" t="s">
        <v>1188</v>
      </c>
      <c r="I706" s="3" t="s">
        <v>1522</v>
      </c>
      <c r="J706" s="3" t="s">
        <v>1523</v>
      </c>
      <c r="K706" s="3" t="s">
        <v>63</v>
      </c>
    </row>
    <row r="707" ht="67.5" spans="1:11">
      <c r="A707" s="3" t="s">
        <v>1524</v>
      </c>
      <c r="B707" s="3" t="s">
        <v>1167</v>
      </c>
      <c r="C707" s="3" t="s">
        <v>318</v>
      </c>
      <c r="D707" s="3" t="s">
        <v>105</v>
      </c>
      <c r="E707" s="3" t="s">
        <v>1168</v>
      </c>
      <c r="F707" s="3" t="s">
        <v>1503</v>
      </c>
      <c r="G707" s="3" t="s">
        <v>1220</v>
      </c>
      <c r="H707" s="3" t="s">
        <v>1221</v>
      </c>
      <c r="I707" s="3" t="s">
        <v>1499</v>
      </c>
      <c r="J707" s="3" t="s">
        <v>1520</v>
      </c>
      <c r="K707" s="3" t="s">
        <v>63</v>
      </c>
    </row>
    <row r="708" ht="67.5" spans="1:11">
      <c r="A708" s="3" t="s">
        <v>1525</v>
      </c>
      <c r="B708" s="3" t="s">
        <v>1167</v>
      </c>
      <c r="C708" s="3" t="s">
        <v>318</v>
      </c>
      <c r="D708" s="3" t="s">
        <v>105</v>
      </c>
      <c r="E708" s="3" t="s">
        <v>1168</v>
      </c>
      <c r="F708" s="3" t="s">
        <v>1172</v>
      </c>
      <c r="G708" s="3" t="s">
        <v>1220</v>
      </c>
      <c r="H708" s="3" t="s">
        <v>1221</v>
      </c>
      <c r="I708" s="3" t="s">
        <v>1526</v>
      </c>
      <c r="J708" s="3" t="s">
        <v>1523</v>
      </c>
      <c r="K708" s="3" t="s">
        <v>63</v>
      </c>
    </row>
    <row r="709" ht="135" spans="1:11">
      <c r="A709" s="3" t="s">
        <v>1527</v>
      </c>
      <c r="B709" s="3" t="s">
        <v>1167</v>
      </c>
      <c r="C709" s="3" t="s">
        <v>318</v>
      </c>
      <c r="D709" s="3" t="s">
        <v>69</v>
      </c>
      <c r="E709" s="3" t="s">
        <v>1199</v>
      </c>
      <c r="F709" s="3" t="s">
        <v>1518</v>
      </c>
      <c r="G709" s="3" t="s">
        <v>1216</v>
      </c>
      <c r="H709" s="3" t="s">
        <v>1229</v>
      </c>
      <c r="I709" s="3" t="s">
        <v>1528</v>
      </c>
      <c r="J709" s="3" t="s">
        <v>1520</v>
      </c>
      <c r="K709" s="3" t="s">
        <v>1529</v>
      </c>
    </row>
    <row r="710" ht="135" spans="1:11">
      <c r="A710" s="3" t="s">
        <v>1530</v>
      </c>
      <c r="B710" s="3" t="s">
        <v>1167</v>
      </c>
      <c r="C710" s="3" t="s">
        <v>318</v>
      </c>
      <c r="D710" s="3" t="s">
        <v>69</v>
      </c>
      <c r="E710" s="3" t="s">
        <v>1199</v>
      </c>
      <c r="F710" s="3" t="s">
        <v>1482</v>
      </c>
      <c r="G710" s="3" t="s">
        <v>1216</v>
      </c>
      <c r="H710" s="3" t="s">
        <v>1229</v>
      </c>
      <c r="I710" s="3" t="s">
        <v>1531</v>
      </c>
      <c r="J710" s="3" t="s">
        <v>1523</v>
      </c>
      <c r="K710" s="3" t="s">
        <v>1532</v>
      </c>
    </row>
    <row r="711" ht="270" spans="1:11">
      <c r="A711" s="3" t="s">
        <v>1533</v>
      </c>
      <c r="B711" s="3" t="s">
        <v>1167</v>
      </c>
      <c r="C711" s="3" t="s">
        <v>104</v>
      </c>
      <c r="D711" s="3" t="s">
        <v>69</v>
      </c>
      <c r="E711" s="3" t="s">
        <v>1199</v>
      </c>
      <c r="F711" s="3" t="s">
        <v>60</v>
      </c>
      <c r="G711" s="3" t="s">
        <v>60</v>
      </c>
      <c r="H711" s="3" t="s">
        <v>60</v>
      </c>
      <c r="I711" s="3" t="s">
        <v>1534</v>
      </c>
      <c r="J711" s="3" t="s">
        <v>63</v>
      </c>
      <c r="K711" s="3" t="s">
        <v>1535</v>
      </c>
    </row>
    <row r="712" ht="270" spans="1:11">
      <c r="A712" s="3" t="s">
        <v>1536</v>
      </c>
      <c r="B712" s="3" t="s">
        <v>1167</v>
      </c>
      <c r="C712" s="3" t="s">
        <v>104</v>
      </c>
      <c r="D712" s="3" t="s">
        <v>69</v>
      </c>
      <c r="E712" s="3" t="s">
        <v>1199</v>
      </c>
      <c r="F712" s="3" t="s">
        <v>1219</v>
      </c>
      <c r="G712" s="3" t="s">
        <v>1220</v>
      </c>
      <c r="H712" s="3" t="s">
        <v>1221</v>
      </c>
      <c r="I712" s="3" t="s">
        <v>1537</v>
      </c>
      <c r="J712" s="3" t="s">
        <v>63</v>
      </c>
      <c r="K712" s="3" t="s">
        <v>1538</v>
      </c>
    </row>
    <row r="713" ht="67.5" spans="1:11">
      <c r="A713" s="3" t="s">
        <v>1539</v>
      </c>
      <c r="B713" s="3" t="s">
        <v>1167</v>
      </c>
      <c r="C713" s="3" t="s">
        <v>21</v>
      </c>
      <c r="D713" s="3" t="s">
        <v>112</v>
      </c>
      <c r="E713" s="3" t="s">
        <v>1199</v>
      </c>
      <c r="F713" s="3" t="s">
        <v>1226</v>
      </c>
      <c r="G713" s="3" t="s">
        <v>1220</v>
      </c>
      <c r="H713" s="3" t="s">
        <v>1221</v>
      </c>
      <c r="I713" s="3" t="s">
        <v>63</v>
      </c>
      <c r="J713" s="3" t="s">
        <v>63</v>
      </c>
      <c r="K713" s="3" t="s">
        <v>1540</v>
      </c>
    </row>
    <row r="714" ht="67.5" spans="1:11">
      <c r="A714" s="3" t="s">
        <v>1541</v>
      </c>
      <c r="B714" s="3" t="s">
        <v>1167</v>
      </c>
      <c r="C714" s="3" t="s">
        <v>21</v>
      </c>
      <c r="D714" s="3" t="s">
        <v>112</v>
      </c>
      <c r="E714" s="3" t="s">
        <v>1199</v>
      </c>
      <c r="F714" s="3" t="s">
        <v>1226</v>
      </c>
      <c r="G714" s="3" t="s">
        <v>1220</v>
      </c>
      <c r="H714" s="3" t="s">
        <v>1221</v>
      </c>
      <c r="I714" s="3" t="s">
        <v>1542</v>
      </c>
      <c r="J714" s="3" t="s">
        <v>63</v>
      </c>
      <c r="K714" s="3" t="s">
        <v>1543</v>
      </c>
    </row>
    <row r="715" ht="121.5" spans="1:11">
      <c r="A715" s="3" t="s">
        <v>1544</v>
      </c>
      <c r="B715" s="3" t="s">
        <v>1167</v>
      </c>
      <c r="C715" s="3" t="s">
        <v>21</v>
      </c>
      <c r="D715" s="3" t="s">
        <v>78</v>
      </c>
      <c r="E715" s="3" t="s">
        <v>1199</v>
      </c>
      <c r="F715" s="3" t="s">
        <v>1200</v>
      </c>
      <c r="G715" s="3" t="s">
        <v>1220</v>
      </c>
      <c r="H715" s="3" t="s">
        <v>1221</v>
      </c>
      <c r="I715" s="3" t="s">
        <v>1545</v>
      </c>
      <c r="J715" s="3" t="s">
        <v>63</v>
      </c>
      <c r="K715" s="3" t="s">
        <v>1546</v>
      </c>
    </row>
    <row r="716" ht="148.5" spans="1:11">
      <c r="A716" s="3" t="s">
        <v>1547</v>
      </c>
      <c r="B716" s="3" t="s">
        <v>1167</v>
      </c>
      <c r="C716" s="3" t="s">
        <v>21</v>
      </c>
      <c r="D716" s="3" t="s">
        <v>78</v>
      </c>
      <c r="E716" s="3" t="s">
        <v>1199</v>
      </c>
      <c r="F716" s="3" t="s">
        <v>1200</v>
      </c>
      <c r="G716" s="3" t="s">
        <v>1220</v>
      </c>
      <c r="H716" s="3" t="s">
        <v>1221</v>
      </c>
      <c r="I716" s="3" t="s">
        <v>1548</v>
      </c>
      <c r="J716" s="3" t="s">
        <v>63</v>
      </c>
      <c r="K716" s="3" t="s">
        <v>1549</v>
      </c>
    </row>
    <row r="717" ht="135" spans="1:11">
      <c r="A717" s="3" t="s">
        <v>1550</v>
      </c>
      <c r="B717" s="3" t="s">
        <v>1167</v>
      </c>
      <c r="C717" s="3" t="s">
        <v>21</v>
      </c>
      <c r="D717" s="3" t="s">
        <v>78</v>
      </c>
      <c r="E717" s="3" t="s">
        <v>1199</v>
      </c>
      <c r="F717" s="3" t="s">
        <v>1200</v>
      </c>
      <c r="G717" s="3" t="s">
        <v>1220</v>
      </c>
      <c r="H717" s="3" t="s">
        <v>1221</v>
      </c>
      <c r="I717" s="3" t="s">
        <v>1551</v>
      </c>
      <c r="J717" s="3" t="s">
        <v>63</v>
      </c>
      <c r="K717" s="3" t="s">
        <v>1552</v>
      </c>
    </row>
    <row r="718" ht="148.5" spans="1:11">
      <c r="A718" s="3" t="s">
        <v>1553</v>
      </c>
      <c r="B718" s="3" t="s">
        <v>1167</v>
      </c>
      <c r="C718" s="3" t="s">
        <v>21</v>
      </c>
      <c r="D718" s="3" t="s">
        <v>78</v>
      </c>
      <c r="E718" s="3" t="s">
        <v>1199</v>
      </c>
      <c r="F718" s="3" t="s">
        <v>1200</v>
      </c>
      <c r="G718" s="3" t="s">
        <v>1220</v>
      </c>
      <c r="H718" s="3" t="s">
        <v>1221</v>
      </c>
      <c r="I718" s="3" t="s">
        <v>1551</v>
      </c>
      <c r="J718" s="3" t="s">
        <v>63</v>
      </c>
      <c r="K718" s="3" t="s">
        <v>1554</v>
      </c>
    </row>
    <row r="719" ht="270" spans="1:11">
      <c r="A719" s="3" t="s">
        <v>1555</v>
      </c>
      <c r="B719" s="3" t="s">
        <v>1167</v>
      </c>
      <c r="C719" s="3" t="s">
        <v>21</v>
      </c>
      <c r="D719" s="3" t="s">
        <v>95</v>
      </c>
      <c r="E719" s="3" t="s">
        <v>1168</v>
      </c>
      <c r="F719" s="3" t="s">
        <v>60</v>
      </c>
      <c r="G719" s="3" t="s">
        <v>60</v>
      </c>
      <c r="H719" s="3" t="s">
        <v>60</v>
      </c>
      <c r="I719" s="3" t="s">
        <v>1556</v>
      </c>
      <c r="J719" s="3" t="s">
        <v>1170</v>
      </c>
      <c r="K719" s="3" t="s">
        <v>1557</v>
      </c>
    </row>
    <row r="720" ht="270" spans="1:11">
      <c r="A720" s="3" t="s">
        <v>1558</v>
      </c>
      <c r="B720" s="3" t="s">
        <v>1167</v>
      </c>
      <c r="C720" s="3" t="s">
        <v>21</v>
      </c>
      <c r="D720" s="3" t="s">
        <v>95</v>
      </c>
      <c r="E720" s="3" t="s">
        <v>1199</v>
      </c>
      <c r="F720" s="3" t="s">
        <v>1200</v>
      </c>
      <c r="G720" s="3" t="s">
        <v>1187</v>
      </c>
      <c r="H720" s="3" t="s">
        <v>1188</v>
      </c>
      <c r="I720" s="3" t="s">
        <v>1556</v>
      </c>
      <c r="J720" s="3" t="s">
        <v>1170</v>
      </c>
      <c r="K720" s="3" t="s">
        <v>1557</v>
      </c>
    </row>
    <row r="721" ht="135" spans="1:11">
      <c r="A721" s="3" t="s">
        <v>1559</v>
      </c>
      <c r="B721" s="3" t="s">
        <v>1167</v>
      </c>
      <c r="C721" s="3" t="s">
        <v>15</v>
      </c>
      <c r="D721" s="3" t="s">
        <v>433</v>
      </c>
      <c r="E721" s="3" t="s">
        <v>1168</v>
      </c>
      <c r="F721" s="3" t="s">
        <v>1503</v>
      </c>
      <c r="G721" s="3" t="s">
        <v>1187</v>
      </c>
      <c r="H721" s="3" t="s">
        <v>1188</v>
      </c>
      <c r="I721" s="3" t="s">
        <v>1560</v>
      </c>
      <c r="J721" s="3" t="s">
        <v>1170</v>
      </c>
      <c r="K721" s="3" t="s">
        <v>63</v>
      </c>
    </row>
    <row r="722" ht="67.5" spans="1:11">
      <c r="A722" s="3" t="s">
        <v>1561</v>
      </c>
      <c r="B722" s="3" t="s">
        <v>1167</v>
      </c>
      <c r="C722" s="3" t="s">
        <v>15</v>
      </c>
      <c r="D722" s="3" t="s">
        <v>91</v>
      </c>
      <c r="E722" s="3" t="s">
        <v>1168</v>
      </c>
      <c r="F722" s="3" t="s">
        <v>60</v>
      </c>
      <c r="G722" s="3" t="s">
        <v>60</v>
      </c>
      <c r="H722" s="3" t="s">
        <v>60</v>
      </c>
      <c r="I722" s="3" t="s">
        <v>63</v>
      </c>
      <c r="J722" s="3" t="s">
        <v>63</v>
      </c>
      <c r="K722" s="3" t="s">
        <v>63</v>
      </c>
    </row>
    <row r="723" ht="67.5" spans="1:11">
      <c r="A723" s="3" t="s">
        <v>1562</v>
      </c>
      <c r="B723" s="3" t="s">
        <v>1167</v>
      </c>
      <c r="C723" s="3" t="s">
        <v>15</v>
      </c>
      <c r="D723" s="3" t="s">
        <v>412</v>
      </c>
      <c r="E723" s="3" t="s">
        <v>1168</v>
      </c>
      <c r="F723" s="3" t="s">
        <v>60</v>
      </c>
      <c r="G723" s="3" t="s">
        <v>1173</v>
      </c>
      <c r="H723" s="3" t="s">
        <v>1174</v>
      </c>
      <c r="I723" s="3" t="s">
        <v>63</v>
      </c>
      <c r="J723" s="3" t="s">
        <v>63</v>
      </c>
      <c r="K723" s="3" t="s">
        <v>63</v>
      </c>
    </row>
    <row r="724" ht="202.5" spans="1:11">
      <c r="A724" s="3" t="s">
        <v>1563</v>
      </c>
      <c r="B724" s="3" t="s">
        <v>1167</v>
      </c>
      <c r="C724" s="3" t="s">
        <v>15</v>
      </c>
      <c r="D724" s="3" t="s">
        <v>358</v>
      </c>
      <c r="E724" s="3" t="s">
        <v>1168</v>
      </c>
      <c r="F724" s="3" t="s">
        <v>1564</v>
      </c>
      <c r="G724" s="3" t="s">
        <v>1173</v>
      </c>
      <c r="H724" s="3" t="s">
        <v>1174</v>
      </c>
      <c r="I724" s="3" t="s">
        <v>1565</v>
      </c>
      <c r="J724" s="3" t="s">
        <v>1170</v>
      </c>
      <c r="K724" s="3" t="s">
        <v>63</v>
      </c>
    </row>
    <row r="725" ht="270" spans="1:11">
      <c r="A725" s="3" t="s">
        <v>1566</v>
      </c>
      <c r="B725" s="3" t="s">
        <v>1167</v>
      </c>
      <c r="C725" s="3" t="s">
        <v>15</v>
      </c>
      <c r="D725" s="3" t="s">
        <v>881</v>
      </c>
      <c r="E725" s="3" t="s">
        <v>1168</v>
      </c>
      <c r="F725" s="3" t="s">
        <v>60</v>
      </c>
      <c r="G725" s="3" t="s">
        <v>1173</v>
      </c>
      <c r="H725" s="3" t="s">
        <v>1174</v>
      </c>
      <c r="I725" s="3" t="s">
        <v>1567</v>
      </c>
      <c r="J725" s="3" t="s">
        <v>1170</v>
      </c>
      <c r="K725" s="3" t="s">
        <v>63</v>
      </c>
    </row>
    <row r="726" ht="67.5" spans="1:11">
      <c r="A726" s="3" t="s">
        <v>1568</v>
      </c>
      <c r="B726" s="3" t="s">
        <v>1167</v>
      </c>
      <c r="C726" s="3" t="s">
        <v>15</v>
      </c>
      <c r="D726" s="3" t="s">
        <v>879</v>
      </c>
      <c r="E726" s="3" t="s">
        <v>1168</v>
      </c>
      <c r="F726" s="3" t="s">
        <v>60</v>
      </c>
      <c r="G726" s="3" t="s">
        <v>1173</v>
      </c>
      <c r="H726" s="3" t="s">
        <v>1174</v>
      </c>
      <c r="I726" s="3" t="s">
        <v>63</v>
      </c>
      <c r="J726" s="3" t="s">
        <v>63</v>
      </c>
      <c r="K726" s="3" t="s">
        <v>63</v>
      </c>
    </row>
    <row r="727" ht="324" spans="1:11">
      <c r="A727" s="3" t="s">
        <v>1569</v>
      </c>
      <c r="B727" s="3" t="s">
        <v>1167</v>
      </c>
      <c r="C727" s="3" t="s">
        <v>15</v>
      </c>
      <c r="D727" s="3" t="s">
        <v>353</v>
      </c>
      <c r="E727" s="3" t="s">
        <v>1168</v>
      </c>
      <c r="F727" s="3" t="s">
        <v>60</v>
      </c>
      <c r="G727" s="3" t="s">
        <v>1173</v>
      </c>
      <c r="H727" s="3" t="s">
        <v>1174</v>
      </c>
      <c r="I727" s="3" t="s">
        <v>1570</v>
      </c>
      <c r="J727" s="3" t="s">
        <v>1170</v>
      </c>
      <c r="K727" s="3" t="s">
        <v>63</v>
      </c>
    </row>
    <row r="728" ht="409.5" spans="1:11">
      <c r="A728" s="3" t="s">
        <v>1571</v>
      </c>
      <c r="B728" s="3" t="s">
        <v>1167</v>
      </c>
      <c r="C728" s="3" t="s">
        <v>15</v>
      </c>
      <c r="D728" s="3" t="s">
        <v>356</v>
      </c>
      <c r="E728" s="3" t="s">
        <v>1168</v>
      </c>
      <c r="F728" s="3" t="s">
        <v>1172</v>
      </c>
      <c r="G728" s="3" t="s">
        <v>1173</v>
      </c>
      <c r="H728" s="3" t="s">
        <v>1174</v>
      </c>
      <c r="I728" s="3" t="s">
        <v>1572</v>
      </c>
      <c r="J728" s="3" t="s">
        <v>1170</v>
      </c>
      <c r="K728" s="3" t="s">
        <v>63</v>
      </c>
    </row>
    <row r="729" ht="67.5" spans="1:11">
      <c r="A729" s="3" t="s">
        <v>1573</v>
      </c>
      <c r="B729" s="3" t="s">
        <v>1167</v>
      </c>
      <c r="C729" s="3" t="s">
        <v>15</v>
      </c>
      <c r="D729" s="3" t="s">
        <v>362</v>
      </c>
      <c r="E729" s="3" t="s">
        <v>1168</v>
      </c>
      <c r="F729" s="3" t="s">
        <v>60</v>
      </c>
      <c r="G729" s="3" t="s">
        <v>1173</v>
      </c>
      <c r="H729" s="3" t="s">
        <v>1174</v>
      </c>
      <c r="I729" s="3" t="s">
        <v>63</v>
      </c>
      <c r="J729" s="3" t="s">
        <v>63</v>
      </c>
      <c r="K729" s="3" t="s">
        <v>63</v>
      </c>
    </row>
    <row r="730" ht="135" spans="1:11">
      <c r="A730" s="3" t="s">
        <v>1574</v>
      </c>
      <c r="B730" s="3" t="s">
        <v>1167</v>
      </c>
      <c r="C730" s="3" t="s">
        <v>15</v>
      </c>
      <c r="D730" s="3" t="s">
        <v>101</v>
      </c>
      <c r="E730" s="3" t="s">
        <v>1168</v>
      </c>
      <c r="F730" s="3" t="s">
        <v>60</v>
      </c>
      <c r="G730" s="3" t="s">
        <v>1173</v>
      </c>
      <c r="H730" s="3" t="s">
        <v>1174</v>
      </c>
      <c r="I730" s="3" t="s">
        <v>1575</v>
      </c>
      <c r="J730" s="3" t="s">
        <v>1170</v>
      </c>
      <c r="K730" s="3" t="s">
        <v>63</v>
      </c>
    </row>
    <row r="731" ht="135" spans="1:11">
      <c r="A731" s="3" t="s">
        <v>1576</v>
      </c>
      <c r="B731" s="3" t="s">
        <v>1167</v>
      </c>
      <c r="C731" s="3" t="s">
        <v>15</v>
      </c>
      <c r="D731" s="3" t="s">
        <v>876</v>
      </c>
      <c r="E731" s="3" t="s">
        <v>1168</v>
      </c>
      <c r="F731" s="3" t="s">
        <v>60</v>
      </c>
      <c r="G731" s="3" t="s">
        <v>1216</v>
      </c>
      <c r="H731" s="3" t="s">
        <v>1229</v>
      </c>
      <c r="I731" s="3" t="s">
        <v>1575</v>
      </c>
      <c r="J731" s="3" t="s">
        <v>1170</v>
      </c>
      <c r="K731" s="3" t="s">
        <v>63</v>
      </c>
    </row>
    <row r="732" ht="135" spans="1:11">
      <c r="A732" s="3" t="s">
        <v>1577</v>
      </c>
      <c r="B732" s="3" t="s">
        <v>1167</v>
      </c>
      <c r="C732" s="3" t="s">
        <v>15</v>
      </c>
      <c r="D732" s="3" t="s">
        <v>876</v>
      </c>
      <c r="E732" s="3" t="s">
        <v>1168</v>
      </c>
      <c r="F732" s="3" t="s">
        <v>60</v>
      </c>
      <c r="G732" s="3" t="s">
        <v>1216</v>
      </c>
      <c r="H732" s="3" t="s">
        <v>1229</v>
      </c>
      <c r="I732" s="3" t="s">
        <v>1575</v>
      </c>
      <c r="J732" s="3" t="s">
        <v>1170</v>
      </c>
      <c r="K732" s="3" t="s">
        <v>63</v>
      </c>
    </row>
    <row r="733" ht="202.5" spans="1:11">
      <c r="A733" s="3" t="s">
        <v>1578</v>
      </c>
      <c r="B733" s="3" t="s">
        <v>1167</v>
      </c>
      <c r="C733" s="3" t="s">
        <v>15</v>
      </c>
      <c r="D733" s="3" t="s">
        <v>58</v>
      </c>
      <c r="E733" s="3" t="s">
        <v>1168</v>
      </c>
      <c r="F733" s="3" t="s">
        <v>1579</v>
      </c>
      <c r="G733" s="3" t="s">
        <v>1173</v>
      </c>
      <c r="H733" s="3" t="s">
        <v>1174</v>
      </c>
      <c r="I733" s="3" t="s">
        <v>1580</v>
      </c>
      <c r="J733" s="3" t="s">
        <v>1170</v>
      </c>
      <c r="K733" s="3" t="s">
        <v>63</v>
      </c>
    </row>
    <row r="734" ht="324" spans="1:11">
      <c r="A734" s="3" t="s">
        <v>1581</v>
      </c>
      <c r="B734" s="3" t="s">
        <v>1167</v>
      </c>
      <c r="C734" s="3" t="s">
        <v>15</v>
      </c>
      <c r="D734" s="3" t="s">
        <v>398</v>
      </c>
      <c r="E734" s="3" t="s">
        <v>1168</v>
      </c>
      <c r="F734" s="3" t="s">
        <v>60</v>
      </c>
      <c r="G734" s="3" t="s">
        <v>1173</v>
      </c>
      <c r="H734" s="3" t="s">
        <v>1174</v>
      </c>
      <c r="I734" s="3" t="s">
        <v>1582</v>
      </c>
      <c r="J734" s="3" t="s">
        <v>1170</v>
      </c>
      <c r="K734" s="3" t="s">
        <v>63</v>
      </c>
    </row>
    <row r="735" ht="324" spans="1:11">
      <c r="A735" s="3" t="s">
        <v>1583</v>
      </c>
      <c r="B735" s="3" t="s">
        <v>1167</v>
      </c>
      <c r="C735" s="3" t="s">
        <v>15</v>
      </c>
      <c r="D735" s="3" t="s">
        <v>398</v>
      </c>
      <c r="E735" s="3" t="s">
        <v>1168</v>
      </c>
      <c r="F735" s="3" t="s">
        <v>60</v>
      </c>
      <c r="G735" s="3" t="s">
        <v>1173</v>
      </c>
      <c r="H735" s="3" t="s">
        <v>1174</v>
      </c>
      <c r="I735" s="3" t="s">
        <v>1582</v>
      </c>
      <c r="J735" s="3" t="s">
        <v>1170</v>
      </c>
      <c r="K735" s="3" t="s">
        <v>63</v>
      </c>
    </row>
    <row r="736" ht="324" spans="1:11">
      <c r="A736" s="3" t="s">
        <v>1584</v>
      </c>
      <c r="B736" s="3" t="s">
        <v>1167</v>
      </c>
      <c r="C736" s="3" t="s">
        <v>15</v>
      </c>
      <c r="D736" s="3" t="s">
        <v>398</v>
      </c>
      <c r="E736" s="3" t="s">
        <v>1168</v>
      </c>
      <c r="F736" s="3" t="s">
        <v>60</v>
      </c>
      <c r="G736" s="3" t="s">
        <v>1173</v>
      </c>
      <c r="H736" s="3" t="s">
        <v>1174</v>
      </c>
      <c r="I736" s="3" t="s">
        <v>1582</v>
      </c>
      <c r="J736" s="3" t="s">
        <v>1170</v>
      </c>
      <c r="K736" s="3" t="s">
        <v>63</v>
      </c>
    </row>
    <row r="737" ht="324" spans="1:11">
      <c r="A737" s="3" t="s">
        <v>1585</v>
      </c>
      <c r="B737" s="3" t="s">
        <v>1167</v>
      </c>
      <c r="C737" s="3" t="s">
        <v>15</v>
      </c>
      <c r="D737" s="3" t="s">
        <v>398</v>
      </c>
      <c r="E737" s="3" t="s">
        <v>1168</v>
      </c>
      <c r="F737" s="3" t="s">
        <v>60</v>
      </c>
      <c r="G737" s="3" t="s">
        <v>1173</v>
      </c>
      <c r="H737" s="3" t="s">
        <v>1174</v>
      </c>
      <c r="I737" s="3" t="s">
        <v>1582</v>
      </c>
      <c r="J737" s="3" t="s">
        <v>1170</v>
      </c>
      <c r="K737" s="3" t="s">
        <v>63</v>
      </c>
    </row>
    <row r="738" ht="135" spans="1:11">
      <c r="A738" s="3" t="s">
        <v>1586</v>
      </c>
      <c r="B738" s="3" t="s">
        <v>1167</v>
      </c>
      <c r="C738" s="3" t="s">
        <v>15</v>
      </c>
      <c r="D738" s="3" t="s">
        <v>369</v>
      </c>
      <c r="E738" s="3" t="s">
        <v>1168</v>
      </c>
      <c r="F738" s="3" t="s">
        <v>60</v>
      </c>
      <c r="G738" s="3" t="s">
        <v>1187</v>
      </c>
      <c r="H738" s="3" t="s">
        <v>1188</v>
      </c>
      <c r="I738" s="3" t="s">
        <v>1504</v>
      </c>
      <c r="J738" s="3" t="s">
        <v>1170</v>
      </c>
      <c r="K738" s="3" t="s">
        <v>63</v>
      </c>
    </row>
    <row r="739" ht="67.5" spans="1:11">
      <c r="A739" s="3" t="s">
        <v>1587</v>
      </c>
      <c r="B739" s="3" t="s">
        <v>1167</v>
      </c>
      <c r="C739" s="3" t="s">
        <v>15</v>
      </c>
      <c r="D739" s="3" t="s">
        <v>367</v>
      </c>
      <c r="E739" s="3" t="s">
        <v>1168</v>
      </c>
      <c r="F739" s="3" t="s">
        <v>60</v>
      </c>
      <c r="G739" s="3" t="s">
        <v>60</v>
      </c>
      <c r="H739" s="3" t="s">
        <v>60</v>
      </c>
      <c r="I739" s="3" t="s">
        <v>63</v>
      </c>
      <c r="J739" s="3" t="s">
        <v>63</v>
      </c>
      <c r="K739" s="3" t="s">
        <v>63</v>
      </c>
    </row>
    <row r="740" ht="135" spans="1:11">
      <c r="A740" s="3" t="s">
        <v>1588</v>
      </c>
      <c r="B740" s="3" t="s">
        <v>1589</v>
      </c>
      <c r="C740" s="3" t="s">
        <v>21</v>
      </c>
      <c r="D740" s="3" t="s">
        <v>641</v>
      </c>
      <c r="E740" s="3" t="s">
        <v>1590</v>
      </c>
      <c r="F740" s="3" t="s">
        <v>1591</v>
      </c>
      <c r="G740" s="3" t="s">
        <v>60</v>
      </c>
      <c r="H740" s="3" t="s">
        <v>1592</v>
      </c>
      <c r="I740" s="3" t="s">
        <v>1593</v>
      </c>
      <c r="J740" s="3" t="s">
        <v>1170</v>
      </c>
      <c r="K740" s="3" t="s">
        <v>63</v>
      </c>
    </row>
    <row r="741" ht="135" spans="1:11">
      <c r="A741" s="3" t="s">
        <v>1594</v>
      </c>
      <c r="B741" s="3" t="s">
        <v>1589</v>
      </c>
      <c r="C741" s="3" t="s">
        <v>21</v>
      </c>
      <c r="D741" s="3" t="s">
        <v>641</v>
      </c>
      <c r="E741" s="3" t="s">
        <v>1590</v>
      </c>
      <c r="F741" s="3" t="s">
        <v>1591</v>
      </c>
      <c r="G741" s="3" t="s">
        <v>60</v>
      </c>
      <c r="H741" s="3" t="s">
        <v>1592</v>
      </c>
      <c r="I741" s="3" t="s">
        <v>1593</v>
      </c>
      <c r="J741" s="3" t="s">
        <v>1170</v>
      </c>
      <c r="K741" s="3" t="s">
        <v>63</v>
      </c>
    </row>
    <row r="742" ht="135" spans="1:11">
      <c r="A742" s="3" t="s">
        <v>1595</v>
      </c>
      <c r="B742" s="3" t="s">
        <v>1589</v>
      </c>
      <c r="C742" s="3" t="s">
        <v>21</v>
      </c>
      <c r="D742" s="3" t="s">
        <v>349</v>
      </c>
      <c r="E742" s="3" t="s">
        <v>1596</v>
      </c>
      <c r="F742" s="3" t="s">
        <v>1597</v>
      </c>
      <c r="G742" s="3" t="s">
        <v>1598</v>
      </c>
      <c r="H742" s="3" t="s">
        <v>1599</v>
      </c>
      <c r="I742" s="3" t="s">
        <v>1600</v>
      </c>
      <c r="J742" s="3" t="s">
        <v>1170</v>
      </c>
      <c r="K742" s="3" t="s">
        <v>63</v>
      </c>
    </row>
    <row r="743" ht="135" spans="1:11">
      <c r="A743" s="3" t="s">
        <v>1601</v>
      </c>
      <c r="B743" s="3" t="s">
        <v>1589</v>
      </c>
      <c r="C743" s="3" t="s">
        <v>21</v>
      </c>
      <c r="D743" s="3" t="s">
        <v>349</v>
      </c>
      <c r="E743" s="3" t="s">
        <v>1596</v>
      </c>
      <c r="F743" s="3" t="s">
        <v>1597</v>
      </c>
      <c r="G743" s="3" t="s">
        <v>1598</v>
      </c>
      <c r="H743" s="3" t="s">
        <v>1599</v>
      </c>
      <c r="I743" s="3" t="s">
        <v>1600</v>
      </c>
      <c r="J743" s="3" t="s">
        <v>1170</v>
      </c>
      <c r="K743" s="3" t="s">
        <v>63</v>
      </c>
    </row>
    <row r="744" ht="81" spans="1:11">
      <c r="A744" s="3" t="s">
        <v>1602</v>
      </c>
      <c r="B744" s="3" t="s">
        <v>1589</v>
      </c>
      <c r="C744" s="3" t="s">
        <v>318</v>
      </c>
      <c r="D744" s="3" t="s">
        <v>105</v>
      </c>
      <c r="E744" s="3" t="s">
        <v>1596</v>
      </c>
      <c r="F744" s="3" t="s">
        <v>1597</v>
      </c>
      <c r="G744" s="3" t="s">
        <v>60</v>
      </c>
      <c r="H744" s="3" t="s">
        <v>60</v>
      </c>
      <c r="I744" s="3" t="s">
        <v>1603</v>
      </c>
      <c r="J744" s="3" t="s">
        <v>1604</v>
      </c>
      <c r="K744" s="3" t="s">
        <v>1605</v>
      </c>
    </row>
    <row r="745" ht="81" spans="1:11">
      <c r="A745" s="3" t="s">
        <v>1606</v>
      </c>
      <c r="B745" s="3" t="s">
        <v>1589</v>
      </c>
      <c r="C745" s="3" t="s">
        <v>318</v>
      </c>
      <c r="D745" s="3" t="s">
        <v>105</v>
      </c>
      <c r="E745" s="3" t="s">
        <v>1596</v>
      </c>
      <c r="F745" s="3" t="s">
        <v>1607</v>
      </c>
      <c r="G745" s="3" t="s">
        <v>60</v>
      </c>
      <c r="H745" s="3" t="s">
        <v>60</v>
      </c>
      <c r="I745" s="3" t="s">
        <v>1608</v>
      </c>
      <c r="J745" s="3" t="s">
        <v>1609</v>
      </c>
      <c r="K745" s="3" t="s">
        <v>1610</v>
      </c>
    </row>
    <row r="746" ht="81" spans="1:11">
      <c r="A746" s="3" t="s">
        <v>1611</v>
      </c>
      <c r="B746" s="3" t="s">
        <v>1589</v>
      </c>
      <c r="C746" s="3" t="s">
        <v>318</v>
      </c>
      <c r="D746" s="3" t="s">
        <v>105</v>
      </c>
      <c r="E746" s="3" t="s">
        <v>1590</v>
      </c>
      <c r="F746" s="3" t="s">
        <v>1612</v>
      </c>
      <c r="G746" s="3" t="s">
        <v>60</v>
      </c>
      <c r="H746" s="3" t="s">
        <v>1613</v>
      </c>
      <c r="I746" s="3" t="s">
        <v>1614</v>
      </c>
      <c r="J746" s="3" t="s">
        <v>1604</v>
      </c>
      <c r="K746" s="3" t="s">
        <v>63</v>
      </c>
    </row>
    <row r="747" ht="81" spans="1:11">
      <c r="A747" s="3" t="s">
        <v>1615</v>
      </c>
      <c r="B747" s="3" t="s">
        <v>1589</v>
      </c>
      <c r="C747" s="3" t="s">
        <v>318</v>
      </c>
      <c r="D747" s="3" t="s">
        <v>105</v>
      </c>
      <c r="E747" s="3" t="s">
        <v>1590</v>
      </c>
      <c r="F747" s="3" t="s">
        <v>1616</v>
      </c>
      <c r="G747" s="3" t="s">
        <v>60</v>
      </c>
      <c r="H747" s="3" t="s">
        <v>1613</v>
      </c>
      <c r="I747" s="3" t="s">
        <v>1617</v>
      </c>
      <c r="J747" s="3" t="s">
        <v>1609</v>
      </c>
      <c r="K747" s="3" t="s">
        <v>63</v>
      </c>
    </row>
    <row r="748" ht="256.5" spans="1:11">
      <c r="A748" s="3" t="s">
        <v>1618</v>
      </c>
      <c r="B748" s="3" t="s">
        <v>1589</v>
      </c>
      <c r="C748" s="3" t="s">
        <v>15</v>
      </c>
      <c r="D748" s="3" t="s">
        <v>69</v>
      </c>
      <c r="E748" s="3" t="s">
        <v>1596</v>
      </c>
      <c r="F748" s="3" t="s">
        <v>1597</v>
      </c>
      <c r="G748" s="3" t="s">
        <v>1619</v>
      </c>
      <c r="H748" s="3" t="s">
        <v>1620</v>
      </c>
      <c r="I748" s="3" t="s">
        <v>1621</v>
      </c>
      <c r="J748" s="3" t="s">
        <v>1520</v>
      </c>
      <c r="K748" s="3" t="s">
        <v>1622</v>
      </c>
    </row>
    <row r="749" ht="270" spans="1:11">
      <c r="A749" s="3" t="s">
        <v>1623</v>
      </c>
      <c r="B749" s="3" t="s">
        <v>1589</v>
      </c>
      <c r="C749" s="3" t="s">
        <v>15</v>
      </c>
      <c r="D749" s="3" t="s">
        <v>69</v>
      </c>
      <c r="E749" s="3" t="s">
        <v>1596</v>
      </c>
      <c r="F749" s="3" t="s">
        <v>1624</v>
      </c>
      <c r="G749" s="3" t="s">
        <v>1619</v>
      </c>
      <c r="H749" s="3" t="s">
        <v>1620</v>
      </c>
      <c r="I749" s="3" t="s">
        <v>1625</v>
      </c>
      <c r="J749" s="3" t="s">
        <v>1523</v>
      </c>
      <c r="K749" s="3" t="s">
        <v>1626</v>
      </c>
    </row>
    <row r="750" ht="67.5" spans="1:11">
      <c r="A750" s="3" t="s">
        <v>1627</v>
      </c>
      <c r="B750" s="3" t="s">
        <v>1589</v>
      </c>
      <c r="C750" s="3" t="s">
        <v>318</v>
      </c>
      <c r="D750" s="3" t="s">
        <v>69</v>
      </c>
      <c r="E750" s="3" t="s">
        <v>1590</v>
      </c>
      <c r="F750" s="3" t="s">
        <v>1612</v>
      </c>
      <c r="G750" s="3" t="s">
        <v>60</v>
      </c>
      <c r="H750" s="3" t="s">
        <v>1613</v>
      </c>
      <c r="I750" s="3" t="s">
        <v>63</v>
      </c>
      <c r="J750" s="3" t="s">
        <v>63</v>
      </c>
      <c r="K750" s="3" t="s">
        <v>63</v>
      </c>
    </row>
    <row r="751" ht="67.5" spans="1:11">
      <c r="A751" s="3" t="s">
        <v>1628</v>
      </c>
      <c r="B751" s="3" t="s">
        <v>1589</v>
      </c>
      <c r="C751" s="3" t="s">
        <v>318</v>
      </c>
      <c r="D751" s="3" t="s">
        <v>69</v>
      </c>
      <c r="E751" s="3" t="s">
        <v>1590</v>
      </c>
      <c r="F751" s="3" t="s">
        <v>1616</v>
      </c>
      <c r="G751" s="3" t="s">
        <v>60</v>
      </c>
      <c r="H751" s="3" t="s">
        <v>1613</v>
      </c>
      <c r="I751" s="3" t="s">
        <v>63</v>
      </c>
      <c r="J751" s="3" t="s">
        <v>63</v>
      </c>
      <c r="K751" s="3" t="s">
        <v>63</v>
      </c>
    </row>
    <row r="752" ht="108" spans="1:11">
      <c r="A752" s="3" t="s">
        <v>1629</v>
      </c>
      <c r="B752" s="3" t="s">
        <v>1589</v>
      </c>
      <c r="C752" s="3" t="s">
        <v>15</v>
      </c>
      <c r="D752" s="3" t="s">
        <v>112</v>
      </c>
      <c r="E752" s="3" t="s">
        <v>1596</v>
      </c>
      <c r="F752" s="3" t="s">
        <v>60</v>
      </c>
      <c r="G752" s="3" t="s">
        <v>60</v>
      </c>
      <c r="H752" s="3" t="s">
        <v>60</v>
      </c>
      <c r="I752" s="3" t="s">
        <v>63</v>
      </c>
      <c r="J752" s="3" t="s">
        <v>63</v>
      </c>
      <c r="K752" s="3" t="s">
        <v>1630</v>
      </c>
    </row>
    <row r="753" ht="108" spans="1:11">
      <c r="A753" s="3" t="s">
        <v>1631</v>
      </c>
      <c r="B753" s="3" t="s">
        <v>1589</v>
      </c>
      <c r="C753" s="3" t="s">
        <v>15</v>
      </c>
      <c r="D753" s="3" t="s">
        <v>112</v>
      </c>
      <c r="E753" s="3" t="s">
        <v>1596</v>
      </c>
      <c r="F753" s="3" t="s">
        <v>60</v>
      </c>
      <c r="G753" s="3" t="s">
        <v>60</v>
      </c>
      <c r="H753" s="3" t="s">
        <v>60</v>
      </c>
      <c r="I753" s="3" t="s">
        <v>63</v>
      </c>
      <c r="J753" s="3" t="s">
        <v>63</v>
      </c>
      <c r="K753" s="3" t="s">
        <v>1632</v>
      </c>
    </row>
    <row r="754" ht="148.5" spans="1:11">
      <c r="A754" s="3" t="s">
        <v>1633</v>
      </c>
      <c r="B754" s="3" t="s">
        <v>1589</v>
      </c>
      <c r="C754" s="3" t="s">
        <v>15</v>
      </c>
      <c r="D754" s="3" t="s">
        <v>78</v>
      </c>
      <c r="E754" s="3" t="s">
        <v>1596</v>
      </c>
      <c r="F754" s="3" t="s">
        <v>1634</v>
      </c>
      <c r="G754" s="3" t="s">
        <v>60</v>
      </c>
      <c r="H754" s="3" t="s">
        <v>1635</v>
      </c>
      <c r="I754" s="3" t="s">
        <v>1636</v>
      </c>
      <c r="J754" s="3" t="s">
        <v>63</v>
      </c>
      <c r="K754" s="3" t="s">
        <v>1637</v>
      </c>
    </row>
    <row r="755" ht="148.5" spans="1:11">
      <c r="A755" s="3" t="s">
        <v>1638</v>
      </c>
      <c r="B755" s="3" t="s">
        <v>1589</v>
      </c>
      <c r="C755" s="3" t="s">
        <v>15</v>
      </c>
      <c r="D755" s="3" t="s">
        <v>78</v>
      </c>
      <c r="E755" s="3" t="s">
        <v>1596</v>
      </c>
      <c r="F755" s="3" t="s">
        <v>1639</v>
      </c>
      <c r="G755" s="3" t="s">
        <v>60</v>
      </c>
      <c r="H755" s="3" t="s">
        <v>1635</v>
      </c>
      <c r="I755" s="3" t="s">
        <v>1640</v>
      </c>
      <c r="J755" s="3" t="s">
        <v>63</v>
      </c>
      <c r="K755" s="3" t="s">
        <v>1637</v>
      </c>
    </row>
    <row r="756" ht="135" spans="1:11">
      <c r="A756" s="3" t="s">
        <v>1641</v>
      </c>
      <c r="B756" s="3" t="s">
        <v>1589</v>
      </c>
      <c r="C756" s="3" t="s">
        <v>15</v>
      </c>
      <c r="D756" s="3" t="s">
        <v>78</v>
      </c>
      <c r="E756" s="3" t="s">
        <v>1596</v>
      </c>
      <c r="F756" s="3" t="s">
        <v>60</v>
      </c>
      <c r="G756" s="3" t="s">
        <v>60</v>
      </c>
      <c r="H756" s="3" t="s">
        <v>60</v>
      </c>
      <c r="I756" s="3" t="s">
        <v>1642</v>
      </c>
      <c r="J756" s="3" t="s">
        <v>63</v>
      </c>
      <c r="K756" s="3" t="s">
        <v>1643</v>
      </c>
    </row>
    <row r="757" ht="256.5" spans="1:11">
      <c r="A757" s="3" t="s">
        <v>1644</v>
      </c>
      <c r="B757" s="3" t="s">
        <v>1589</v>
      </c>
      <c r="C757" s="3" t="s">
        <v>15</v>
      </c>
      <c r="D757" s="3" t="s">
        <v>78</v>
      </c>
      <c r="E757" s="3" t="s">
        <v>1596</v>
      </c>
      <c r="F757" s="3" t="s">
        <v>60</v>
      </c>
      <c r="G757" s="3" t="s">
        <v>60</v>
      </c>
      <c r="H757" s="3" t="s">
        <v>60</v>
      </c>
      <c r="I757" s="3" t="s">
        <v>1645</v>
      </c>
      <c r="J757" s="3" t="s">
        <v>63</v>
      </c>
      <c r="K757" s="3" t="s">
        <v>1646</v>
      </c>
    </row>
    <row r="758" ht="162" spans="1:11">
      <c r="A758" s="3" t="s">
        <v>1647</v>
      </c>
      <c r="B758" s="3" t="s">
        <v>1589</v>
      </c>
      <c r="C758" s="3" t="s">
        <v>15</v>
      </c>
      <c r="D758" s="3" t="s">
        <v>78</v>
      </c>
      <c r="E758" s="3" t="s">
        <v>1596</v>
      </c>
      <c r="F758" s="3" t="s">
        <v>60</v>
      </c>
      <c r="G758" s="3" t="s">
        <v>60</v>
      </c>
      <c r="H758" s="3" t="s">
        <v>60</v>
      </c>
      <c r="I758" s="3" t="s">
        <v>1648</v>
      </c>
      <c r="J758" s="3" t="s">
        <v>63</v>
      </c>
      <c r="K758" s="3" t="s">
        <v>1649</v>
      </c>
    </row>
    <row r="759" ht="189" spans="1:11">
      <c r="A759" s="3" t="s">
        <v>1650</v>
      </c>
      <c r="B759" s="3" t="s">
        <v>1589</v>
      </c>
      <c r="C759" s="3" t="s">
        <v>15</v>
      </c>
      <c r="D759" s="3" t="s">
        <v>78</v>
      </c>
      <c r="E759" s="3" t="s">
        <v>1596</v>
      </c>
      <c r="F759" s="3" t="s">
        <v>60</v>
      </c>
      <c r="G759" s="3" t="s">
        <v>60</v>
      </c>
      <c r="H759" s="3" t="s">
        <v>60</v>
      </c>
      <c r="I759" s="3" t="s">
        <v>63</v>
      </c>
      <c r="J759" s="3" t="s">
        <v>63</v>
      </c>
      <c r="K759" s="3" t="s">
        <v>1651</v>
      </c>
    </row>
    <row r="760" ht="135" spans="1:11">
      <c r="A760" s="3" t="s">
        <v>1652</v>
      </c>
      <c r="B760" s="3" t="s">
        <v>1589</v>
      </c>
      <c r="C760" s="3" t="s">
        <v>15</v>
      </c>
      <c r="D760" s="3" t="s">
        <v>58</v>
      </c>
      <c r="E760" s="3" t="s">
        <v>1596</v>
      </c>
      <c r="F760" s="3" t="s">
        <v>1624</v>
      </c>
      <c r="G760" s="3" t="s">
        <v>1619</v>
      </c>
      <c r="H760" s="3" t="s">
        <v>1620</v>
      </c>
      <c r="I760" s="3" t="s">
        <v>1653</v>
      </c>
      <c r="J760" s="3" t="s">
        <v>1170</v>
      </c>
      <c r="K760" s="3" t="s">
        <v>63</v>
      </c>
    </row>
    <row r="761" ht="67.5" spans="1:11">
      <c r="A761" s="3" t="s">
        <v>1654</v>
      </c>
      <c r="B761" s="3" t="s">
        <v>1589</v>
      </c>
      <c r="C761" s="3" t="s">
        <v>318</v>
      </c>
      <c r="D761" s="3" t="s">
        <v>319</v>
      </c>
      <c r="E761" s="3" t="s">
        <v>1590</v>
      </c>
      <c r="F761" s="3" t="s">
        <v>1591</v>
      </c>
      <c r="G761" s="3" t="s">
        <v>60</v>
      </c>
      <c r="H761" s="3" t="s">
        <v>1592</v>
      </c>
      <c r="I761" s="3" t="s">
        <v>63</v>
      </c>
      <c r="J761" s="3" t="s">
        <v>63</v>
      </c>
      <c r="K761" s="3" t="s">
        <v>63</v>
      </c>
    </row>
    <row r="762" ht="67.5" spans="1:11">
      <c r="A762" s="3" t="s">
        <v>1655</v>
      </c>
      <c r="B762" s="3" t="s">
        <v>1589</v>
      </c>
      <c r="C762" s="3" t="s">
        <v>318</v>
      </c>
      <c r="D762" s="3" t="s">
        <v>319</v>
      </c>
      <c r="E762" s="3" t="s">
        <v>1590</v>
      </c>
      <c r="F762" s="3" t="s">
        <v>1591</v>
      </c>
      <c r="G762" s="3" t="s">
        <v>60</v>
      </c>
      <c r="H762" s="3" t="s">
        <v>1592</v>
      </c>
      <c r="I762" s="3" t="s">
        <v>63</v>
      </c>
      <c r="J762" s="3" t="s">
        <v>63</v>
      </c>
      <c r="K762" s="3" t="s">
        <v>63</v>
      </c>
    </row>
    <row r="763" ht="67.5" spans="1:11">
      <c r="A763" s="3" t="s">
        <v>1656</v>
      </c>
      <c r="B763" s="3" t="s">
        <v>1589</v>
      </c>
      <c r="C763" s="3" t="s">
        <v>21</v>
      </c>
      <c r="D763" s="3" t="s">
        <v>319</v>
      </c>
      <c r="E763" s="3" t="s">
        <v>1596</v>
      </c>
      <c r="F763" s="3" t="s">
        <v>60</v>
      </c>
      <c r="G763" s="3" t="s">
        <v>60</v>
      </c>
      <c r="H763" s="3" t="s">
        <v>60</v>
      </c>
      <c r="I763" s="3" t="s">
        <v>1657</v>
      </c>
      <c r="J763" s="3" t="s">
        <v>63</v>
      </c>
      <c r="K763" s="3" t="s">
        <v>63</v>
      </c>
    </row>
    <row r="764" ht="67.5" spans="1:11">
      <c r="A764" s="3" t="s">
        <v>1658</v>
      </c>
      <c r="B764" s="3" t="s">
        <v>1589</v>
      </c>
      <c r="C764" s="3" t="s">
        <v>21</v>
      </c>
      <c r="D764" s="3" t="s">
        <v>319</v>
      </c>
      <c r="E764" s="3" t="s">
        <v>1596</v>
      </c>
      <c r="F764" s="3" t="s">
        <v>60</v>
      </c>
      <c r="G764" s="3" t="s">
        <v>60</v>
      </c>
      <c r="H764" s="3" t="s">
        <v>60</v>
      </c>
      <c r="I764" s="3" t="s">
        <v>1659</v>
      </c>
      <c r="J764" s="3" t="s">
        <v>63</v>
      </c>
      <c r="K764" s="3" t="s">
        <v>63</v>
      </c>
    </row>
    <row r="765" ht="324" spans="1:11">
      <c r="A765" s="3" t="s">
        <v>1660</v>
      </c>
      <c r="B765" s="3" t="s">
        <v>1589</v>
      </c>
      <c r="C765" s="3" t="s">
        <v>15</v>
      </c>
      <c r="D765" s="3" t="s">
        <v>86</v>
      </c>
      <c r="E765" s="3" t="s">
        <v>1596</v>
      </c>
      <c r="F765" s="3" t="s">
        <v>1597</v>
      </c>
      <c r="G765" s="3" t="s">
        <v>1619</v>
      </c>
      <c r="H765" s="3" t="s">
        <v>1620</v>
      </c>
      <c r="I765" s="3" t="s">
        <v>1661</v>
      </c>
      <c r="J765" s="3" t="s">
        <v>1170</v>
      </c>
      <c r="K765" s="3" t="s">
        <v>1662</v>
      </c>
    </row>
    <row r="766" ht="67.5" spans="1:11">
      <c r="A766" s="3" t="s">
        <v>1663</v>
      </c>
      <c r="B766" s="3" t="s">
        <v>1589</v>
      </c>
      <c r="C766" s="3" t="s">
        <v>21</v>
      </c>
      <c r="D766" s="3" t="s">
        <v>641</v>
      </c>
      <c r="E766" s="3" t="s">
        <v>1590</v>
      </c>
      <c r="F766" s="3" t="s">
        <v>1591</v>
      </c>
      <c r="G766" s="3" t="s">
        <v>60</v>
      </c>
      <c r="H766" s="3" t="s">
        <v>1592</v>
      </c>
      <c r="I766" s="3" t="s">
        <v>63</v>
      </c>
      <c r="J766" s="3" t="s">
        <v>63</v>
      </c>
      <c r="K766" s="3" t="s">
        <v>63</v>
      </c>
    </row>
    <row r="767" ht="67.5" spans="1:11">
      <c r="A767" s="3" t="s">
        <v>1664</v>
      </c>
      <c r="B767" s="3" t="s">
        <v>1589</v>
      </c>
      <c r="C767" s="3" t="s">
        <v>21</v>
      </c>
      <c r="D767" s="3" t="s">
        <v>641</v>
      </c>
      <c r="E767" s="3" t="s">
        <v>1590</v>
      </c>
      <c r="F767" s="3" t="s">
        <v>1591</v>
      </c>
      <c r="G767" s="3" t="s">
        <v>60</v>
      </c>
      <c r="H767" s="3" t="s">
        <v>1592</v>
      </c>
      <c r="I767" s="3" t="s">
        <v>63</v>
      </c>
      <c r="J767" s="3" t="s">
        <v>63</v>
      </c>
      <c r="K767" s="3" t="s">
        <v>63</v>
      </c>
    </row>
    <row r="768" ht="135" spans="1:11">
      <c r="A768" s="3" t="s">
        <v>1665</v>
      </c>
      <c r="B768" s="3" t="s">
        <v>1589</v>
      </c>
      <c r="C768" s="3" t="s">
        <v>21</v>
      </c>
      <c r="D768" s="3" t="s">
        <v>641</v>
      </c>
      <c r="E768" s="3" t="s">
        <v>1590</v>
      </c>
      <c r="F768" s="3" t="s">
        <v>1591</v>
      </c>
      <c r="G768" s="3" t="s">
        <v>60</v>
      </c>
      <c r="H768" s="3" t="s">
        <v>1592</v>
      </c>
      <c r="I768" s="3" t="s">
        <v>1593</v>
      </c>
      <c r="J768" s="3" t="s">
        <v>1170</v>
      </c>
      <c r="K768" s="3" t="s">
        <v>63</v>
      </c>
    </row>
    <row r="769" ht="135" spans="1:11">
      <c r="A769" s="3" t="s">
        <v>1666</v>
      </c>
      <c r="B769" s="3" t="s">
        <v>1589</v>
      </c>
      <c r="C769" s="3" t="s">
        <v>21</v>
      </c>
      <c r="D769" s="3" t="s">
        <v>641</v>
      </c>
      <c r="E769" s="3" t="s">
        <v>1590</v>
      </c>
      <c r="F769" s="3" t="s">
        <v>1591</v>
      </c>
      <c r="G769" s="3" t="s">
        <v>60</v>
      </c>
      <c r="H769" s="3" t="s">
        <v>1592</v>
      </c>
      <c r="I769" s="3" t="s">
        <v>1593</v>
      </c>
      <c r="J769" s="3" t="s">
        <v>1170</v>
      </c>
      <c r="K769" s="3" t="s">
        <v>63</v>
      </c>
    </row>
    <row r="770" ht="270" spans="1:11">
      <c r="A770" s="3" t="s">
        <v>1667</v>
      </c>
      <c r="B770" s="3" t="s">
        <v>1167</v>
      </c>
      <c r="C770" s="3" t="s">
        <v>15</v>
      </c>
      <c r="D770" s="3" t="s">
        <v>312</v>
      </c>
      <c r="E770" s="3" t="s">
        <v>1199</v>
      </c>
      <c r="F770" s="3" t="s">
        <v>1228</v>
      </c>
      <c r="G770" s="3" t="s">
        <v>1173</v>
      </c>
      <c r="H770" s="3" t="s">
        <v>1229</v>
      </c>
      <c r="I770" s="3" t="s">
        <v>1222</v>
      </c>
      <c r="J770" s="3" t="s">
        <v>1170</v>
      </c>
      <c r="K770" s="3" t="s">
        <v>63</v>
      </c>
    </row>
    <row r="771" ht="270" spans="1:11">
      <c r="A771" s="3" t="s">
        <v>1668</v>
      </c>
      <c r="B771" s="3" t="s">
        <v>1167</v>
      </c>
      <c r="C771" s="3" t="s">
        <v>15</v>
      </c>
      <c r="D771" s="3" t="s">
        <v>312</v>
      </c>
      <c r="E771" s="3" t="s">
        <v>1199</v>
      </c>
      <c r="F771" s="3" t="s">
        <v>1228</v>
      </c>
      <c r="G771" s="3" t="s">
        <v>1173</v>
      </c>
      <c r="H771" s="3" t="s">
        <v>1229</v>
      </c>
      <c r="I771" s="3" t="s">
        <v>1222</v>
      </c>
      <c r="J771" s="3" t="s">
        <v>1170</v>
      </c>
      <c r="K771" s="3" t="s">
        <v>63</v>
      </c>
    </row>
    <row r="772" ht="270" spans="1:11">
      <c r="A772" s="3" t="s">
        <v>1669</v>
      </c>
      <c r="B772" s="3" t="s">
        <v>1167</v>
      </c>
      <c r="C772" s="3" t="s">
        <v>15</v>
      </c>
      <c r="D772" s="3" t="s">
        <v>312</v>
      </c>
      <c r="E772" s="3" t="s">
        <v>1199</v>
      </c>
      <c r="F772" s="3" t="s">
        <v>1226</v>
      </c>
      <c r="G772" s="3" t="s">
        <v>1173</v>
      </c>
      <c r="H772" s="3" t="s">
        <v>1229</v>
      </c>
      <c r="I772" s="3" t="s">
        <v>1222</v>
      </c>
      <c r="J772" s="3" t="s">
        <v>1170</v>
      </c>
      <c r="K772" s="3" t="s">
        <v>63</v>
      </c>
    </row>
    <row r="773" ht="270" spans="1:11">
      <c r="A773" s="3" t="s">
        <v>1670</v>
      </c>
      <c r="B773" s="3" t="s">
        <v>1167</v>
      </c>
      <c r="C773" s="3" t="s">
        <v>15</v>
      </c>
      <c r="D773" s="3" t="s">
        <v>312</v>
      </c>
      <c r="E773" s="3" t="s">
        <v>1199</v>
      </c>
      <c r="F773" s="3" t="s">
        <v>1226</v>
      </c>
      <c r="G773" s="3" t="s">
        <v>1173</v>
      </c>
      <c r="H773" s="3" t="s">
        <v>1229</v>
      </c>
      <c r="I773" s="3" t="s">
        <v>1222</v>
      </c>
      <c r="J773" s="3" t="s">
        <v>1170</v>
      </c>
      <c r="K773" s="3" t="s">
        <v>63</v>
      </c>
    </row>
    <row r="774" ht="270" spans="1:11">
      <c r="A774" s="3" t="s">
        <v>1671</v>
      </c>
      <c r="B774" s="3" t="s">
        <v>1167</v>
      </c>
      <c r="C774" s="3" t="s">
        <v>15</v>
      </c>
      <c r="D774" s="3" t="s">
        <v>312</v>
      </c>
      <c r="E774" s="3" t="s">
        <v>1199</v>
      </c>
      <c r="F774" s="3" t="s">
        <v>1226</v>
      </c>
      <c r="G774" s="3" t="s">
        <v>1173</v>
      </c>
      <c r="H774" s="3" t="s">
        <v>1229</v>
      </c>
      <c r="I774" s="3" t="s">
        <v>1222</v>
      </c>
      <c r="J774" s="3" t="s">
        <v>1170</v>
      </c>
      <c r="K774" s="3" t="s">
        <v>63</v>
      </c>
    </row>
    <row r="775" ht="270" spans="1:11">
      <c r="A775" s="3" t="s">
        <v>1672</v>
      </c>
      <c r="B775" s="3" t="s">
        <v>1167</v>
      </c>
      <c r="C775" s="3" t="s">
        <v>15</v>
      </c>
      <c r="D775" s="3" t="s">
        <v>312</v>
      </c>
      <c r="E775" s="3" t="s">
        <v>1199</v>
      </c>
      <c r="F775" s="3" t="s">
        <v>1228</v>
      </c>
      <c r="G775" s="3" t="s">
        <v>1173</v>
      </c>
      <c r="H775" s="3" t="s">
        <v>1229</v>
      </c>
      <c r="I775" s="3" t="s">
        <v>1222</v>
      </c>
      <c r="J775" s="3" t="s">
        <v>1170</v>
      </c>
      <c r="K775" s="3" t="s">
        <v>63</v>
      </c>
    </row>
    <row r="776" ht="270" spans="1:11">
      <c r="A776" s="3" t="s">
        <v>1673</v>
      </c>
      <c r="B776" s="3" t="s">
        <v>1167</v>
      </c>
      <c r="C776" s="3" t="s">
        <v>15</v>
      </c>
      <c r="D776" s="3" t="s">
        <v>312</v>
      </c>
      <c r="E776" s="3" t="s">
        <v>1199</v>
      </c>
      <c r="F776" s="3" t="s">
        <v>1228</v>
      </c>
      <c r="G776" s="3" t="s">
        <v>1173</v>
      </c>
      <c r="H776" s="3" t="s">
        <v>1229</v>
      </c>
      <c r="I776" s="3" t="s">
        <v>1222</v>
      </c>
      <c r="J776" s="3" t="s">
        <v>1170</v>
      </c>
      <c r="K776" s="3" t="s">
        <v>63</v>
      </c>
    </row>
    <row r="777" ht="270" spans="1:11">
      <c r="A777" s="3" t="s">
        <v>1674</v>
      </c>
      <c r="B777" s="3" t="s">
        <v>1167</v>
      </c>
      <c r="C777" s="3" t="s">
        <v>15</v>
      </c>
      <c r="D777" s="3" t="s">
        <v>970</v>
      </c>
      <c r="E777" s="3" t="s">
        <v>1199</v>
      </c>
      <c r="F777" s="3" t="s">
        <v>1228</v>
      </c>
      <c r="G777" s="3" t="s">
        <v>1173</v>
      </c>
      <c r="H777" s="3" t="s">
        <v>1229</v>
      </c>
      <c r="I777" s="3" t="s">
        <v>1222</v>
      </c>
      <c r="J777" s="3" t="s">
        <v>1170</v>
      </c>
      <c r="K777" s="3" t="s">
        <v>63</v>
      </c>
    </row>
    <row r="778" ht="270" spans="1:11">
      <c r="A778" s="3" t="s">
        <v>1675</v>
      </c>
      <c r="B778" s="3" t="s">
        <v>1167</v>
      </c>
      <c r="C778" s="3" t="s">
        <v>15</v>
      </c>
      <c r="D778" s="3" t="s">
        <v>312</v>
      </c>
      <c r="E778" s="3" t="s">
        <v>1199</v>
      </c>
      <c r="F778" s="3" t="s">
        <v>1228</v>
      </c>
      <c r="G778" s="3" t="s">
        <v>1173</v>
      </c>
      <c r="H778" s="3" t="s">
        <v>1229</v>
      </c>
      <c r="I778" s="3" t="s">
        <v>1222</v>
      </c>
      <c r="J778" s="3" t="s">
        <v>1170</v>
      </c>
      <c r="K778" s="3" t="s">
        <v>63</v>
      </c>
    </row>
    <row r="779" ht="270" spans="1:11">
      <c r="A779" s="3" t="s">
        <v>1676</v>
      </c>
      <c r="B779" s="3" t="s">
        <v>1167</v>
      </c>
      <c r="C779" s="3" t="s">
        <v>15</v>
      </c>
      <c r="D779" s="3" t="s">
        <v>312</v>
      </c>
      <c r="E779" s="3" t="s">
        <v>1199</v>
      </c>
      <c r="F779" s="3" t="s">
        <v>1228</v>
      </c>
      <c r="G779" s="3" t="s">
        <v>1173</v>
      </c>
      <c r="H779" s="3" t="s">
        <v>1229</v>
      </c>
      <c r="I779" s="3" t="s">
        <v>1222</v>
      </c>
      <c r="J779" s="3" t="s">
        <v>1170</v>
      </c>
      <c r="K779" s="3" t="s">
        <v>63</v>
      </c>
    </row>
    <row r="780" ht="270" spans="1:11">
      <c r="A780" s="3" t="s">
        <v>1677</v>
      </c>
      <c r="B780" s="3" t="s">
        <v>1167</v>
      </c>
      <c r="C780" s="3" t="s">
        <v>15</v>
      </c>
      <c r="D780" s="3" t="s">
        <v>312</v>
      </c>
      <c r="E780" s="3" t="s">
        <v>1199</v>
      </c>
      <c r="F780" s="3" t="s">
        <v>1228</v>
      </c>
      <c r="G780" s="3" t="s">
        <v>1173</v>
      </c>
      <c r="H780" s="3" t="s">
        <v>1229</v>
      </c>
      <c r="I780" s="3" t="s">
        <v>1222</v>
      </c>
      <c r="J780" s="3" t="s">
        <v>1170</v>
      </c>
      <c r="K780" s="3" t="s">
        <v>63</v>
      </c>
    </row>
    <row r="781" ht="270" spans="1:11">
      <c r="A781" s="3" t="s">
        <v>1678</v>
      </c>
      <c r="B781" s="3" t="s">
        <v>1167</v>
      </c>
      <c r="C781" s="3" t="s">
        <v>15</v>
      </c>
      <c r="D781" s="3" t="s">
        <v>312</v>
      </c>
      <c r="E781" s="3" t="s">
        <v>1199</v>
      </c>
      <c r="F781" s="3" t="s">
        <v>1226</v>
      </c>
      <c r="G781" s="3" t="s">
        <v>1173</v>
      </c>
      <c r="H781" s="3" t="s">
        <v>1229</v>
      </c>
      <c r="I781" s="3" t="s">
        <v>1222</v>
      </c>
      <c r="J781" s="3" t="s">
        <v>1170</v>
      </c>
      <c r="K781" s="3" t="s">
        <v>63</v>
      </c>
    </row>
    <row r="782" ht="270" spans="1:11">
      <c r="A782" s="3" t="s">
        <v>1679</v>
      </c>
      <c r="B782" s="3" t="s">
        <v>1167</v>
      </c>
      <c r="C782" s="3" t="s">
        <v>15</v>
      </c>
      <c r="D782" s="3" t="s">
        <v>312</v>
      </c>
      <c r="E782" s="3" t="s">
        <v>1199</v>
      </c>
      <c r="F782" s="3" t="s">
        <v>1226</v>
      </c>
      <c r="G782" s="3" t="s">
        <v>1173</v>
      </c>
      <c r="H782" s="3" t="s">
        <v>1229</v>
      </c>
      <c r="I782" s="3" t="s">
        <v>1222</v>
      </c>
      <c r="J782" s="3" t="s">
        <v>1170</v>
      </c>
      <c r="K782" s="3" t="s">
        <v>63</v>
      </c>
    </row>
    <row r="783" ht="256.5" spans="1:11">
      <c r="A783" s="3" t="s">
        <v>1680</v>
      </c>
      <c r="B783" s="3" t="s">
        <v>1167</v>
      </c>
      <c r="C783" s="3" t="s">
        <v>15</v>
      </c>
      <c r="D783" s="3" t="s">
        <v>1002</v>
      </c>
      <c r="E783" s="3" t="s">
        <v>1168</v>
      </c>
      <c r="F783" s="3" t="s">
        <v>1564</v>
      </c>
      <c r="G783" s="3" t="s">
        <v>1216</v>
      </c>
      <c r="H783" s="3" t="s">
        <v>1229</v>
      </c>
      <c r="I783" s="3" t="s">
        <v>1681</v>
      </c>
      <c r="J783" s="3" t="s">
        <v>1170</v>
      </c>
      <c r="K783" s="3" t="s">
        <v>63</v>
      </c>
    </row>
    <row r="784" ht="135" spans="1:11">
      <c r="A784" s="3" t="s">
        <v>1682</v>
      </c>
      <c r="B784" s="3" t="s">
        <v>1167</v>
      </c>
      <c r="C784" s="3" t="s">
        <v>15</v>
      </c>
      <c r="D784" s="3" t="s">
        <v>1005</v>
      </c>
      <c r="E784" s="3" t="s">
        <v>1168</v>
      </c>
      <c r="F784" s="3" t="s">
        <v>60</v>
      </c>
      <c r="G784" s="3" t="s">
        <v>1216</v>
      </c>
      <c r="H784" s="3" t="s">
        <v>1229</v>
      </c>
      <c r="I784" s="3" t="s">
        <v>1575</v>
      </c>
      <c r="J784" s="3" t="s">
        <v>1170</v>
      </c>
      <c r="K784" s="3" t="s">
        <v>63</v>
      </c>
    </row>
    <row r="785" ht="135" spans="1:11">
      <c r="A785" s="3" t="s">
        <v>1683</v>
      </c>
      <c r="B785" s="3" t="s">
        <v>1167</v>
      </c>
      <c r="C785" s="3" t="s">
        <v>15</v>
      </c>
      <c r="D785" s="3" t="s">
        <v>1005</v>
      </c>
      <c r="E785" s="3" t="s">
        <v>1168</v>
      </c>
      <c r="F785" s="3" t="s">
        <v>60</v>
      </c>
      <c r="G785" s="3" t="s">
        <v>1216</v>
      </c>
      <c r="H785" s="3" t="s">
        <v>1229</v>
      </c>
      <c r="I785" s="3" t="s">
        <v>1575</v>
      </c>
      <c r="J785" s="3" t="s">
        <v>1170</v>
      </c>
      <c r="K785" s="3" t="s">
        <v>63</v>
      </c>
    </row>
    <row r="786" ht="189" spans="1:11">
      <c r="A786" s="3" t="s">
        <v>1684</v>
      </c>
      <c r="B786" s="3" t="s">
        <v>1167</v>
      </c>
      <c r="C786" s="3" t="s">
        <v>15</v>
      </c>
      <c r="D786" s="3" t="s">
        <v>101</v>
      </c>
      <c r="E786" s="3" t="s">
        <v>1168</v>
      </c>
      <c r="F786" s="3" t="s">
        <v>1685</v>
      </c>
      <c r="G786" s="3" t="s">
        <v>1187</v>
      </c>
      <c r="H786" s="3" t="s">
        <v>1188</v>
      </c>
      <c r="I786" s="3" t="s">
        <v>1686</v>
      </c>
      <c r="J786" s="3" t="s">
        <v>1170</v>
      </c>
      <c r="K786" s="3" t="s">
        <v>63</v>
      </c>
    </row>
    <row r="787" ht="135" spans="1:11">
      <c r="A787" s="3" t="s">
        <v>1687</v>
      </c>
      <c r="B787" s="3" t="s">
        <v>1167</v>
      </c>
      <c r="C787" s="3" t="s">
        <v>15</v>
      </c>
      <c r="D787" s="3" t="s">
        <v>1373</v>
      </c>
      <c r="E787" s="3" t="s">
        <v>1168</v>
      </c>
      <c r="F787" s="3" t="s">
        <v>60</v>
      </c>
      <c r="G787" s="3" t="s">
        <v>1216</v>
      </c>
      <c r="H787" s="3" t="s">
        <v>1229</v>
      </c>
      <c r="I787" s="3" t="s">
        <v>1688</v>
      </c>
      <c r="J787" s="3" t="s">
        <v>1170</v>
      </c>
      <c r="K787" s="3" t="s">
        <v>63</v>
      </c>
    </row>
    <row r="788" ht="256.5" spans="1:11">
      <c r="A788" s="3" t="s">
        <v>1689</v>
      </c>
      <c r="B788" s="3" t="s">
        <v>1167</v>
      </c>
      <c r="C788" s="3" t="s">
        <v>15</v>
      </c>
      <c r="D788" s="3" t="s">
        <v>112</v>
      </c>
      <c r="E788" s="3" t="s">
        <v>1168</v>
      </c>
      <c r="F788" s="3" t="s">
        <v>60</v>
      </c>
      <c r="G788" s="3" t="s">
        <v>60</v>
      </c>
      <c r="H788" s="3" t="s">
        <v>60</v>
      </c>
      <c r="I788" s="3" t="s">
        <v>1690</v>
      </c>
      <c r="J788" s="3" t="s">
        <v>63</v>
      </c>
      <c r="K788" s="3" t="s">
        <v>1691</v>
      </c>
    </row>
    <row r="789" ht="256.5" spans="1:11">
      <c r="A789" s="3" t="s">
        <v>1692</v>
      </c>
      <c r="B789" s="3" t="s">
        <v>1167</v>
      </c>
      <c r="C789" s="3" t="s">
        <v>15</v>
      </c>
      <c r="D789" s="3" t="s">
        <v>112</v>
      </c>
      <c r="E789" s="3" t="s">
        <v>1168</v>
      </c>
      <c r="F789" s="3" t="s">
        <v>60</v>
      </c>
      <c r="G789" s="3" t="s">
        <v>60</v>
      </c>
      <c r="H789" s="3" t="s">
        <v>60</v>
      </c>
      <c r="I789" s="3" t="s">
        <v>1693</v>
      </c>
      <c r="J789" s="3" t="s">
        <v>63</v>
      </c>
      <c r="K789" s="3" t="s">
        <v>1694</v>
      </c>
    </row>
    <row r="790" ht="135" spans="1:11">
      <c r="A790" s="3" t="s">
        <v>1695</v>
      </c>
      <c r="B790" s="3" t="s">
        <v>1167</v>
      </c>
      <c r="C790" s="3" t="s">
        <v>21</v>
      </c>
      <c r="D790" s="3" t="s">
        <v>641</v>
      </c>
      <c r="E790" s="3" t="s">
        <v>1199</v>
      </c>
      <c r="F790" s="3" t="s">
        <v>1200</v>
      </c>
      <c r="G790" s="3" t="s">
        <v>1220</v>
      </c>
      <c r="H790" s="3" t="s">
        <v>1221</v>
      </c>
      <c r="I790" s="3" t="s">
        <v>1507</v>
      </c>
      <c r="J790" s="3" t="s">
        <v>1170</v>
      </c>
      <c r="K790" s="3" t="s">
        <v>63</v>
      </c>
    </row>
    <row r="791" ht="135" spans="1:11">
      <c r="A791" s="3" t="s">
        <v>1696</v>
      </c>
      <c r="B791" s="3" t="s">
        <v>1167</v>
      </c>
      <c r="C791" s="3" t="s">
        <v>21</v>
      </c>
      <c r="D791" s="3" t="s">
        <v>641</v>
      </c>
      <c r="E791" s="3" t="s">
        <v>1199</v>
      </c>
      <c r="F791" s="3" t="s">
        <v>1200</v>
      </c>
      <c r="G791" s="3" t="s">
        <v>1220</v>
      </c>
      <c r="H791" s="3" t="s">
        <v>1221</v>
      </c>
      <c r="I791" s="3" t="s">
        <v>1507</v>
      </c>
      <c r="J791" s="3" t="s">
        <v>1170</v>
      </c>
      <c r="K791" s="3" t="s">
        <v>63</v>
      </c>
    </row>
    <row r="792" ht="67.5" spans="1:11">
      <c r="A792" s="3" t="s">
        <v>1697</v>
      </c>
      <c r="B792" s="3" t="s">
        <v>1167</v>
      </c>
      <c r="C792" s="3" t="s">
        <v>21</v>
      </c>
      <c r="D792" s="3" t="s">
        <v>641</v>
      </c>
      <c r="E792" s="3" t="s">
        <v>1199</v>
      </c>
      <c r="F792" s="3" t="s">
        <v>1200</v>
      </c>
      <c r="G792" s="3" t="s">
        <v>1220</v>
      </c>
      <c r="H792" s="3" t="s">
        <v>1221</v>
      </c>
      <c r="I792" s="3" t="s">
        <v>63</v>
      </c>
      <c r="J792" s="3" t="s">
        <v>63</v>
      </c>
      <c r="K792" s="3" t="s">
        <v>63</v>
      </c>
    </row>
    <row r="793" ht="67.5" spans="1:11">
      <c r="A793" s="3" t="s">
        <v>1698</v>
      </c>
      <c r="B793" s="3" t="s">
        <v>1167</v>
      </c>
      <c r="C793" s="3" t="s">
        <v>21</v>
      </c>
      <c r="D793" s="3" t="s">
        <v>641</v>
      </c>
      <c r="E793" s="3" t="s">
        <v>1199</v>
      </c>
      <c r="F793" s="3" t="s">
        <v>1200</v>
      </c>
      <c r="G793" s="3" t="s">
        <v>1220</v>
      </c>
      <c r="H793" s="3" t="s">
        <v>1221</v>
      </c>
      <c r="I793" s="3" t="s">
        <v>63</v>
      </c>
      <c r="J793" s="3" t="s">
        <v>63</v>
      </c>
      <c r="K793" s="3" t="s">
        <v>63</v>
      </c>
    </row>
    <row r="794" ht="270" spans="1:11">
      <c r="A794" s="3" t="s">
        <v>1699</v>
      </c>
      <c r="B794" s="3" t="s">
        <v>1167</v>
      </c>
      <c r="C794" s="3" t="s">
        <v>21</v>
      </c>
      <c r="D794" s="3" t="s">
        <v>65</v>
      </c>
      <c r="E794" s="3" t="s">
        <v>1168</v>
      </c>
      <c r="F794" s="3" t="s">
        <v>60</v>
      </c>
      <c r="G794" s="3" t="s">
        <v>1216</v>
      </c>
      <c r="H794" s="3" t="s">
        <v>1229</v>
      </c>
      <c r="I794" s="3" t="s">
        <v>1556</v>
      </c>
      <c r="J794" s="3" t="s">
        <v>1170</v>
      </c>
      <c r="K794" s="3" t="s">
        <v>63</v>
      </c>
    </row>
    <row r="795" ht="175.5" spans="1:11">
      <c r="A795" s="3" t="s">
        <v>1700</v>
      </c>
      <c r="B795" s="3" t="s">
        <v>1167</v>
      </c>
      <c r="C795" s="3" t="s">
        <v>15</v>
      </c>
      <c r="D795" s="3" t="s">
        <v>453</v>
      </c>
      <c r="E795" s="3" t="s">
        <v>1168</v>
      </c>
      <c r="F795" s="3" t="s">
        <v>1579</v>
      </c>
      <c r="G795" s="3" t="s">
        <v>1220</v>
      </c>
      <c r="H795" s="3" t="s">
        <v>1221</v>
      </c>
      <c r="I795" s="3" t="s">
        <v>1701</v>
      </c>
      <c r="J795" s="3" t="s">
        <v>1520</v>
      </c>
      <c r="K795" s="3" t="s">
        <v>63</v>
      </c>
    </row>
    <row r="796" ht="175.5" spans="1:11">
      <c r="A796" s="3" t="s">
        <v>1702</v>
      </c>
      <c r="B796" s="3" t="s">
        <v>1167</v>
      </c>
      <c r="C796" s="3" t="s">
        <v>15</v>
      </c>
      <c r="D796" s="3" t="s">
        <v>453</v>
      </c>
      <c r="E796" s="3" t="s">
        <v>1168</v>
      </c>
      <c r="F796" s="3" t="s">
        <v>1703</v>
      </c>
      <c r="G796" s="3" t="s">
        <v>1220</v>
      </c>
      <c r="H796" s="3" t="s">
        <v>1221</v>
      </c>
      <c r="I796" s="3" t="s">
        <v>1704</v>
      </c>
      <c r="J796" s="3" t="s">
        <v>1523</v>
      </c>
      <c r="K796" s="3" t="s">
        <v>63</v>
      </c>
    </row>
    <row r="797" ht="135" spans="1:11">
      <c r="A797" s="3" t="s">
        <v>1705</v>
      </c>
      <c r="B797" s="3" t="s">
        <v>1167</v>
      </c>
      <c r="C797" s="3" t="s">
        <v>21</v>
      </c>
      <c r="D797" s="3" t="s">
        <v>99</v>
      </c>
      <c r="E797" s="3" t="s">
        <v>1168</v>
      </c>
      <c r="F797" s="3" t="s">
        <v>60</v>
      </c>
      <c r="G797" s="3" t="s">
        <v>60</v>
      </c>
      <c r="H797" s="3" t="s">
        <v>60</v>
      </c>
      <c r="I797" s="3" t="s">
        <v>1706</v>
      </c>
      <c r="J797" s="3" t="s">
        <v>1170</v>
      </c>
      <c r="K797" s="3" t="s">
        <v>63</v>
      </c>
    </row>
    <row r="798" ht="94.5" spans="1:11">
      <c r="A798" s="3" t="s">
        <v>1707</v>
      </c>
      <c r="B798" s="3" t="s">
        <v>1167</v>
      </c>
      <c r="C798" s="3" t="s">
        <v>15</v>
      </c>
      <c r="D798" s="3" t="s">
        <v>112</v>
      </c>
      <c r="E798" s="3" t="s">
        <v>1199</v>
      </c>
      <c r="F798" s="3" t="s">
        <v>1200</v>
      </c>
      <c r="G798" s="3" t="s">
        <v>1187</v>
      </c>
      <c r="H798" s="3" t="s">
        <v>1188</v>
      </c>
      <c r="I798" s="3" t="s">
        <v>1708</v>
      </c>
      <c r="J798" s="3" t="s">
        <v>63</v>
      </c>
      <c r="K798" s="3" t="s">
        <v>1709</v>
      </c>
    </row>
    <row r="799" ht="94.5" spans="1:11">
      <c r="A799" s="3" t="s">
        <v>1710</v>
      </c>
      <c r="B799" s="3" t="s">
        <v>1167</v>
      </c>
      <c r="C799" s="3" t="s">
        <v>15</v>
      </c>
      <c r="D799" s="3" t="s">
        <v>112</v>
      </c>
      <c r="E799" s="3" t="s">
        <v>1199</v>
      </c>
      <c r="F799" s="3" t="s">
        <v>1200</v>
      </c>
      <c r="G799" s="3" t="s">
        <v>1187</v>
      </c>
      <c r="H799" s="3" t="s">
        <v>1188</v>
      </c>
      <c r="I799" s="3" t="s">
        <v>1542</v>
      </c>
      <c r="J799" s="3" t="s">
        <v>63</v>
      </c>
      <c r="K799" s="3" t="s">
        <v>1711</v>
      </c>
    </row>
    <row r="800" ht="135" spans="1:11">
      <c r="A800" s="3" t="s">
        <v>1712</v>
      </c>
      <c r="B800" s="3" t="s">
        <v>1167</v>
      </c>
      <c r="C800" s="3" t="s">
        <v>15</v>
      </c>
      <c r="D800" s="3" t="s">
        <v>358</v>
      </c>
      <c r="E800" s="3" t="s">
        <v>1168</v>
      </c>
      <c r="F800" s="3" t="s">
        <v>1564</v>
      </c>
      <c r="G800" s="3" t="s">
        <v>1220</v>
      </c>
      <c r="H800" s="3" t="s">
        <v>1221</v>
      </c>
      <c r="I800" s="3" t="s">
        <v>1575</v>
      </c>
      <c r="J800" s="3" t="s">
        <v>1170</v>
      </c>
      <c r="K800" s="3" t="s">
        <v>63</v>
      </c>
    </row>
    <row r="801" ht="270" spans="1:11">
      <c r="A801" s="3" t="s">
        <v>1713</v>
      </c>
      <c r="B801" s="3" t="s">
        <v>1167</v>
      </c>
      <c r="C801" s="3" t="s">
        <v>21</v>
      </c>
      <c r="D801" s="3" t="s">
        <v>65</v>
      </c>
      <c r="E801" s="3" t="s">
        <v>1168</v>
      </c>
      <c r="F801" s="3" t="s">
        <v>60</v>
      </c>
      <c r="G801" s="3" t="s">
        <v>1216</v>
      </c>
      <c r="H801" s="3" t="s">
        <v>1229</v>
      </c>
      <c r="I801" s="3" t="s">
        <v>1556</v>
      </c>
      <c r="J801" s="3" t="s">
        <v>1170</v>
      </c>
      <c r="K801" s="3" t="s">
        <v>63</v>
      </c>
    </row>
    <row r="802" ht="270" spans="1:11">
      <c r="A802" s="3" t="s">
        <v>1714</v>
      </c>
      <c r="B802" s="3" t="s">
        <v>1167</v>
      </c>
      <c r="C802" s="3" t="s">
        <v>21</v>
      </c>
      <c r="D802" s="3" t="s">
        <v>65</v>
      </c>
      <c r="E802" s="3" t="s">
        <v>1168</v>
      </c>
      <c r="F802" s="3" t="s">
        <v>60</v>
      </c>
      <c r="G802" s="3" t="s">
        <v>1216</v>
      </c>
      <c r="H802" s="3" t="s">
        <v>1229</v>
      </c>
      <c r="I802" s="3" t="s">
        <v>1556</v>
      </c>
      <c r="J802" s="3" t="s">
        <v>1170</v>
      </c>
      <c r="K802" s="3" t="s">
        <v>63</v>
      </c>
    </row>
    <row r="803" ht="135" spans="1:11">
      <c r="A803" s="3" t="s">
        <v>1715</v>
      </c>
      <c r="B803" s="3" t="s">
        <v>1167</v>
      </c>
      <c r="C803" s="3" t="s">
        <v>21</v>
      </c>
      <c r="D803" s="3" t="s">
        <v>91</v>
      </c>
      <c r="E803" s="3" t="s">
        <v>1199</v>
      </c>
      <c r="F803" s="3" t="s">
        <v>1200</v>
      </c>
      <c r="G803" s="3" t="s">
        <v>1187</v>
      </c>
      <c r="H803" s="3" t="s">
        <v>1188</v>
      </c>
      <c r="I803" s="3" t="s">
        <v>1708</v>
      </c>
      <c r="J803" s="3" t="s">
        <v>1170</v>
      </c>
      <c r="K803" s="3" t="s">
        <v>63</v>
      </c>
    </row>
    <row r="804" ht="135" spans="1:11">
      <c r="A804" s="3" t="s">
        <v>1716</v>
      </c>
      <c r="B804" s="3" t="s">
        <v>1167</v>
      </c>
      <c r="C804" s="3" t="s">
        <v>21</v>
      </c>
      <c r="D804" s="3" t="s">
        <v>91</v>
      </c>
      <c r="E804" s="3" t="s">
        <v>1199</v>
      </c>
      <c r="F804" s="3" t="s">
        <v>1200</v>
      </c>
      <c r="G804" s="3" t="s">
        <v>1187</v>
      </c>
      <c r="H804" s="3" t="s">
        <v>1188</v>
      </c>
      <c r="I804" s="3" t="s">
        <v>1542</v>
      </c>
      <c r="J804" s="3" t="s">
        <v>1170</v>
      </c>
      <c r="K804" s="3" t="s">
        <v>63</v>
      </c>
    </row>
    <row r="805" ht="409.5" spans="1:11">
      <c r="A805" s="3" t="s">
        <v>1717</v>
      </c>
      <c r="B805" s="3" t="s">
        <v>1167</v>
      </c>
      <c r="C805" s="3" t="s">
        <v>104</v>
      </c>
      <c r="D805" s="3" t="s">
        <v>1718</v>
      </c>
      <c r="E805" s="3" t="s">
        <v>1168</v>
      </c>
      <c r="F805" s="3" t="s">
        <v>60</v>
      </c>
      <c r="G805" s="3" t="s">
        <v>60</v>
      </c>
      <c r="H805" s="3" t="s">
        <v>60</v>
      </c>
      <c r="I805" s="3" t="s">
        <v>1719</v>
      </c>
      <c r="J805" s="3" t="s">
        <v>1720</v>
      </c>
      <c r="K805" s="3" t="s">
        <v>63</v>
      </c>
    </row>
    <row r="806" ht="67.5" spans="1:11">
      <c r="A806" s="3" t="s">
        <v>1721</v>
      </c>
      <c r="B806" s="3" t="s">
        <v>1167</v>
      </c>
      <c r="C806" s="3" t="s">
        <v>104</v>
      </c>
      <c r="D806" s="3" t="s">
        <v>105</v>
      </c>
      <c r="E806" s="3" t="s">
        <v>1168</v>
      </c>
      <c r="F806" s="3" t="s">
        <v>60</v>
      </c>
      <c r="G806" s="3" t="s">
        <v>1216</v>
      </c>
      <c r="H806" s="3" t="s">
        <v>1229</v>
      </c>
      <c r="I806" s="3" t="s">
        <v>1722</v>
      </c>
      <c r="J806" s="3" t="s">
        <v>242</v>
      </c>
      <c r="K806" s="3" t="s">
        <v>63</v>
      </c>
    </row>
    <row r="807" ht="67.5" spans="1:11">
      <c r="A807" s="3" t="s">
        <v>1723</v>
      </c>
      <c r="B807" s="3" t="s">
        <v>1167</v>
      </c>
      <c r="C807" s="3" t="s">
        <v>104</v>
      </c>
      <c r="D807" s="3" t="s">
        <v>105</v>
      </c>
      <c r="E807" s="3" t="s">
        <v>1168</v>
      </c>
      <c r="F807" s="3" t="s">
        <v>60</v>
      </c>
      <c r="G807" s="3" t="s">
        <v>1216</v>
      </c>
      <c r="H807" s="3" t="s">
        <v>1229</v>
      </c>
      <c r="I807" s="3" t="s">
        <v>1724</v>
      </c>
      <c r="J807" s="3" t="s">
        <v>245</v>
      </c>
      <c r="K807" s="3" t="s">
        <v>63</v>
      </c>
    </row>
    <row r="808" ht="135" spans="1:11">
      <c r="A808" s="3" t="s">
        <v>1725</v>
      </c>
      <c r="B808" s="3" t="s">
        <v>1167</v>
      </c>
      <c r="C808" s="3" t="s">
        <v>15</v>
      </c>
      <c r="D808" s="3" t="s">
        <v>274</v>
      </c>
      <c r="E808" s="3" t="s">
        <v>1726</v>
      </c>
      <c r="F808" s="3" t="s">
        <v>60</v>
      </c>
      <c r="G808" s="3" t="s">
        <v>1727</v>
      </c>
      <c r="H808" s="3" t="s">
        <v>1727</v>
      </c>
      <c r="I808" s="3" t="s">
        <v>1728</v>
      </c>
      <c r="J808" s="3" t="s">
        <v>214</v>
      </c>
      <c r="K808" s="3" t="s">
        <v>1729</v>
      </c>
    </row>
    <row r="809" ht="409.5" spans="1:11">
      <c r="A809" s="3" t="s">
        <v>1730</v>
      </c>
      <c r="B809" s="3" t="s">
        <v>1167</v>
      </c>
      <c r="C809" s="3" t="s">
        <v>15</v>
      </c>
      <c r="D809" s="3" t="s">
        <v>278</v>
      </c>
      <c r="E809" s="3" t="s">
        <v>1726</v>
      </c>
      <c r="F809" s="3" t="s">
        <v>60</v>
      </c>
      <c r="G809" s="3" t="s">
        <v>1727</v>
      </c>
      <c r="H809" s="3" t="s">
        <v>1727</v>
      </c>
      <c r="I809" s="3" t="s">
        <v>1731</v>
      </c>
      <c r="J809" s="3" t="s">
        <v>242</v>
      </c>
      <c r="K809" s="3" t="s">
        <v>1732</v>
      </c>
    </row>
    <row r="810" ht="409.5" spans="1:11">
      <c r="A810" s="3" t="s">
        <v>1733</v>
      </c>
      <c r="B810" s="3" t="s">
        <v>1167</v>
      </c>
      <c r="C810" s="3" t="s">
        <v>15</v>
      </c>
      <c r="D810" s="3" t="s">
        <v>278</v>
      </c>
      <c r="E810" s="3" t="s">
        <v>1726</v>
      </c>
      <c r="F810" s="3" t="s">
        <v>60</v>
      </c>
      <c r="G810" s="3" t="s">
        <v>1727</v>
      </c>
      <c r="H810" s="3" t="s">
        <v>1727</v>
      </c>
      <c r="I810" s="3" t="s">
        <v>1734</v>
      </c>
      <c r="J810" s="3" t="s">
        <v>245</v>
      </c>
      <c r="K810" s="3" t="s">
        <v>1732</v>
      </c>
    </row>
    <row r="811" ht="405" spans="1:11">
      <c r="A811" s="3" t="s">
        <v>1735</v>
      </c>
      <c r="B811" s="3" t="s">
        <v>1167</v>
      </c>
      <c r="C811" s="3" t="s">
        <v>15</v>
      </c>
      <c r="D811" s="3" t="s">
        <v>278</v>
      </c>
      <c r="E811" s="3" t="s">
        <v>1726</v>
      </c>
      <c r="F811" s="3" t="s">
        <v>60</v>
      </c>
      <c r="G811" s="3" t="s">
        <v>1727</v>
      </c>
      <c r="H811" s="3" t="s">
        <v>1727</v>
      </c>
      <c r="I811" s="3" t="s">
        <v>1736</v>
      </c>
      <c r="J811" s="3" t="s">
        <v>63</v>
      </c>
      <c r="K811" s="3" t="s">
        <v>1737</v>
      </c>
    </row>
    <row r="812" ht="405" spans="1:11">
      <c r="A812" s="3" t="s">
        <v>1738</v>
      </c>
      <c r="B812" s="3" t="s">
        <v>1167</v>
      </c>
      <c r="C812" s="3" t="s">
        <v>15</v>
      </c>
      <c r="D812" s="3" t="s">
        <v>278</v>
      </c>
      <c r="E812" s="3" t="s">
        <v>1726</v>
      </c>
      <c r="F812" s="3" t="s">
        <v>60</v>
      </c>
      <c r="G812" s="3" t="s">
        <v>1727</v>
      </c>
      <c r="H812" s="3" t="s">
        <v>1727</v>
      </c>
      <c r="I812" s="3" t="s">
        <v>1739</v>
      </c>
      <c r="J812" s="3" t="s">
        <v>63</v>
      </c>
      <c r="K812" s="3" t="s">
        <v>1740</v>
      </c>
    </row>
    <row r="813" ht="135" spans="1:11">
      <c r="A813" s="3" t="s">
        <v>1741</v>
      </c>
      <c r="B813" s="3" t="s">
        <v>1167</v>
      </c>
      <c r="C813" s="3" t="s">
        <v>15</v>
      </c>
      <c r="D813" s="3" t="s">
        <v>278</v>
      </c>
      <c r="E813" s="3" t="s">
        <v>1726</v>
      </c>
      <c r="F813" s="3" t="s">
        <v>60</v>
      </c>
      <c r="G813" s="3" t="s">
        <v>1727</v>
      </c>
      <c r="H813" s="3" t="s">
        <v>1727</v>
      </c>
      <c r="I813" s="3" t="s">
        <v>1742</v>
      </c>
      <c r="J813" s="3" t="s">
        <v>1743</v>
      </c>
      <c r="K813" s="3" t="s">
        <v>63</v>
      </c>
    </row>
    <row r="814" ht="270" spans="1:11">
      <c r="A814" s="3" t="s">
        <v>1744</v>
      </c>
      <c r="B814" s="3" t="s">
        <v>1167</v>
      </c>
      <c r="C814" s="3" t="s">
        <v>15</v>
      </c>
      <c r="D814" s="3" t="s">
        <v>278</v>
      </c>
      <c r="E814" s="3" t="s">
        <v>1726</v>
      </c>
      <c r="F814" s="3" t="s">
        <v>60</v>
      </c>
      <c r="G814" s="3" t="s">
        <v>1727</v>
      </c>
      <c r="H814" s="3" t="s">
        <v>1727</v>
      </c>
      <c r="I814" s="3" t="s">
        <v>1745</v>
      </c>
      <c r="J814" s="3" t="s">
        <v>245</v>
      </c>
      <c r="K814" s="3" t="s">
        <v>63</v>
      </c>
    </row>
    <row r="815" ht="256.5" spans="1:11">
      <c r="A815" s="3" t="s">
        <v>1746</v>
      </c>
      <c r="B815" s="3" t="s">
        <v>1167</v>
      </c>
      <c r="C815" s="3" t="s">
        <v>15</v>
      </c>
      <c r="D815" s="3" t="s">
        <v>287</v>
      </c>
      <c r="E815" s="3" t="s">
        <v>1726</v>
      </c>
      <c r="F815" s="3" t="s">
        <v>60</v>
      </c>
      <c r="G815" s="3" t="s">
        <v>1727</v>
      </c>
      <c r="H815" s="3" t="s">
        <v>1727</v>
      </c>
      <c r="I815" s="3" t="s">
        <v>1747</v>
      </c>
      <c r="J815" s="3" t="s">
        <v>63</v>
      </c>
      <c r="K815" s="3" t="s">
        <v>1740</v>
      </c>
    </row>
    <row r="816" ht="256.5" spans="1:11">
      <c r="A816" s="3" t="s">
        <v>1748</v>
      </c>
      <c r="B816" s="3" t="s">
        <v>1167</v>
      </c>
      <c r="C816" s="3" t="s">
        <v>15</v>
      </c>
      <c r="D816" s="3" t="s">
        <v>287</v>
      </c>
      <c r="E816" s="3" t="s">
        <v>1726</v>
      </c>
      <c r="F816" s="3" t="s">
        <v>60</v>
      </c>
      <c r="G816" s="3" t="s">
        <v>1727</v>
      </c>
      <c r="H816" s="3" t="s">
        <v>1727</v>
      </c>
      <c r="I816" s="3" t="s">
        <v>1749</v>
      </c>
      <c r="J816" s="3" t="s">
        <v>63</v>
      </c>
      <c r="K816" s="3" t="s">
        <v>1737</v>
      </c>
    </row>
    <row r="817" ht="243" spans="1:11">
      <c r="A817" s="3" t="s">
        <v>1750</v>
      </c>
      <c r="B817" s="3" t="s">
        <v>1167</v>
      </c>
      <c r="C817" s="3" t="s">
        <v>15</v>
      </c>
      <c r="D817" s="3" t="s">
        <v>292</v>
      </c>
      <c r="E817" s="3" t="s">
        <v>1726</v>
      </c>
      <c r="F817" s="3" t="s">
        <v>60</v>
      </c>
      <c r="G817" s="3" t="s">
        <v>1727</v>
      </c>
      <c r="H817" s="3" t="s">
        <v>1727</v>
      </c>
      <c r="I817" s="3" t="s">
        <v>1751</v>
      </c>
      <c r="J817" s="3" t="s">
        <v>63</v>
      </c>
      <c r="K817" s="3" t="s">
        <v>63</v>
      </c>
    </row>
    <row r="818" ht="243" spans="1:11">
      <c r="A818" s="3" t="s">
        <v>1752</v>
      </c>
      <c r="B818" s="3" t="s">
        <v>1167</v>
      </c>
      <c r="C818" s="3" t="s">
        <v>15</v>
      </c>
      <c r="D818" s="3" t="s">
        <v>292</v>
      </c>
      <c r="E818" s="3" t="s">
        <v>1726</v>
      </c>
      <c r="F818" s="3" t="s">
        <v>60</v>
      </c>
      <c r="G818" s="3" t="s">
        <v>1727</v>
      </c>
      <c r="H818" s="3" t="s">
        <v>1727</v>
      </c>
      <c r="I818" s="3" t="s">
        <v>1753</v>
      </c>
      <c r="J818" s="3" t="s">
        <v>63</v>
      </c>
      <c r="K818" s="3" t="s">
        <v>63</v>
      </c>
    </row>
    <row r="819" ht="135" spans="1:11">
      <c r="A819" s="3" t="s">
        <v>1754</v>
      </c>
      <c r="B819" s="3" t="s">
        <v>1167</v>
      </c>
      <c r="C819" s="3" t="s">
        <v>15</v>
      </c>
      <c r="D819" s="3" t="s">
        <v>274</v>
      </c>
      <c r="E819" s="3" t="s">
        <v>1726</v>
      </c>
      <c r="F819" s="3" t="s">
        <v>60</v>
      </c>
      <c r="G819" s="3" t="s">
        <v>1727</v>
      </c>
      <c r="H819" s="3" t="s">
        <v>1727</v>
      </c>
      <c r="I819" s="3" t="s">
        <v>1728</v>
      </c>
      <c r="J819" s="3" t="s">
        <v>214</v>
      </c>
      <c r="K819" s="3" t="s">
        <v>1729</v>
      </c>
    </row>
    <row r="820" ht="243" spans="1:11">
      <c r="A820" s="3" t="s">
        <v>1755</v>
      </c>
      <c r="B820" s="3" t="s">
        <v>1167</v>
      </c>
      <c r="C820" s="3" t="s">
        <v>15</v>
      </c>
      <c r="D820" s="3" t="s">
        <v>292</v>
      </c>
      <c r="E820" s="3" t="s">
        <v>1726</v>
      </c>
      <c r="F820" s="3" t="s">
        <v>60</v>
      </c>
      <c r="G820" s="3" t="s">
        <v>1727</v>
      </c>
      <c r="H820" s="3" t="s">
        <v>1727</v>
      </c>
      <c r="I820" s="3" t="s">
        <v>1756</v>
      </c>
      <c r="J820" s="3" t="s">
        <v>63</v>
      </c>
      <c r="K820" s="3" t="s">
        <v>63</v>
      </c>
    </row>
    <row r="821" ht="243" spans="1:11">
      <c r="A821" s="3" t="s">
        <v>1757</v>
      </c>
      <c r="B821" s="3" t="s">
        <v>1167</v>
      </c>
      <c r="C821" s="3" t="s">
        <v>15</v>
      </c>
      <c r="D821" s="3" t="s">
        <v>292</v>
      </c>
      <c r="E821" s="3" t="s">
        <v>1726</v>
      </c>
      <c r="F821" s="3" t="s">
        <v>60</v>
      </c>
      <c r="G821" s="3" t="s">
        <v>1727</v>
      </c>
      <c r="H821" s="3" t="s">
        <v>1727</v>
      </c>
      <c r="I821" s="3" t="s">
        <v>1758</v>
      </c>
      <c r="J821" s="3" t="s">
        <v>63</v>
      </c>
      <c r="K821" s="3" t="s">
        <v>63</v>
      </c>
    </row>
    <row r="822" ht="135" spans="1:11">
      <c r="A822" s="3" t="s">
        <v>1759</v>
      </c>
      <c r="B822" s="3" t="s">
        <v>1167</v>
      </c>
      <c r="C822" s="3" t="s">
        <v>15</v>
      </c>
      <c r="D822" s="3" t="s">
        <v>274</v>
      </c>
      <c r="E822" s="3" t="s">
        <v>1726</v>
      </c>
      <c r="F822" s="3" t="s">
        <v>60</v>
      </c>
      <c r="G822" s="3" t="s">
        <v>1727</v>
      </c>
      <c r="H822" s="3" t="s">
        <v>1727</v>
      </c>
      <c r="I822" s="3" t="s">
        <v>1760</v>
      </c>
      <c r="J822" s="3" t="s">
        <v>214</v>
      </c>
      <c r="K822" s="3" t="s">
        <v>1761</v>
      </c>
    </row>
    <row r="823" ht="351" spans="1:11">
      <c r="A823" s="3" t="s">
        <v>1762</v>
      </c>
      <c r="B823" s="3" t="s">
        <v>1167</v>
      </c>
      <c r="C823" s="3" t="s">
        <v>15</v>
      </c>
      <c r="D823" s="3" t="s">
        <v>278</v>
      </c>
      <c r="E823" s="3" t="s">
        <v>1726</v>
      </c>
      <c r="F823" s="3" t="s">
        <v>60</v>
      </c>
      <c r="G823" s="3" t="s">
        <v>1727</v>
      </c>
      <c r="H823" s="3" t="s">
        <v>1727</v>
      </c>
      <c r="I823" s="3" t="s">
        <v>1763</v>
      </c>
      <c r="J823" s="3" t="s">
        <v>63</v>
      </c>
      <c r="K823" s="3" t="s">
        <v>1764</v>
      </c>
    </row>
    <row r="824" ht="351" spans="1:11">
      <c r="A824" s="3" t="s">
        <v>1765</v>
      </c>
      <c r="B824" s="3" t="s">
        <v>1167</v>
      </c>
      <c r="C824" s="3" t="s">
        <v>15</v>
      </c>
      <c r="D824" s="3" t="s">
        <v>278</v>
      </c>
      <c r="E824" s="3" t="s">
        <v>1726</v>
      </c>
      <c r="F824" s="3" t="s">
        <v>60</v>
      </c>
      <c r="G824" s="3" t="s">
        <v>1727</v>
      </c>
      <c r="H824" s="3" t="s">
        <v>1727</v>
      </c>
      <c r="I824" s="3" t="s">
        <v>1766</v>
      </c>
      <c r="J824" s="3" t="s">
        <v>63</v>
      </c>
      <c r="K824" s="3" t="s">
        <v>1767</v>
      </c>
    </row>
    <row r="825" ht="202.5" spans="1:11">
      <c r="A825" s="3" t="s">
        <v>1768</v>
      </c>
      <c r="B825" s="3" t="s">
        <v>1167</v>
      </c>
      <c r="C825" s="3" t="s">
        <v>15</v>
      </c>
      <c r="D825" s="3" t="s">
        <v>278</v>
      </c>
      <c r="E825" s="3" t="s">
        <v>1726</v>
      </c>
      <c r="F825" s="3" t="s">
        <v>60</v>
      </c>
      <c r="G825" s="3" t="s">
        <v>1727</v>
      </c>
      <c r="H825" s="3" t="s">
        <v>1727</v>
      </c>
      <c r="I825" s="3" t="s">
        <v>1769</v>
      </c>
      <c r="J825" s="3" t="s">
        <v>242</v>
      </c>
      <c r="K825" s="3" t="s">
        <v>63</v>
      </c>
    </row>
    <row r="826" ht="202.5" spans="1:11">
      <c r="A826" s="3" t="s">
        <v>1770</v>
      </c>
      <c r="B826" s="3" t="s">
        <v>1167</v>
      </c>
      <c r="C826" s="3" t="s">
        <v>15</v>
      </c>
      <c r="D826" s="3" t="s">
        <v>278</v>
      </c>
      <c r="E826" s="3" t="s">
        <v>1726</v>
      </c>
      <c r="F826" s="3" t="s">
        <v>60</v>
      </c>
      <c r="G826" s="3" t="s">
        <v>1727</v>
      </c>
      <c r="H826" s="3" t="s">
        <v>1727</v>
      </c>
      <c r="I826" s="3" t="s">
        <v>1771</v>
      </c>
      <c r="J826" s="3" t="s">
        <v>245</v>
      </c>
      <c r="K826" s="3" t="s">
        <v>63</v>
      </c>
    </row>
    <row r="827" ht="256.5" spans="1:11">
      <c r="A827" s="3" t="s">
        <v>1772</v>
      </c>
      <c r="B827" s="3" t="s">
        <v>1167</v>
      </c>
      <c r="C827" s="3" t="s">
        <v>15</v>
      </c>
      <c r="D827" s="3" t="s">
        <v>287</v>
      </c>
      <c r="E827" s="3" t="s">
        <v>1726</v>
      </c>
      <c r="F827" s="3" t="s">
        <v>60</v>
      </c>
      <c r="G827" s="3" t="s">
        <v>1727</v>
      </c>
      <c r="H827" s="3" t="s">
        <v>1727</v>
      </c>
      <c r="I827" s="3" t="s">
        <v>1773</v>
      </c>
      <c r="J827" s="3" t="s">
        <v>63</v>
      </c>
      <c r="K827" s="3" t="s">
        <v>1774</v>
      </c>
    </row>
    <row r="828" ht="256.5" spans="1:11">
      <c r="A828" s="3" t="s">
        <v>1775</v>
      </c>
      <c r="B828" s="3" t="s">
        <v>1167</v>
      </c>
      <c r="C828" s="3" t="s">
        <v>15</v>
      </c>
      <c r="D828" s="3" t="s">
        <v>287</v>
      </c>
      <c r="E828" s="3" t="s">
        <v>1726</v>
      </c>
      <c r="F828" s="3" t="s">
        <v>60</v>
      </c>
      <c r="G828" s="3" t="s">
        <v>1727</v>
      </c>
      <c r="H828" s="3" t="s">
        <v>1727</v>
      </c>
      <c r="I828" s="3" t="s">
        <v>1776</v>
      </c>
      <c r="J828" s="3" t="s">
        <v>63</v>
      </c>
      <c r="K828" s="3" t="s">
        <v>1764</v>
      </c>
    </row>
    <row r="829" ht="202.5" spans="1:11">
      <c r="A829" s="3" t="s">
        <v>1777</v>
      </c>
      <c r="B829" s="3" t="s">
        <v>1167</v>
      </c>
      <c r="C829" s="3" t="s">
        <v>15</v>
      </c>
      <c r="D829" s="3" t="s">
        <v>292</v>
      </c>
      <c r="E829" s="3" t="s">
        <v>1726</v>
      </c>
      <c r="F829" s="3" t="s">
        <v>60</v>
      </c>
      <c r="G829" s="3" t="s">
        <v>1727</v>
      </c>
      <c r="H829" s="3" t="s">
        <v>1727</v>
      </c>
      <c r="I829" s="3" t="s">
        <v>1778</v>
      </c>
      <c r="J829" s="3" t="s">
        <v>63</v>
      </c>
      <c r="K829" s="3" t="s">
        <v>63</v>
      </c>
    </row>
    <row r="830" ht="216" spans="1:11">
      <c r="A830" s="3" t="s">
        <v>1779</v>
      </c>
      <c r="B830" s="3" t="s">
        <v>1167</v>
      </c>
      <c r="C830" s="3" t="s">
        <v>15</v>
      </c>
      <c r="D830" s="3" t="s">
        <v>292</v>
      </c>
      <c r="E830" s="3" t="s">
        <v>1726</v>
      </c>
      <c r="F830" s="3" t="s">
        <v>60</v>
      </c>
      <c r="G830" s="3" t="s">
        <v>1727</v>
      </c>
      <c r="H830" s="3" t="s">
        <v>1727</v>
      </c>
      <c r="I830" s="3" t="s">
        <v>1780</v>
      </c>
      <c r="J830" s="3" t="s">
        <v>63</v>
      </c>
      <c r="K830" s="3" t="s">
        <v>63</v>
      </c>
    </row>
    <row r="831" ht="135" spans="1:11">
      <c r="A831" s="3" t="s">
        <v>1781</v>
      </c>
      <c r="B831" s="3" t="s">
        <v>1167</v>
      </c>
      <c r="C831" s="3" t="s">
        <v>21</v>
      </c>
      <c r="D831" s="3" t="s">
        <v>384</v>
      </c>
      <c r="E831" s="3" t="s">
        <v>1168</v>
      </c>
      <c r="F831" s="3" t="s">
        <v>1782</v>
      </c>
      <c r="G831" s="3" t="s">
        <v>1220</v>
      </c>
      <c r="H831" s="3" t="s">
        <v>1221</v>
      </c>
      <c r="I831" s="3" t="s">
        <v>1783</v>
      </c>
      <c r="J831" s="3" t="s">
        <v>1170</v>
      </c>
      <c r="K831" s="3" t="s">
        <v>63</v>
      </c>
    </row>
    <row r="832" ht="135" spans="1:11">
      <c r="A832" s="3" t="s">
        <v>1784</v>
      </c>
      <c r="B832" s="3" t="s">
        <v>1167</v>
      </c>
      <c r="C832" s="3" t="s">
        <v>21</v>
      </c>
      <c r="D832" s="3" t="s">
        <v>386</v>
      </c>
      <c r="E832" s="3" t="s">
        <v>1168</v>
      </c>
      <c r="F832" s="3" t="s">
        <v>1782</v>
      </c>
      <c r="G832" s="3" t="s">
        <v>1220</v>
      </c>
      <c r="H832" s="3" t="s">
        <v>1221</v>
      </c>
      <c r="I832" s="3" t="s">
        <v>1783</v>
      </c>
      <c r="J832" s="3" t="s">
        <v>1170</v>
      </c>
      <c r="K832" s="3" t="s">
        <v>63</v>
      </c>
    </row>
    <row r="833" ht="135" spans="1:11">
      <c r="A833" s="3" t="s">
        <v>1785</v>
      </c>
      <c r="B833" s="3" t="s">
        <v>1167</v>
      </c>
      <c r="C833" s="3" t="s">
        <v>21</v>
      </c>
      <c r="D833" s="3" t="s">
        <v>386</v>
      </c>
      <c r="E833" s="3" t="s">
        <v>1168</v>
      </c>
      <c r="F833" s="3" t="s">
        <v>1782</v>
      </c>
      <c r="G833" s="3" t="s">
        <v>1220</v>
      </c>
      <c r="H833" s="3" t="s">
        <v>1221</v>
      </c>
      <c r="I833" s="3" t="s">
        <v>1783</v>
      </c>
      <c r="J833" s="3" t="s">
        <v>1170</v>
      </c>
      <c r="K833" s="3" t="s">
        <v>63</v>
      </c>
    </row>
    <row r="834" ht="135" spans="1:11">
      <c r="A834" s="3" t="s">
        <v>1786</v>
      </c>
      <c r="B834" s="3" t="s">
        <v>1167</v>
      </c>
      <c r="C834" s="3" t="s">
        <v>21</v>
      </c>
      <c r="D834" s="3" t="s">
        <v>386</v>
      </c>
      <c r="E834" s="3" t="s">
        <v>1168</v>
      </c>
      <c r="F834" s="3" t="s">
        <v>1787</v>
      </c>
      <c r="G834" s="3" t="s">
        <v>1220</v>
      </c>
      <c r="H834" s="3" t="s">
        <v>1221</v>
      </c>
      <c r="I834" s="3" t="s">
        <v>1783</v>
      </c>
      <c r="J834" s="3" t="s">
        <v>1170</v>
      </c>
      <c r="K834" s="3" t="s">
        <v>63</v>
      </c>
    </row>
    <row r="835" ht="135" spans="1:11">
      <c r="A835" s="3" t="s">
        <v>1788</v>
      </c>
      <c r="B835" s="3" t="s">
        <v>1167</v>
      </c>
      <c r="C835" s="3" t="s">
        <v>21</v>
      </c>
      <c r="D835" s="3" t="s">
        <v>386</v>
      </c>
      <c r="E835" s="3" t="s">
        <v>1168</v>
      </c>
      <c r="F835" s="3" t="s">
        <v>1787</v>
      </c>
      <c r="G835" s="3" t="s">
        <v>1220</v>
      </c>
      <c r="H835" s="3" t="s">
        <v>1221</v>
      </c>
      <c r="I835" s="3" t="s">
        <v>1783</v>
      </c>
      <c r="J835" s="3" t="s">
        <v>1170</v>
      </c>
      <c r="K835" s="3" t="s">
        <v>63</v>
      </c>
    </row>
    <row r="836" ht="67.5" spans="1:11">
      <c r="A836" s="3" t="s">
        <v>1789</v>
      </c>
      <c r="B836" s="3" t="s">
        <v>1167</v>
      </c>
      <c r="C836" s="3" t="s">
        <v>925</v>
      </c>
      <c r="D836" s="3" t="s">
        <v>926</v>
      </c>
      <c r="E836" s="3" t="s">
        <v>1199</v>
      </c>
      <c r="F836" s="3" t="s">
        <v>1200</v>
      </c>
      <c r="G836" s="3" t="s">
        <v>1173</v>
      </c>
      <c r="H836" s="3" t="s">
        <v>1229</v>
      </c>
      <c r="I836" s="3" t="s">
        <v>63</v>
      </c>
      <c r="J836" s="3" t="s">
        <v>63</v>
      </c>
      <c r="K836" s="3" t="s">
        <v>63</v>
      </c>
    </row>
    <row r="837" ht="67.5" spans="1:11">
      <c r="A837" s="3" t="s">
        <v>1790</v>
      </c>
      <c r="B837" s="3" t="s">
        <v>1167</v>
      </c>
      <c r="C837" s="3" t="s">
        <v>925</v>
      </c>
      <c r="D837" s="3" t="s">
        <v>926</v>
      </c>
      <c r="E837" s="3" t="s">
        <v>1199</v>
      </c>
      <c r="F837" s="3" t="s">
        <v>1200</v>
      </c>
      <c r="G837" s="3" t="s">
        <v>1173</v>
      </c>
      <c r="H837" s="3" t="s">
        <v>1229</v>
      </c>
      <c r="I837" s="3" t="s">
        <v>63</v>
      </c>
      <c r="J837" s="3" t="s">
        <v>63</v>
      </c>
      <c r="K837" s="3" t="s">
        <v>63</v>
      </c>
    </row>
    <row r="838" ht="135" spans="1:11">
      <c r="A838" s="3" t="s">
        <v>1791</v>
      </c>
      <c r="B838" s="3" t="s">
        <v>1167</v>
      </c>
      <c r="C838" s="3" t="s">
        <v>21</v>
      </c>
      <c r="D838" s="3" t="s">
        <v>384</v>
      </c>
      <c r="E838" s="3" t="s">
        <v>1168</v>
      </c>
      <c r="F838" s="3" t="s">
        <v>1787</v>
      </c>
      <c r="G838" s="3" t="s">
        <v>1220</v>
      </c>
      <c r="H838" s="3" t="s">
        <v>1229</v>
      </c>
      <c r="I838" s="3" t="s">
        <v>1783</v>
      </c>
      <c r="J838" s="3" t="s">
        <v>63</v>
      </c>
      <c r="K838" s="3" t="s">
        <v>63</v>
      </c>
    </row>
    <row r="839" ht="135" spans="1:11">
      <c r="A839" s="3" t="s">
        <v>1792</v>
      </c>
      <c r="B839" s="3" t="s">
        <v>1167</v>
      </c>
      <c r="C839" s="3" t="s">
        <v>21</v>
      </c>
      <c r="D839" s="3" t="s">
        <v>384</v>
      </c>
      <c r="E839" s="3" t="s">
        <v>1168</v>
      </c>
      <c r="F839" s="3" t="s">
        <v>1787</v>
      </c>
      <c r="G839" s="3" t="s">
        <v>1220</v>
      </c>
      <c r="H839" s="3" t="s">
        <v>1221</v>
      </c>
      <c r="I839" s="3" t="s">
        <v>1783</v>
      </c>
      <c r="J839" s="3" t="s">
        <v>63</v>
      </c>
      <c r="K839" s="3" t="s">
        <v>63</v>
      </c>
    </row>
    <row r="840" ht="135" spans="1:11">
      <c r="A840" s="3" t="s">
        <v>1793</v>
      </c>
      <c r="B840" s="3" t="s">
        <v>1167</v>
      </c>
      <c r="C840" s="3" t="s">
        <v>21</v>
      </c>
      <c r="D840" s="3" t="s">
        <v>384</v>
      </c>
      <c r="E840" s="3" t="s">
        <v>1168</v>
      </c>
      <c r="F840" s="3" t="s">
        <v>1782</v>
      </c>
      <c r="G840" s="3" t="s">
        <v>1220</v>
      </c>
      <c r="H840" s="3" t="s">
        <v>1221</v>
      </c>
      <c r="I840" s="3" t="s">
        <v>1783</v>
      </c>
      <c r="J840" s="3" t="s">
        <v>63</v>
      </c>
      <c r="K840" s="3" t="s">
        <v>63</v>
      </c>
    </row>
    <row r="841" ht="135" spans="1:11">
      <c r="A841" s="3" t="s">
        <v>1794</v>
      </c>
      <c r="B841" s="3" t="s">
        <v>1795</v>
      </c>
      <c r="C841" s="3" t="s">
        <v>21</v>
      </c>
      <c r="D841" s="3" t="s">
        <v>91</v>
      </c>
      <c r="E841" s="3" t="s">
        <v>1796</v>
      </c>
      <c r="F841" s="3" t="s">
        <v>1797</v>
      </c>
      <c r="G841" s="3" t="s">
        <v>60</v>
      </c>
      <c r="H841" s="3" t="s">
        <v>60</v>
      </c>
      <c r="I841" s="3" t="s">
        <v>63</v>
      </c>
      <c r="J841" s="3" t="s">
        <v>1170</v>
      </c>
      <c r="K841" s="3" t="s">
        <v>1798</v>
      </c>
    </row>
    <row r="842" ht="135" spans="1:11">
      <c r="A842" s="3" t="s">
        <v>1799</v>
      </c>
      <c r="B842" s="3" t="s">
        <v>1795</v>
      </c>
      <c r="C842" s="3" t="s">
        <v>21</v>
      </c>
      <c r="D842" s="3" t="s">
        <v>91</v>
      </c>
      <c r="E842" s="3" t="s">
        <v>1796</v>
      </c>
      <c r="F842" s="3" t="s">
        <v>1800</v>
      </c>
      <c r="G842" s="3" t="s">
        <v>60</v>
      </c>
      <c r="H842" s="3" t="s">
        <v>60</v>
      </c>
      <c r="I842" s="3" t="s">
        <v>63</v>
      </c>
      <c r="J842" s="3" t="s">
        <v>1170</v>
      </c>
      <c r="K842" s="3" t="s">
        <v>1801</v>
      </c>
    </row>
    <row r="843" ht="162" spans="1:11">
      <c r="A843" s="3" t="s">
        <v>1802</v>
      </c>
      <c r="B843" s="3" t="s">
        <v>1795</v>
      </c>
      <c r="C843" s="3" t="s">
        <v>21</v>
      </c>
      <c r="D843" s="3" t="s">
        <v>1803</v>
      </c>
      <c r="E843" s="3" t="s">
        <v>1796</v>
      </c>
      <c r="F843" s="3" t="s">
        <v>1804</v>
      </c>
      <c r="G843" s="3" t="s">
        <v>60</v>
      </c>
      <c r="H843" s="3" t="s">
        <v>60</v>
      </c>
      <c r="I843" s="3" t="s">
        <v>1805</v>
      </c>
      <c r="J843" s="3" t="s">
        <v>1170</v>
      </c>
      <c r="K843" s="3" t="s">
        <v>1806</v>
      </c>
    </row>
    <row r="844" ht="135" spans="1:11">
      <c r="A844" s="3" t="s">
        <v>1807</v>
      </c>
      <c r="B844" s="3" t="s">
        <v>1795</v>
      </c>
      <c r="C844" s="3" t="s">
        <v>21</v>
      </c>
      <c r="D844" s="3" t="s">
        <v>342</v>
      </c>
      <c r="E844" s="3" t="s">
        <v>1796</v>
      </c>
      <c r="F844" s="3" t="s">
        <v>1808</v>
      </c>
      <c r="G844" s="3" t="s">
        <v>60</v>
      </c>
      <c r="H844" s="3" t="s">
        <v>60</v>
      </c>
      <c r="I844" s="3" t="s">
        <v>1809</v>
      </c>
      <c r="J844" s="3" t="s">
        <v>1170</v>
      </c>
      <c r="K844" s="3" t="s">
        <v>63</v>
      </c>
    </row>
    <row r="845" ht="135" spans="1:11">
      <c r="A845" s="3" t="s">
        <v>1810</v>
      </c>
      <c r="B845" s="3" t="s">
        <v>1795</v>
      </c>
      <c r="C845" s="3" t="s">
        <v>21</v>
      </c>
      <c r="D845" s="3" t="s">
        <v>346</v>
      </c>
      <c r="E845" s="3" t="s">
        <v>1796</v>
      </c>
      <c r="F845" s="3" t="s">
        <v>1811</v>
      </c>
      <c r="G845" s="3" t="s">
        <v>60</v>
      </c>
      <c r="H845" s="3" t="s">
        <v>60</v>
      </c>
      <c r="I845" s="3" t="s">
        <v>1809</v>
      </c>
      <c r="J845" s="3" t="s">
        <v>1170</v>
      </c>
      <c r="K845" s="3" t="s">
        <v>63</v>
      </c>
    </row>
    <row r="846" ht="135" spans="1:11">
      <c r="A846" s="3" t="s">
        <v>1812</v>
      </c>
      <c r="B846" s="3" t="s">
        <v>1795</v>
      </c>
      <c r="C846" s="3" t="s">
        <v>21</v>
      </c>
      <c r="D846" s="3" t="s">
        <v>349</v>
      </c>
      <c r="E846" s="3" t="s">
        <v>1796</v>
      </c>
      <c r="F846" s="3" t="s">
        <v>1813</v>
      </c>
      <c r="G846" s="3" t="s">
        <v>60</v>
      </c>
      <c r="H846" s="3" t="s">
        <v>60</v>
      </c>
      <c r="I846" s="3" t="s">
        <v>1809</v>
      </c>
      <c r="J846" s="3" t="s">
        <v>1170</v>
      </c>
      <c r="K846" s="3" t="s">
        <v>63</v>
      </c>
    </row>
    <row r="847" ht="67.5" spans="1:11">
      <c r="A847" s="3" t="s">
        <v>1814</v>
      </c>
      <c r="B847" s="3" t="s">
        <v>1795</v>
      </c>
      <c r="C847" s="3" t="s">
        <v>318</v>
      </c>
      <c r="D847" s="3" t="s">
        <v>105</v>
      </c>
      <c r="E847" s="3" t="s">
        <v>1796</v>
      </c>
      <c r="F847" s="3" t="s">
        <v>1808</v>
      </c>
      <c r="G847" s="3" t="s">
        <v>60</v>
      </c>
      <c r="H847" s="3" t="s">
        <v>60</v>
      </c>
      <c r="I847" s="3" t="s">
        <v>1815</v>
      </c>
      <c r="J847" s="3" t="s">
        <v>1520</v>
      </c>
      <c r="K847" s="3" t="s">
        <v>63</v>
      </c>
    </row>
    <row r="848" ht="67.5" spans="1:11">
      <c r="A848" s="3" t="s">
        <v>1816</v>
      </c>
      <c r="B848" s="3" t="s">
        <v>1795</v>
      </c>
      <c r="C848" s="3" t="s">
        <v>318</v>
      </c>
      <c r="D848" s="3" t="s">
        <v>105</v>
      </c>
      <c r="E848" s="3" t="s">
        <v>1796</v>
      </c>
      <c r="F848" s="3" t="s">
        <v>1817</v>
      </c>
      <c r="G848" s="3" t="s">
        <v>60</v>
      </c>
      <c r="H848" s="3" t="s">
        <v>60</v>
      </c>
      <c r="I848" s="3" t="s">
        <v>1818</v>
      </c>
      <c r="J848" s="3" t="s">
        <v>1523</v>
      </c>
      <c r="K848" s="3" t="s">
        <v>63</v>
      </c>
    </row>
    <row r="849" ht="270" spans="1:11">
      <c r="A849" s="3" t="s">
        <v>1819</v>
      </c>
      <c r="B849" s="3" t="s">
        <v>1795</v>
      </c>
      <c r="C849" s="3" t="s">
        <v>104</v>
      </c>
      <c r="D849" s="3" t="s">
        <v>69</v>
      </c>
      <c r="E849" s="3" t="s">
        <v>1796</v>
      </c>
      <c r="F849" s="3" t="s">
        <v>1808</v>
      </c>
      <c r="G849" s="3" t="s">
        <v>60</v>
      </c>
      <c r="H849" s="3" t="s">
        <v>60</v>
      </c>
      <c r="I849" s="3" t="s">
        <v>1820</v>
      </c>
      <c r="J849" s="3" t="s">
        <v>63</v>
      </c>
      <c r="K849" s="3" t="s">
        <v>1821</v>
      </c>
    </row>
    <row r="850" ht="270" spans="1:11">
      <c r="A850" s="3" t="s">
        <v>1822</v>
      </c>
      <c r="B850" s="3" t="s">
        <v>1795</v>
      </c>
      <c r="C850" s="3" t="s">
        <v>104</v>
      </c>
      <c r="D850" s="3" t="s">
        <v>69</v>
      </c>
      <c r="E850" s="3" t="s">
        <v>1796</v>
      </c>
      <c r="F850" s="3" t="s">
        <v>1823</v>
      </c>
      <c r="G850" s="3" t="s">
        <v>60</v>
      </c>
      <c r="H850" s="3" t="s">
        <v>60</v>
      </c>
      <c r="I850" s="3" t="s">
        <v>1824</v>
      </c>
      <c r="J850" s="3" t="s">
        <v>63</v>
      </c>
      <c r="K850" s="3" t="s">
        <v>1825</v>
      </c>
    </row>
    <row r="851" ht="162" spans="1:11">
      <c r="A851" s="3" t="s">
        <v>1826</v>
      </c>
      <c r="B851" s="3" t="s">
        <v>1795</v>
      </c>
      <c r="C851" s="3" t="s">
        <v>21</v>
      </c>
      <c r="D851" s="3" t="s">
        <v>112</v>
      </c>
      <c r="E851" s="3" t="s">
        <v>1796</v>
      </c>
      <c r="F851" s="3" t="s">
        <v>1827</v>
      </c>
      <c r="G851" s="3" t="s">
        <v>60</v>
      </c>
      <c r="H851" s="3" t="s">
        <v>60</v>
      </c>
      <c r="I851" s="3" t="s">
        <v>1828</v>
      </c>
      <c r="J851" s="3" t="s">
        <v>63</v>
      </c>
      <c r="K851" s="3" t="s">
        <v>63</v>
      </c>
    </row>
    <row r="852" ht="162" spans="1:11">
      <c r="A852" s="3" t="s">
        <v>1829</v>
      </c>
      <c r="B852" s="3" t="s">
        <v>1795</v>
      </c>
      <c r="C852" s="3" t="s">
        <v>21</v>
      </c>
      <c r="D852" s="3" t="s">
        <v>112</v>
      </c>
      <c r="E852" s="3" t="s">
        <v>1796</v>
      </c>
      <c r="F852" s="3" t="s">
        <v>1827</v>
      </c>
      <c r="G852" s="3" t="s">
        <v>60</v>
      </c>
      <c r="H852" s="3" t="s">
        <v>60</v>
      </c>
      <c r="I852" s="3" t="s">
        <v>1828</v>
      </c>
      <c r="J852" s="3" t="s">
        <v>63</v>
      </c>
      <c r="K852" s="3" t="s">
        <v>63</v>
      </c>
    </row>
    <row r="853" ht="148.5" spans="1:11">
      <c r="A853" s="3" t="s">
        <v>1830</v>
      </c>
      <c r="B853" s="3" t="s">
        <v>1795</v>
      </c>
      <c r="C853" s="3" t="s">
        <v>21</v>
      </c>
      <c r="D853" s="3" t="s">
        <v>112</v>
      </c>
      <c r="E853" s="3" t="s">
        <v>1796</v>
      </c>
      <c r="F853" s="3" t="s">
        <v>1831</v>
      </c>
      <c r="G853" s="3" t="s">
        <v>60</v>
      </c>
      <c r="H853" s="3" t="s">
        <v>60</v>
      </c>
      <c r="I853" s="3" t="s">
        <v>1828</v>
      </c>
      <c r="J853" s="3" t="s">
        <v>63</v>
      </c>
      <c r="K853" s="3" t="s">
        <v>63</v>
      </c>
    </row>
    <row r="854" ht="162" spans="1:11">
      <c r="A854" s="3" t="s">
        <v>1832</v>
      </c>
      <c r="B854" s="3" t="s">
        <v>1795</v>
      </c>
      <c r="C854" s="3" t="s">
        <v>21</v>
      </c>
      <c r="D854" s="3" t="s">
        <v>112</v>
      </c>
      <c r="E854" s="3" t="s">
        <v>1796</v>
      </c>
      <c r="F854" s="3" t="s">
        <v>1827</v>
      </c>
      <c r="G854" s="3" t="s">
        <v>60</v>
      </c>
      <c r="H854" s="3" t="s">
        <v>60</v>
      </c>
      <c r="I854" s="3" t="s">
        <v>1828</v>
      </c>
      <c r="J854" s="3" t="s">
        <v>63</v>
      </c>
      <c r="K854" s="3" t="s">
        <v>63</v>
      </c>
    </row>
    <row r="855" ht="148.5" spans="1:11">
      <c r="A855" s="3" t="s">
        <v>1833</v>
      </c>
      <c r="B855" s="3" t="s">
        <v>1795</v>
      </c>
      <c r="C855" s="3" t="s">
        <v>21</v>
      </c>
      <c r="D855" s="3" t="s">
        <v>112</v>
      </c>
      <c r="E855" s="3" t="s">
        <v>1796</v>
      </c>
      <c r="F855" s="3" t="s">
        <v>1831</v>
      </c>
      <c r="G855" s="3" t="s">
        <v>60</v>
      </c>
      <c r="H855" s="3" t="s">
        <v>60</v>
      </c>
      <c r="I855" s="3" t="s">
        <v>1828</v>
      </c>
      <c r="J855" s="3" t="s">
        <v>63</v>
      </c>
      <c r="K855" s="3" t="s">
        <v>63</v>
      </c>
    </row>
    <row r="856" ht="297" spans="1:11">
      <c r="A856" s="3" t="s">
        <v>1834</v>
      </c>
      <c r="B856" s="3" t="s">
        <v>1795</v>
      </c>
      <c r="C856" s="3" t="s">
        <v>21</v>
      </c>
      <c r="D856" s="3" t="s">
        <v>78</v>
      </c>
      <c r="E856" s="3" t="s">
        <v>1796</v>
      </c>
      <c r="F856" s="3" t="s">
        <v>1827</v>
      </c>
      <c r="G856" s="3" t="s">
        <v>60</v>
      </c>
      <c r="H856" s="3" t="s">
        <v>60</v>
      </c>
      <c r="I856" s="3" t="s">
        <v>1835</v>
      </c>
      <c r="J856" s="3" t="s">
        <v>63</v>
      </c>
      <c r="K856" s="3" t="s">
        <v>1836</v>
      </c>
    </row>
    <row r="857" ht="243" spans="1:11">
      <c r="A857" s="3" t="s">
        <v>1837</v>
      </c>
      <c r="B857" s="3" t="s">
        <v>1795</v>
      </c>
      <c r="C857" s="3" t="s">
        <v>21</v>
      </c>
      <c r="D857" s="3" t="s">
        <v>78</v>
      </c>
      <c r="E857" s="3" t="s">
        <v>1796</v>
      </c>
      <c r="F857" s="3" t="s">
        <v>1831</v>
      </c>
      <c r="G857" s="3" t="s">
        <v>60</v>
      </c>
      <c r="H857" s="3" t="s">
        <v>60</v>
      </c>
      <c r="I857" s="3" t="s">
        <v>1838</v>
      </c>
      <c r="J857" s="3" t="s">
        <v>63</v>
      </c>
      <c r="K857" s="3" t="s">
        <v>1839</v>
      </c>
    </row>
    <row r="858" ht="162" spans="1:11">
      <c r="A858" s="3" t="s">
        <v>1840</v>
      </c>
      <c r="B858" s="3" t="s">
        <v>1795</v>
      </c>
      <c r="C858" s="3" t="s">
        <v>21</v>
      </c>
      <c r="D858" s="3" t="s">
        <v>78</v>
      </c>
      <c r="E858" s="3" t="s">
        <v>1796</v>
      </c>
      <c r="F858" s="3" t="s">
        <v>1841</v>
      </c>
      <c r="G858" s="3" t="s">
        <v>60</v>
      </c>
      <c r="H858" s="3" t="s">
        <v>60</v>
      </c>
      <c r="I858" s="3" t="s">
        <v>1835</v>
      </c>
      <c r="J858" s="3" t="s">
        <v>63</v>
      </c>
      <c r="K858" s="3" t="s">
        <v>1842</v>
      </c>
    </row>
    <row r="859" ht="148.5" spans="1:11">
      <c r="A859" s="3" t="s">
        <v>1843</v>
      </c>
      <c r="B859" s="3" t="s">
        <v>1795</v>
      </c>
      <c r="C859" s="3" t="s">
        <v>21</v>
      </c>
      <c r="D859" s="3" t="s">
        <v>78</v>
      </c>
      <c r="E859" s="3" t="s">
        <v>1796</v>
      </c>
      <c r="F859" s="3" t="s">
        <v>1831</v>
      </c>
      <c r="G859" s="3" t="s">
        <v>60</v>
      </c>
      <c r="H859" s="3" t="s">
        <v>60</v>
      </c>
      <c r="I859" s="3" t="s">
        <v>1838</v>
      </c>
      <c r="J859" s="3" t="s">
        <v>63</v>
      </c>
      <c r="K859" s="3" t="s">
        <v>1844</v>
      </c>
    </row>
    <row r="860" ht="135" spans="1:11">
      <c r="A860" s="3" t="s">
        <v>1845</v>
      </c>
      <c r="B860" s="3" t="s">
        <v>1795</v>
      </c>
      <c r="C860" s="3" t="s">
        <v>15</v>
      </c>
      <c r="D860" s="3" t="s">
        <v>58</v>
      </c>
      <c r="E860" s="3" t="s">
        <v>1796</v>
      </c>
      <c r="F860" s="3" t="s">
        <v>1846</v>
      </c>
      <c r="G860" s="3" t="s">
        <v>60</v>
      </c>
      <c r="H860" s="3" t="s">
        <v>60</v>
      </c>
      <c r="I860" s="3" t="s">
        <v>1805</v>
      </c>
      <c r="J860" s="3" t="s">
        <v>1170</v>
      </c>
      <c r="K860" s="3" t="s">
        <v>63</v>
      </c>
    </row>
    <row r="861" ht="135" spans="1:11">
      <c r="A861" s="3" t="s">
        <v>1847</v>
      </c>
      <c r="B861" s="3" t="s">
        <v>1795</v>
      </c>
      <c r="C861" s="3" t="s">
        <v>21</v>
      </c>
      <c r="D861" s="3" t="s">
        <v>91</v>
      </c>
      <c r="E861" s="3" t="s">
        <v>1796</v>
      </c>
      <c r="F861" s="3" t="s">
        <v>1848</v>
      </c>
      <c r="G861" s="3" t="s">
        <v>60</v>
      </c>
      <c r="H861" s="3" t="s">
        <v>60</v>
      </c>
      <c r="I861" s="3" t="s">
        <v>1849</v>
      </c>
      <c r="J861" s="3" t="s">
        <v>1170</v>
      </c>
      <c r="K861" s="3" t="s">
        <v>63</v>
      </c>
    </row>
    <row r="862" ht="135" spans="1:11">
      <c r="A862" s="3" t="s">
        <v>1850</v>
      </c>
      <c r="B862" s="3" t="s">
        <v>1795</v>
      </c>
      <c r="C862" s="3" t="s">
        <v>21</v>
      </c>
      <c r="D862" s="3" t="s">
        <v>91</v>
      </c>
      <c r="E862" s="3" t="s">
        <v>1796</v>
      </c>
      <c r="F862" s="3" t="s">
        <v>1851</v>
      </c>
      <c r="G862" s="3" t="s">
        <v>60</v>
      </c>
      <c r="H862" s="3" t="s">
        <v>60</v>
      </c>
      <c r="I862" s="3" t="s">
        <v>1849</v>
      </c>
      <c r="J862" s="3" t="s">
        <v>1170</v>
      </c>
      <c r="K862" s="3" t="s">
        <v>63</v>
      </c>
    </row>
    <row r="863" ht="121.5" spans="1:11">
      <c r="A863" s="3" t="s">
        <v>1852</v>
      </c>
      <c r="B863" s="3" t="s">
        <v>1795</v>
      </c>
      <c r="C863" s="3" t="s">
        <v>318</v>
      </c>
      <c r="D863" s="3" t="s">
        <v>319</v>
      </c>
      <c r="E863" s="3" t="s">
        <v>1796</v>
      </c>
      <c r="F863" s="3" t="s">
        <v>1853</v>
      </c>
      <c r="G863" s="3" t="s">
        <v>60</v>
      </c>
      <c r="H863" s="3" t="s">
        <v>60</v>
      </c>
      <c r="I863" s="3" t="s">
        <v>63</v>
      </c>
      <c r="J863" s="3" t="s">
        <v>63</v>
      </c>
      <c r="K863" s="3" t="s">
        <v>63</v>
      </c>
    </row>
    <row r="864" ht="121.5" spans="1:11">
      <c r="A864" s="3" t="s">
        <v>1854</v>
      </c>
      <c r="B864" s="3" t="s">
        <v>1795</v>
      </c>
      <c r="C864" s="3" t="s">
        <v>318</v>
      </c>
      <c r="D864" s="3" t="s">
        <v>319</v>
      </c>
      <c r="E864" s="3" t="s">
        <v>1796</v>
      </c>
      <c r="F864" s="3" t="s">
        <v>1853</v>
      </c>
      <c r="G864" s="3" t="s">
        <v>60</v>
      </c>
      <c r="H864" s="3" t="s">
        <v>60</v>
      </c>
      <c r="I864" s="3" t="s">
        <v>63</v>
      </c>
      <c r="J864" s="3" t="s">
        <v>63</v>
      </c>
      <c r="K864" s="3" t="s">
        <v>63</v>
      </c>
    </row>
    <row r="865" ht="67.5" spans="1:11">
      <c r="A865" s="3" t="s">
        <v>1855</v>
      </c>
      <c r="B865" s="3" t="s">
        <v>1795</v>
      </c>
      <c r="C865" s="3" t="s">
        <v>21</v>
      </c>
      <c r="D865" s="3" t="s">
        <v>319</v>
      </c>
      <c r="E865" s="3" t="s">
        <v>1796</v>
      </c>
      <c r="F865" s="3" t="s">
        <v>1808</v>
      </c>
      <c r="G865" s="3" t="s">
        <v>60</v>
      </c>
      <c r="H865" s="3" t="s">
        <v>60</v>
      </c>
      <c r="I865" s="3" t="s">
        <v>1856</v>
      </c>
      <c r="J865" s="3" t="s">
        <v>63</v>
      </c>
      <c r="K865" s="3" t="s">
        <v>63</v>
      </c>
    </row>
    <row r="866" ht="67.5" spans="1:11">
      <c r="A866" s="3" t="s">
        <v>1857</v>
      </c>
      <c r="B866" s="3" t="s">
        <v>1795</v>
      </c>
      <c r="C866" s="3" t="s">
        <v>21</v>
      </c>
      <c r="D866" s="3" t="s">
        <v>319</v>
      </c>
      <c r="E866" s="3" t="s">
        <v>1796</v>
      </c>
      <c r="F866" s="3" t="s">
        <v>1808</v>
      </c>
      <c r="G866" s="3" t="s">
        <v>60</v>
      </c>
      <c r="H866" s="3" t="s">
        <v>60</v>
      </c>
      <c r="I866" s="3" t="s">
        <v>1858</v>
      </c>
      <c r="J866" s="3" t="s">
        <v>63</v>
      </c>
      <c r="K866" s="3" t="s">
        <v>63</v>
      </c>
    </row>
    <row r="867" ht="175.5" spans="1:11">
      <c r="A867" s="3" t="s">
        <v>1859</v>
      </c>
      <c r="B867" s="3" t="s">
        <v>1795</v>
      </c>
      <c r="C867" s="3" t="s">
        <v>21</v>
      </c>
      <c r="D867" s="3" t="s">
        <v>91</v>
      </c>
      <c r="E867" s="3" t="s">
        <v>1796</v>
      </c>
      <c r="F867" s="3" t="s">
        <v>1860</v>
      </c>
      <c r="G867" s="3" t="s">
        <v>60</v>
      </c>
      <c r="H867" s="3" t="s">
        <v>60</v>
      </c>
      <c r="I867" s="3" t="s">
        <v>1849</v>
      </c>
      <c r="J867" s="3" t="s">
        <v>1170</v>
      </c>
      <c r="K867" s="3" t="s">
        <v>63</v>
      </c>
    </row>
    <row r="868" ht="108" spans="1:11">
      <c r="A868" s="3" t="s">
        <v>1861</v>
      </c>
      <c r="B868" s="3" t="s">
        <v>1795</v>
      </c>
      <c r="C868" s="3" t="s">
        <v>15</v>
      </c>
      <c r="D868" s="3" t="s">
        <v>112</v>
      </c>
      <c r="E868" s="3" t="s">
        <v>1796</v>
      </c>
      <c r="F868" s="3" t="s">
        <v>1862</v>
      </c>
      <c r="G868" s="3" t="s">
        <v>60</v>
      </c>
      <c r="H868" s="3" t="s">
        <v>60</v>
      </c>
      <c r="I868" s="3" t="s">
        <v>1863</v>
      </c>
      <c r="J868" s="3" t="s">
        <v>63</v>
      </c>
      <c r="K868" s="3" t="s">
        <v>1864</v>
      </c>
    </row>
    <row r="869" ht="108" spans="1:11">
      <c r="A869" s="3" t="s">
        <v>1865</v>
      </c>
      <c r="B869" s="3" t="s">
        <v>1795</v>
      </c>
      <c r="C869" s="3" t="s">
        <v>15</v>
      </c>
      <c r="D869" s="3" t="s">
        <v>112</v>
      </c>
      <c r="E869" s="3" t="s">
        <v>1796</v>
      </c>
      <c r="F869" s="3" t="s">
        <v>1862</v>
      </c>
      <c r="G869" s="3" t="s">
        <v>60</v>
      </c>
      <c r="H869" s="3" t="s">
        <v>60</v>
      </c>
      <c r="I869" s="3" t="s">
        <v>1866</v>
      </c>
      <c r="J869" s="3" t="s">
        <v>63</v>
      </c>
      <c r="K869" s="3" t="s">
        <v>1867</v>
      </c>
    </row>
    <row r="870" ht="270" spans="1:11">
      <c r="A870" s="3" t="s">
        <v>1868</v>
      </c>
      <c r="B870" s="3" t="s">
        <v>1795</v>
      </c>
      <c r="C870" s="3" t="s">
        <v>21</v>
      </c>
      <c r="D870" s="3" t="s">
        <v>65</v>
      </c>
      <c r="E870" s="3" t="s">
        <v>1796</v>
      </c>
      <c r="F870" s="3" t="s">
        <v>1808</v>
      </c>
      <c r="G870" s="3" t="s">
        <v>60</v>
      </c>
      <c r="H870" s="3" t="s">
        <v>60</v>
      </c>
      <c r="I870" s="3" t="s">
        <v>1869</v>
      </c>
      <c r="J870" s="3" t="s">
        <v>1170</v>
      </c>
      <c r="K870" s="3" t="s">
        <v>63</v>
      </c>
    </row>
    <row r="871" ht="67.5" spans="1:11">
      <c r="A871" s="3" t="s">
        <v>1870</v>
      </c>
      <c r="B871" s="3" t="s">
        <v>1795</v>
      </c>
      <c r="C871" s="3" t="s">
        <v>15</v>
      </c>
      <c r="D871" s="3" t="s">
        <v>112</v>
      </c>
      <c r="E871" s="3" t="s">
        <v>1796</v>
      </c>
      <c r="F871" s="3" t="s">
        <v>1808</v>
      </c>
      <c r="G871" s="3" t="s">
        <v>60</v>
      </c>
      <c r="H871" s="3" t="s">
        <v>60</v>
      </c>
      <c r="I871" s="3" t="s">
        <v>1871</v>
      </c>
      <c r="J871" s="3" t="s">
        <v>63</v>
      </c>
      <c r="K871" s="3" t="s">
        <v>1872</v>
      </c>
    </row>
    <row r="872" ht="67.5" spans="1:11">
      <c r="A872" s="3" t="s">
        <v>1873</v>
      </c>
      <c r="B872" s="3" t="s">
        <v>1795</v>
      </c>
      <c r="C872" s="3" t="s">
        <v>15</v>
      </c>
      <c r="D872" s="3" t="s">
        <v>112</v>
      </c>
      <c r="E872" s="3" t="s">
        <v>1796</v>
      </c>
      <c r="F872" s="3" t="s">
        <v>1808</v>
      </c>
      <c r="G872" s="3" t="s">
        <v>60</v>
      </c>
      <c r="H872" s="3" t="s">
        <v>60</v>
      </c>
      <c r="I872" s="3" t="s">
        <v>1874</v>
      </c>
      <c r="J872" s="3" t="s">
        <v>63</v>
      </c>
      <c r="K872" s="3" t="s">
        <v>1875</v>
      </c>
    </row>
    <row r="873" ht="256.5" spans="1:11">
      <c r="A873" s="3" t="s">
        <v>1876</v>
      </c>
      <c r="B873" s="3" t="s">
        <v>1795</v>
      </c>
      <c r="C873" s="3" t="s">
        <v>21</v>
      </c>
      <c r="D873" s="3" t="s">
        <v>65</v>
      </c>
      <c r="E873" s="3" t="s">
        <v>1796</v>
      </c>
      <c r="F873" s="3" t="s">
        <v>1808</v>
      </c>
      <c r="G873" s="3" t="s">
        <v>60</v>
      </c>
      <c r="H873" s="3" t="s">
        <v>60</v>
      </c>
      <c r="I873" s="3" t="s">
        <v>1877</v>
      </c>
      <c r="J873" s="3" t="s">
        <v>1170</v>
      </c>
      <c r="K873" s="3" t="s">
        <v>63</v>
      </c>
    </row>
    <row r="874" ht="270" spans="1:11">
      <c r="A874" s="3" t="s">
        <v>1878</v>
      </c>
      <c r="B874" s="3" t="s">
        <v>1795</v>
      </c>
      <c r="C874" s="3" t="s">
        <v>21</v>
      </c>
      <c r="D874" s="3" t="s">
        <v>65</v>
      </c>
      <c r="E874" s="3" t="s">
        <v>1796</v>
      </c>
      <c r="F874" s="3" t="s">
        <v>1817</v>
      </c>
      <c r="G874" s="3" t="s">
        <v>60</v>
      </c>
      <c r="H874" s="3" t="s">
        <v>60</v>
      </c>
      <c r="I874" s="3" t="s">
        <v>1869</v>
      </c>
      <c r="J874" s="3" t="s">
        <v>1170</v>
      </c>
      <c r="K874" s="3" t="s">
        <v>63</v>
      </c>
    </row>
    <row r="875" ht="270" spans="1:11">
      <c r="A875" s="3" t="s">
        <v>1879</v>
      </c>
      <c r="B875" s="3" t="s">
        <v>1795</v>
      </c>
      <c r="C875" s="3" t="s">
        <v>104</v>
      </c>
      <c r="D875" s="3" t="s">
        <v>69</v>
      </c>
      <c r="E875" s="3" t="s">
        <v>1796</v>
      </c>
      <c r="F875" s="3" t="s">
        <v>1817</v>
      </c>
      <c r="G875" s="3" t="s">
        <v>60</v>
      </c>
      <c r="H875" s="3" t="s">
        <v>60</v>
      </c>
      <c r="I875" s="3" t="s">
        <v>1880</v>
      </c>
      <c r="J875" s="3" t="s">
        <v>1881</v>
      </c>
      <c r="K875" s="3" t="s">
        <v>1872</v>
      </c>
    </row>
    <row r="876" ht="270" spans="1:11">
      <c r="A876" s="3" t="s">
        <v>1882</v>
      </c>
      <c r="B876" s="3" t="s">
        <v>1795</v>
      </c>
      <c r="C876" s="3" t="s">
        <v>104</v>
      </c>
      <c r="D876" s="3" t="s">
        <v>69</v>
      </c>
      <c r="E876" s="3" t="s">
        <v>1796</v>
      </c>
      <c r="F876" s="3" t="s">
        <v>1883</v>
      </c>
      <c r="G876" s="3" t="s">
        <v>60</v>
      </c>
      <c r="H876" s="3" t="s">
        <v>60</v>
      </c>
      <c r="I876" s="3" t="s">
        <v>1884</v>
      </c>
      <c r="J876" s="3" t="s">
        <v>1885</v>
      </c>
      <c r="K876" s="3" t="s">
        <v>1875</v>
      </c>
    </row>
    <row r="877" ht="135" spans="1:11">
      <c r="A877" s="3" t="s">
        <v>1886</v>
      </c>
      <c r="B877" s="3" t="s">
        <v>1795</v>
      </c>
      <c r="C877" s="3" t="s">
        <v>21</v>
      </c>
      <c r="D877" s="3" t="s">
        <v>384</v>
      </c>
      <c r="E877" s="3" t="s">
        <v>1796</v>
      </c>
      <c r="F877" s="3" t="s">
        <v>1817</v>
      </c>
      <c r="G877" s="3" t="s">
        <v>60</v>
      </c>
      <c r="H877" s="3" t="s">
        <v>60</v>
      </c>
      <c r="I877" s="3" t="s">
        <v>1887</v>
      </c>
      <c r="J877" s="3" t="s">
        <v>1170</v>
      </c>
      <c r="K877" s="3" t="s">
        <v>63</v>
      </c>
    </row>
    <row r="878" ht="135" spans="1:11">
      <c r="A878" s="3" t="s">
        <v>1888</v>
      </c>
      <c r="B878" s="3" t="s">
        <v>1795</v>
      </c>
      <c r="C878" s="3" t="s">
        <v>21</v>
      </c>
      <c r="D878" s="3" t="s">
        <v>386</v>
      </c>
      <c r="E878" s="3" t="s">
        <v>1796</v>
      </c>
      <c r="F878" s="3" t="s">
        <v>1817</v>
      </c>
      <c r="G878" s="3" t="s">
        <v>60</v>
      </c>
      <c r="H878" s="3" t="s">
        <v>60</v>
      </c>
      <c r="I878" s="3" t="s">
        <v>1887</v>
      </c>
      <c r="J878" s="3" t="s">
        <v>1170</v>
      </c>
      <c r="K878" s="3" t="s">
        <v>63</v>
      </c>
    </row>
    <row r="879" ht="135" spans="1:11">
      <c r="A879" s="3" t="s">
        <v>1889</v>
      </c>
      <c r="B879" s="3" t="s">
        <v>1795</v>
      </c>
      <c r="C879" s="3" t="s">
        <v>21</v>
      </c>
      <c r="D879" s="3" t="s">
        <v>386</v>
      </c>
      <c r="E879" s="3" t="s">
        <v>1796</v>
      </c>
      <c r="F879" s="3" t="s">
        <v>1823</v>
      </c>
      <c r="G879" s="3" t="s">
        <v>60</v>
      </c>
      <c r="H879" s="3" t="s">
        <v>60</v>
      </c>
      <c r="I879" s="3" t="s">
        <v>1887</v>
      </c>
      <c r="J879" s="3" t="s">
        <v>1170</v>
      </c>
      <c r="K879" s="3" t="s">
        <v>63</v>
      </c>
    </row>
    <row r="880" ht="135" spans="1:11">
      <c r="A880" s="3" t="s">
        <v>1890</v>
      </c>
      <c r="B880" s="3" t="s">
        <v>1795</v>
      </c>
      <c r="C880" s="3" t="s">
        <v>21</v>
      </c>
      <c r="D880" s="3" t="s">
        <v>386</v>
      </c>
      <c r="E880" s="3" t="s">
        <v>1796</v>
      </c>
      <c r="F880" s="3" t="s">
        <v>1891</v>
      </c>
      <c r="G880" s="3" t="s">
        <v>60</v>
      </c>
      <c r="H880" s="3" t="s">
        <v>60</v>
      </c>
      <c r="I880" s="3" t="s">
        <v>1887</v>
      </c>
      <c r="J880" s="3" t="s">
        <v>1170</v>
      </c>
      <c r="K880" s="3" t="s">
        <v>63</v>
      </c>
    </row>
    <row r="881" ht="135" spans="1:11">
      <c r="A881" s="3" t="s">
        <v>1892</v>
      </c>
      <c r="B881" s="3" t="s">
        <v>1795</v>
      </c>
      <c r="C881" s="3" t="s">
        <v>21</v>
      </c>
      <c r="D881" s="3" t="s">
        <v>386</v>
      </c>
      <c r="E881" s="3" t="s">
        <v>1796</v>
      </c>
      <c r="F881" s="3" t="s">
        <v>1891</v>
      </c>
      <c r="G881" s="3" t="s">
        <v>60</v>
      </c>
      <c r="H881" s="3" t="s">
        <v>60</v>
      </c>
      <c r="I881" s="3" t="s">
        <v>1887</v>
      </c>
      <c r="J881" s="3" t="s">
        <v>1170</v>
      </c>
      <c r="K881" s="3" t="s">
        <v>63</v>
      </c>
    </row>
    <row r="882" ht="67.5" spans="1:11">
      <c r="A882" s="3" t="s">
        <v>1893</v>
      </c>
      <c r="B882" s="3" t="s">
        <v>1795</v>
      </c>
      <c r="C882" s="3" t="s">
        <v>104</v>
      </c>
      <c r="D882" s="3" t="s">
        <v>105</v>
      </c>
      <c r="E882" s="3" t="s">
        <v>1796</v>
      </c>
      <c r="F882" s="3" t="s">
        <v>1883</v>
      </c>
      <c r="G882" s="3" t="s">
        <v>60</v>
      </c>
      <c r="H882" s="3" t="s">
        <v>60</v>
      </c>
      <c r="I882" s="3" t="s">
        <v>1894</v>
      </c>
      <c r="J882" s="3" t="s">
        <v>1520</v>
      </c>
      <c r="K882" s="3" t="s">
        <v>63</v>
      </c>
    </row>
    <row r="883" ht="81" spans="1:11">
      <c r="A883" s="3" t="s">
        <v>1895</v>
      </c>
      <c r="B883" s="3" t="s">
        <v>1795</v>
      </c>
      <c r="C883" s="3" t="s">
        <v>104</v>
      </c>
      <c r="D883" s="3" t="s">
        <v>105</v>
      </c>
      <c r="E883" s="3" t="s">
        <v>1796</v>
      </c>
      <c r="F883" s="3" t="s">
        <v>1862</v>
      </c>
      <c r="G883" s="3" t="s">
        <v>60</v>
      </c>
      <c r="H883" s="3" t="s">
        <v>60</v>
      </c>
      <c r="I883" s="3" t="s">
        <v>1896</v>
      </c>
      <c r="J883" s="3" t="s">
        <v>1523</v>
      </c>
      <c r="K883" s="3" t="s">
        <v>63</v>
      </c>
    </row>
    <row r="884" ht="135" spans="1:11">
      <c r="A884" s="3" t="s">
        <v>1897</v>
      </c>
      <c r="B884" s="3" t="s">
        <v>1795</v>
      </c>
      <c r="C884" s="3" t="s">
        <v>21</v>
      </c>
      <c r="D884" s="3" t="s">
        <v>384</v>
      </c>
      <c r="E884" s="3" t="s">
        <v>1796</v>
      </c>
      <c r="F884" s="3" t="s">
        <v>1823</v>
      </c>
      <c r="G884" s="3" t="s">
        <v>60</v>
      </c>
      <c r="H884" s="3" t="s">
        <v>60</v>
      </c>
      <c r="I884" s="3" t="s">
        <v>1887</v>
      </c>
      <c r="J884" s="3" t="s">
        <v>1170</v>
      </c>
      <c r="K884" s="3" t="s">
        <v>63</v>
      </c>
    </row>
    <row r="885" ht="135" spans="1:11">
      <c r="A885" s="3" t="s">
        <v>1898</v>
      </c>
      <c r="B885" s="3" t="s">
        <v>1795</v>
      </c>
      <c r="C885" s="3" t="s">
        <v>21</v>
      </c>
      <c r="D885" s="3" t="s">
        <v>384</v>
      </c>
      <c r="E885" s="3" t="s">
        <v>1796</v>
      </c>
      <c r="F885" s="3" t="s">
        <v>1891</v>
      </c>
      <c r="G885" s="3" t="s">
        <v>60</v>
      </c>
      <c r="H885" s="3" t="s">
        <v>60</v>
      </c>
      <c r="I885" s="3" t="s">
        <v>1887</v>
      </c>
      <c r="J885" s="3" t="s">
        <v>1170</v>
      </c>
      <c r="K885" s="3" t="s">
        <v>63</v>
      </c>
    </row>
    <row r="886" ht="135" spans="1:11">
      <c r="A886" s="3" t="s">
        <v>1899</v>
      </c>
      <c r="B886" s="3" t="s">
        <v>1795</v>
      </c>
      <c r="C886" s="3" t="s">
        <v>21</v>
      </c>
      <c r="D886" s="3" t="s">
        <v>384</v>
      </c>
      <c r="E886" s="3" t="s">
        <v>1796</v>
      </c>
      <c r="F886" s="3" t="s">
        <v>1891</v>
      </c>
      <c r="G886" s="3" t="s">
        <v>60</v>
      </c>
      <c r="H886" s="3" t="s">
        <v>60</v>
      </c>
      <c r="I886" s="3" t="s">
        <v>1887</v>
      </c>
      <c r="J886" s="3" t="s">
        <v>1170</v>
      </c>
      <c r="K886" s="3" t="s">
        <v>63</v>
      </c>
    </row>
    <row r="887" ht="135" spans="1:11">
      <c r="A887" s="3" t="s">
        <v>1900</v>
      </c>
      <c r="B887" s="3" t="s">
        <v>1795</v>
      </c>
      <c r="C887" s="3" t="s">
        <v>21</v>
      </c>
      <c r="D887" s="3" t="s">
        <v>134</v>
      </c>
      <c r="E887" s="3" t="s">
        <v>1901</v>
      </c>
      <c r="F887" s="3" t="s">
        <v>1902</v>
      </c>
      <c r="G887" s="3" t="s">
        <v>60</v>
      </c>
      <c r="H887" s="3" t="s">
        <v>60</v>
      </c>
      <c r="I887" s="3" t="s">
        <v>1903</v>
      </c>
      <c r="J887" s="3" t="s">
        <v>1170</v>
      </c>
      <c r="K887" s="3" t="s">
        <v>63</v>
      </c>
    </row>
    <row r="888" ht="135" spans="1:11">
      <c r="A888" s="3" t="s">
        <v>1904</v>
      </c>
      <c r="B888" s="3" t="s">
        <v>1795</v>
      </c>
      <c r="C888" s="3" t="s">
        <v>21</v>
      </c>
      <c r="D888" s="3" t="s">
        <v>142</v>
      </c>
      <c r="E888" s="3" t="s">
        <v>1901</v>
      </c>
      <c r="F888" s="3" t="s">
        <v>1902</v>
      </c>
      <c r="G888" s="3" t="s">
        <v>60</v>
      </c>
      <c r="H888" s="3" t="s">
        <v>60</v>
      </c>
      <c r="I888" s="3" t="s">
        <v>1903</v>
      </c>
      <c r="J888" s="3" t="s">
        <v>1170</v>
      </c>
      <c r="K888" s="3" t="s">
        <v>63</v>
      </c>
    </row>
    <row r="889" ht="135" spans="1:11">
      <c r="A889" s="3" t="s">
        <v>1905</v>
      </c>
      <c r="B889" s="3" t="s">
        <v>1795</v>
      </c>
      <c r="C889" s="3" t="s">
        <v>21</v>
      </c>
      <c r="D889" s="3" t="s">
        <v>142</v>
      </c>
      <c r="E889" s="3" t="s">
        <v>1901</v>
      </c>
      <c r="F889" s="3" t="s">
        <v>1902</v>
      </c>
      <c r="G889" s="3" t="s">
        <v>60</v>
      </c>
      <c r="H889" s="3" t="s">
        <v>60</v>
      </c>
      <c r="I889" s="3" t="s">
        <v>1903</v>
      </c>
      <c r="J889" s="3" t="s">
        <v>1170</v>
      </c>
      <c r="K889" s="3" t="s">
        <v>63</v>
      </c>
    </row>
    <row r="890" ht="135" spans="1:11">
      <c r="A890" s="3" t="s">
        <v>1906</v>
      </c>
      <c r="B890" s="3" t="s">
        <v>1795</v>
      </c>
      <c r="C890" s="3" t="s">
        <v>21</v>
      </c>
      <c r="D890" s="3" t="s">
        <v>130</v>
      </c>
      <c r="E890" s="3" t="s">
        <v>1901</v>
      </c>
      <c r="F890" s="3" t="s">
        <v>1902</v>
      </c>
      <c r="G890" s="3" t="s">
        <v>60</v>
      </c>
      <c r="H890" s="3" t="s">
        <v>60</v>
      </c>
      <c r="I890" s="3" t="s">
        <v>1903</v>
      </c>
      <c r="J890" s="3" t="s">
        <v>1170</v>
      </c>
      <c r="K890" s="3" t="s">
        <v>63</v>
      </c>
    </row>
    <row r="891" ht="405" spans="1:11">
      <c r="A891" s="3" t="s">
        <v>1907</v>
      </c>
      <c r="B891" s="3" t="s">
        <v>1795</v>
      </c>
      <c r="C891" s="3" t="s">
        <v>21</v>
      </c>
      <c r="D891" s="3" t="s">
        <v>86</v>
      </c>
      <c r="E891" s="3" t="s">
        <v>1901</v>
      </c>
      <c r="F891" s="3" t="s">
        <v>1908</v>
      </c>
      <c r="G891" s="3" t="s">
        <v>60</v>
      </c>
      <c r="H891" s="3" t="s">
        <v>60</v>
      </c>
      <c r="I891" s="3" t="s">
        <v>1909</v>
      </c>
      <c r="J891" s="3" t="s">
        <v>1170</v>
      </c>
      <c r="K891" s="3" t="s">
        <v>63</v>
      </c>
    </row>
    <row r="892" ht="405" spans="1:11">
      <c r="A892" s="3" t="s">
        <v>1910</v>
      </c>
      <c r="B892" s="3" t="s">
        <v>1795</v>
      </c>
      <c r="C892" s="3" t="s">
        <v>21</v>
      </c>
      <c r="D892" s="3" t="s">
        <v>86</v>
      </c>
      <c r="E892" s="3" t="s">
        <v>1901</v>
      </c>
      <c r="F892" s="3" t="s">
        <v>1911</v>
      </c>
      <c r="G892" s="3" t="s">
        <v>60</v>
      </c>
      <c r="H892" s="3" t="s">
        <v>60</v>
      </c>
      <c r="I892" s="3" t="s">
        <v>1909</v>
      </c>
      <c r="J892" s="3" t="s">
        <v>1170</v>
      </c>
      <c r="K892" s="3" t="s">
        <v>63</v>
      </c>
    </row>
    <row r="893" ht="135" spans="1:11">
      <c r="A893" s="3" t="s">
        <v>1912</v>
      </c>
      <c r="B893" s="3" t="s">
        <v>1795</v>
      </c>
      <c r="C893" s="3" t="s">
        <v>21</v>
      </c>
      <c r="D893" s="3" t="s">
        <v>1125</v>
      </c>
      <c r="E893" s="3" t="s">
        <v>1901</v>
      </c>
      <c r="F893" s="3" t="s">
        <v>1908</v>
      </c>
      <c r="G893" s="3" t="s">
        <v>60</v>
      </c>
      <c r="H893" s="3" t="s">
        <v>60</v>
      </c>
      <c r="I893" s="3" t="s">
        <v>63</v>
      </c>
      <c r="J893" s="3" t="s">
        <v>1170</v>
      </c>
      <c r="K893" s="3" t="s">
        <v>1913</v>
      </c>
    </row>
    <row r="894" ht="135" spans="1:11">
      <c r="A894" s="3" t="s">
        <v>1914</v>
      </c>
      <c r="B894" s="3" t="s">
        <v>1795</v>
      </c>
      <c r="C894" s="3" t="s">
        <v>21</v>
      </c>
      <c r="D894" s="3" t="s">
        <v>1125</v>
      </c>
      <c r="E894" s="3" t="s">
        <v>1901</v>
      </c>
      <c r="F894" s="3" t="s">
        <v>1911</v>
      </c>
      <c r="G894" s="3" t="s">
        <v>60</v>
      </c>
      <c r="H894" s="3" t="s">
        <v>60</v>
      </c>
      <c r="I894" s="3" t="s">
        <v>63</v>
      </c>
      <c r="J894" s="3" t="s">
        <v>1170</v>
      </c>
      <c r="K894" s="3" t="s">
        <v>1913</v>
      </c>
    </row>
    <row r="895" ht="135" spans="1:11">
      <c r="A895" s="3" t="s">
        <v>1915</v>
      </c>
      <c r="B895" s="3" t="s">
        <v>1795</v>
      </c>
      <c r="C895" s="3" t="s">
        <v>15</v>
      </c>
      <c r="D895" s="3" t="s">
        <v>342</v>
      </c>
      <c r="E895" s="3" t="s">
        <v>1901</v>
      </c>
      <c r="F895" s="3" t="s">
        <v>1908</v>
      </c>
      <c r="G895" s="3" t="s">
        <v>60</v>
      </c>
      <c r="H895" s="3" t="s">
        <v>60</v>
      </c>
      <c r="I895" s="3" t="s">
        <v>1903</v>
      </c>
      <c r="J895" s="3" t="s">
        <v>1170</v>
      </c>
      <c r="K895" s="3" t="s">
        <v>63</v>
      </c>
    </row>
    <row r="896" ht="135" spans="1:11">
      <c r="A896" s="3" t="s">
        <v>1916</v>
      </c>
      <c r="B896" s="3" t="s">
        <v>1795</v>
      </c>
      <c r="C896" s="3" t="s">
        <v>15</v>
      </c>
      <c r="D896" s="3" t="s">
        <v>346</v>
      </c>
      <c r="E896" s="3" t="s">
        <v>1901</v>
      </c>
      <c r="F896" s="3" t="s">
        <v>1917</v>
      </c>
      <c r="G896" s="3" t="s">
        <v>60</v>
      </c>
      <c r="H896" s="3" t="s">
        <v>60</v>
      </c>
      <c r="I896" s="3" t="s">
        <v>1903</v>
      </c>
      <c r="J896" s="3" t="s">
        <v>1170</v>
      </c>
      <c r="K896" s="3" t="s">
        <v>63</v>
      </c>
    </row>
    <row r="897" ht="135" spans="1:11">
      <c r="A897" s="3" t="s">
        <v>1918</v>
      </c>
      <c r="B897" s="3" t="s">
        <v>1795</v>
      </c>
      <c r="C897" s="3" t="s">
        <v>15</v>
      </c>
      <c r="D897" s="3" t="s">
        <v>342</v>
      </c>
      <c r="E897" s="3" t="s">
        <v>1901</v>
      </c>
      <c r="F897" s="3" t="s">
        <v>1908</v>
      </c>
      <c r="G897" s="3" t="s">
        <v>60</v>
      </c>
      <c r="H897" s="3" t="s">
        <v>60</v>
      </c>
      <c r="I897" s="3" t="s">
        <v>1903</v>
      </c>
      <c r="J897" s="3" t="s">
        <v>1170</v>
      </c>
      <c r="K897" s="3" t="s">
        <v>63</v>
      </c>
    </row>
    <row r="898" ht="67.5" spans="1:11">
      <c r="A898" s="3" t="s">
        <v>1919</v>
      </c>
      <c r="B898" s="3" t="s">
        <v>1795</v>
      </c>
      <c r="C898" s="3" t="s">
        <v>318</v>
      </c>
      <c r="D898" s="3" t="s">
        <v>105</v>
      </c>
      <c r="E898" s="3" t="s">
        <v>1901</v>
      </c>
      <c r="F898" s="3" t="s">
        <v>1911</v>
      </c>
      <c r="G898" s="3" t="s">
        <v>60</v>
      </c>
      <c r="H898" s="3" t="s">
        <v>60</v>
      </c>
      <c r="I898" s="3" t="s">
        <v>1920</v>
      </c>
      <c r="J898" s="3" t="s">
        <v>1520</v>
      </c>
      <c r="K898" s="3" t="s">
        <v>63</v>
      </c>
    </row>
    <row r="899" ht="67.5" spans="1:11">
      <c r="A899" s="3" t="s">
        <v>1921</v>
      </c>
      <c r="B899" s="3" t="s">
        <v>1795</v>
      </c>
      <c r="C899" s="3" t="s">
        <v>318</v>
      </c>
      <c r="D899" s="3" t="s">
        <v>105</v>
      </c>
      <c r="E899" s="3" t="s">
        <v>1901</v>
      </c>
      <c r="F899" s="3" t="s">
        <v>1902</v>
      </c>
      <c r="G899" s="3" t="s">
        <v>60</v>
      </c>
      <c r="H899" s="3" t="s">
        <v>60</v>
      </c>
      <c r="I899" s="3" t="s">
        <v>1922</v>
      </c>
      <c r="J899" s="3" t="s">
        <v>1523</v>
      </c>
      <c r="K899" s="3" t="s">
        <v>63</v>
      </c>
    </row>
    <row r="900" ht="405" spans="1:11">
      <c r="A900" s="3" t="s">
        <v>1923</v>
      </c>
      <c r="B900" s="3" t="s">
        <v>1795</v>
      </c>
      <c r="C900" s="3" t="s">
        <v>21</v>
      </c>
      <c r="D900" s="3" t="s">
        <v>86</v>
      </c>
      <c r="E900" s="3" t="s">
        <v>1901</v>
      </c>
      <c r="F900" s="3" t="s">
        <v>1908</v>
      </c>
      <c r="G900" s="3" t="s">
        <v>60</v>
      </c>
      <c r="H900" s="3" t="s">
        <v>60</v>
      </c>
      <c r="I900" s="3" t="s">
        <v>1909</v>
      </c>
      <c r="J900" s="3" t="s">
        <v>1170</v>
      </c>
      <c r="K900" s="3" t="s">
        <v>63</v>
      </c>
    </row>
    <row r="901" ht="67.5" spans="1:11">
      <c r="A901" s="3" t="s">
        <v>1924</v>
      </c>
      <c r="B901" s="3" t="s">
        <v>1795</v>
      </c>
      <c r="C901" s="3" t="s">
        <v>21</v>
      </c>
      <c r="D901" s="3" t="s">
        <v>1125</v>
      </c>
      <c r="E901" s="3" t="s">
        <v>1901</v>
      </c>
      <c r="F901" s="3" t="s">
        <v>1808</v>
      </c>
      <c r="G901" s="3" t="s">
        <v>60</v>
      </c>
      <c r="H901" s="3" t="s">
        <v>60</v>
      </c>
      <c r="I901" s="3" t="s">
        <v>63</v>
      </c>
      <c r="J901" s="3" t="s">
        <v>63</v>
      </c>
      <c r="K901" s="3" t="s">
        <v>63</v>
      </c>
    </row>
    <row r="902" ht="94.5" spans="1:11">
      <c r="A902" s="3" t="s">
        <v>1925</v>
      </c>
      <c r="B902" s="3" t="s">
        <v>1795</v>
      </c>
      <c r="C902" s="3" t="s">
        <v>925</v>
      </c>
      <c r="D902" s="3" t="s">
        <v>926</v>
      </c>
      <c r="E902" s="3" t="s">
        <v>1901</v>
      </c>
      <c r="F902" s="3" t="s">
        <v>1926</v>
      </c>
      <c r="G902" s="3" t="s">
        <v>60</v>
      </c>
      <c r="H902" s="3" t="s">
        <v>60</v>
      </c>
      <c r="I902" s="3" t="s">
        <v>63</v>
      </c>
      <c r="J902" s="3" t="s">
        <v>63</v>
      </c>
      <c r="K902" s="3" t="s">
        <v>63</v>
      </c>
    </row>
    <row r="903" ht="94.5" spans="1:11">
      <c r="A903" s="3" t="s">
        <v>1927</v>
      </c>
      <c r="B903" s="3" t="s">
        <v>1795</v>
      </c>
      <c r="C903" s="3" t="s">
        <v>925</v>
      </c>
      <c r="D903" s="3" t="s">
        <v>926</v>
      </c>
      <c r="E903" s="3" t="s">
        <v>1901</v>
      </c>
      <c r="F903" s="3" t="s">
        <v>1926</v>
      </c>
      <c r="G903" s="3" t="s">
        <v>60</v>
      </c>
      <c r="H903" s="3" t="s">
        <v>60</v>
      </c>
      <c r="I903" s="3" t="s">
        <v>63</v>
      </c>
      <c r="J903" s="3" t="s">
        <v>63</v>
      </c>
      <c r="K903" s="3" t="s">
        <v>63</v>
      </c>
    </row>
    <row r="904" ht="189" spans="1:11">
      <c r="A904" s="3" t="s">
        <v>1928</v>
      </c>
      <c r="B904" s="3" t="s">
        <v>1589</v>
      </c>
      <c r="C904" s="3" t="s">
        <v>15</v>
      </c>
      <c r="D904" s="3" t="s">
        <v>95</v>
      </c>
      <c r="E904" s="3" t="s">
        <v>1596</v>
      </c>
      <c r="F904" s="3" t="s">
        <v>1929</v>
      </c>
      <c r="G904" s="3" t="s">
        <v>60</v>
      </c>
      <c r="H904" s="3" t="s">
        <v>1930</v>
      </c>
      <c r="I904" s="3" t="s">
        <v>1931</v>
      </c>
      <c r="J904" s="3" t="s">
        <v>1170</v>
      </c>
      <c r="K904" s="3" t="s">
        <v>1932</v>
      </c>
    </row>
    <row r="905" ht="135" spans="1:11">
      <c r="A905" s="3" t="s">
        <v>1933</v>
      </c>
      <c r="B905" s="3" t="s">
        <v>1589</v>
      </c>
      <c r="C905" s="3" t="s">
        <v>21</v>
      </c>
      <c r="D905" s="3" t="s">
        <v>134</v>
      </c>
      <c r="E905" s="3" t="s">
        <v>1596</v>
      </c>
      <c r="F905" s="3" t="s">
        <v>1607</v>
      </c>
      <c r="G905" s="3" t="s">
        <v>1598</v>
      </c>
      <c r="H905" s="3" t="s">
        <v>1599</v>
      </c>
      <c r="I905" s="3" t="s">
        <v>1600</v>
      </c>
      <c r="J905" s="3" t="s">
        <v>1170</v>
      </c>
      <c r="K905" s="3" t="s">
        <v>63</v>
      </c>
    </row>
    <row r="906" ht="135" spans="1:11">
      <c r="A906" s="3" t="s">
        <v>1934</v>
      </c>
      <c r="B906" s="3" t="s">
        <v>1589</v>
      </c>
      <c r="C906" s="3" t="s">
        <v>21</v>
      </c>
      <c r="D906" s="3" t="s">
        <v>142</v>
      </c>
      <c r="E906" s="3" t="s">
        <v>1596</v>
      </c>
      <c r="F906" s="3" t="s">
        <v>1607</v>
      </c>
      <c r="G906" s="3" t="s">
        <v>1599</v>
      </c>
      <c r="H906" s="3" t="s">
        <v>1935</v>
      </c>
      <c r="I906" s="3" t="s">
        <v>1600</v>
      </c>
      <c r="J906" s="3" t="s">
        <v>1170</v>
      </c>
      <c r="K906" s="3" t="s">
        <v>63</v>
      </c>
    </row>
    <row r="907" ht="135" spans="1:11">
      <c r="A907" s="3" t="s">
        <v>1936</v>
      </c>
      <c r="B907" s="3" t="s">
        <v>1589</v>
      </c>
      <c r="C907" s="3" t="s">
        <v>21</v>
      </c>
      <c r="D907" s="3" t="s">
        <v>142</v>
      </c>
      <c r="E907" s="3" t="s">
        <v>1596</v>
      </c>
      <c r="F907" s="3" t="s">
        <v>1607</v>
      </c>
      <c r="G907" s="3" t="s">
        <v>1599</v>
      </c>
      <c r="H907" s="3" t="s">
        <v>1935</v>
      </c>
      <c r="I907" s="3" t="s">
        <v>1600</v>
      </c>
      <c r="J907" s="3" t="s">
        <v>1170</v>
      </c>
      <c r="K907" s="3" t="s">
        <v>63</v>
      </c>
    </row>
    <row r="908" ht="270" spans="1:11">
      <c r="A908" s="3" t="s">
        <v>1937</v>
      </c>
      <c r="B908" s="3" t="s">
        <v>1589</v>
      </c>
      <c r="C908" s="3" t="s">
        <v>21</v>
      </c>
      <c r="D908" s="3" t="s">
        <v>130</v>
      </c>
      <c r="E908" s="3" t="s">
        <v>1596</v>
      </c>
      <c r="F908" s="3" t="s">
        <v>1597</v>
      </c>
      <c r="G908" s="3" t="s">
        <v>60</v>
      </c>
      <c r="H908" s="3" t="s">
        <v>1938</v>
      </c>
      <c r="I908" s="3" t="s">
        <v>1939</v>
      </c>
      <c r="J908" s="3" t="s">
        <v>1170</v>
      </c>
      <c r="K908" s="3" t="s">
        <v>63</v>
      </c>
    </row>
    <row r="909" ht="270" spans="1:11">
      <c r="A909" s="3" t="s">
        <v>1940</v>
      </c>
      <c r="B909" s="3" t="s">
        <v>1589</v>
      </c>
      <c r="C909" s="3" t="s">
        <v>21</v>
      </c>
      <c r="D909" s="3" t="s">
        <v>312</v>
      </c>
      <c r="E909" s="3" t="s">
        <v>1596</v>
      </c>
      <c r="F909" s="3" t="s">
        <v>1607</v>
      </c>
      <c r="G909" s="3" t="s">
        <v>1619</v>
      </c>
      <c r="H909" s="3" t="s">
        <v>1620</v>
      </c>
      <c r="I909" s="3" t="s">
        <v>1941</v>
      </c>
      <c r="J909" s="3" t="s">
        <v>1170</v>
      </c>
      <c r="K909" s="3" t="s">
        <v>63</v>
      </c>
    </row>
    <row r="910" ht="270" spans="1:11">
      <c r="A910" s="3" t="s">
        <v>1942</v>
      </c>
      <c r="B910" s="3" t="s">
        <v>1589</v>
      </c>
      <c r="C910" s="3" t="s">
        <v>15</v>
      </c>
      <c r="D910" s="3" t="s">
        <v>86</v>
      </c>
      <c r="E910" s="3" t="s">
        <v>1590</v>
      </c>
      <c r="F910" s="3" t="s">
        <v>60</v>
      </c>
      <c r="G910" s="3" t="s">
        <v>60</v>
      </c>
      <c r="H910" s="3" t="s">
        <v>60</v>
      </c>
      <c r="I910" s="3" t="s">
        <v>1941</v>
      </c>
      <c r="J910" s="3" t="s">
        <v>1170</v>
      </c>
      <c r="K910" s="3" t="s">
        <v>63</v>
      </c>
    </row>
    <row r="911" ht="324" spans="1:11">
      <c r="A911" s="3" t="s">
        <v>1943</v>
      </c>
      <c r="B911" s="3" t="s">
        <v>1589</v>
      </c>
      <c r="C911" s="3" t="s">
        <v>15</v>
      </c>
      <c r="D911" s="3" t="s">
        <v>86</v>
      </c>
      <c r="E911" s="3" t="s">
        <v>1596</v>
      </c>
      <c r="F911" s="3" t="s">
        <v>1929</v>
      </c>
      <c r="G911" s="3" t="s">
        <v>1619</v>
      </c>
      <c r="H911" s="3" t="s">
        <v>1620</v>
      </c>
      <c r="I911" s="3" t="s">
        <v>1661</v>
      </c>
      <c r="J911" s="3" t="s">
        <v>1170</v>
      </c>
      <c r="K911" s="3" t="s">
        <v>1662</v>
      </c>
    </row>
    <row r="912" ht="324" spans="1:11">
      <c r="A912" s="3" t="s">
        <v>1944</v>
      </c>
      <c r="B912" s="3" t="s">
        <v>1589</v>
      </c>
      <c r="C912" s="3" t="s">
        <v>15</v>
      </c>
      <c r="D912" s="3" t="s">
        <v>86</v>
      </c>
      <c r="E912" s="3" t="s">
        <v>1596</v>
      </c>
      <c r="F912" s="3" t="s">
        <v>1929</v>
      </c>
      <c r="G912" s="3" t="s">
        <v>1619</v>
      </c>
      <c r="H912" s="3" t="s">
        <v>1620</v>
      </c>
      <c r="I912" s="3" t="s">
        <v>1661</v>
      </c>
      <c r="J912" s="3" t="s">
        <v>1170</v>
      </c>
      <c r="K912" s="3" t="s">
        <v>1662</v>
      </c>
    </row>
    <row r="913" ht="135" spans="1:11">
      <c r="A913" s="3" t="s">
        <v>1945</v>
      </c>
      <c r="B913" s="3" t="s">
        <v>1589</v>
      </c>
      <c r="C913" s="3" t="s">
        <v>15</v>
      </c>
      <c r="D913" s="3" t="s">
        <v>65</v>
      </c>
      <c r="E913" s="3" t="s">
        <v>1590</v>
      </c>
      <c r="F913" s="3" t="s">
        <v>60</v>
      </c>
      <c r="G913" s="3" t="s">
        <v>60</v>
      </c>
      <c r="H913" s="3" t="s">
        <v>60</v>
      </c>
      <c r="I913" s="3" t="s">
        <v>1653</v>
      </c>
      <c r="J913" s="3" t="s">
        <v>1170</v>
      </c>
      <c r="K913" s="3" t="s">
        <v>63</v>
      </c>
    </row>
    <row r="914" ht="216" spans="1:11">
      <c r="A914" s="3" t="s">
        <v>1946</v>
      </c>
      <c r="B914" s="3" t="s">
        <v>1589</v>
      </c>
      <c r="C914" s="3" t="s">
        <v>15</v>
      </c>
      <c r="D914" s="3" t="s">
        <v>65</v>
      </c>
      <c r="E914" s="3" t="s">
        <v>1596</v>
      </c>
      <c r="F914" s="3" t="s">
        <v>1947</v>
      </c>
      <c r="G914" s="3" t="s">
        <v>1619</v>
      </c>
      <c r="H914" s="3" t="s">
        <v>1620</v>
      </c>
      <c r="I914" s="3" t="s">
        <v>1931</v>
      </c>
      <c r="J914" s="3" t="s">
        <v>1170</v>
      </c>
      <c r="K914" s="3" t="s">
        <v>1662</v>
      </c>
    </row>
    <row r="915" ht="216" spans="1:11">
      <c r="A915" s="3" t="s">
        <v>1948</v>
      </c>
      <c r="B915" s="3" t="s">
        <v>1589</v>
      </c>
      <c r="C915" s="3" t="s">
        <v>15</v>
      </c>
      <c r="D915" s="3" t="s">
        <v>65</v>
      </c>
      <c r="E915" s="3" t="s">
        <v>1596</v>
      </c>
      <c r="F915" s="3" t="s">
        <v>1624</v>
      </c>
      <c r="G915" s="3" t="s">
        <v>1619</v>
      </c>
      <c r="H915" s="3" t="s">
        <v>1620</v>
      </c>
      <c r="I915" s="3" t="s">
        <v>1931</v>
      </c>
      <c r="J915" s="3" t="s">
        <v>1170</v>
      </c>
      <c r="K915" s="3" t="s">
        <v>1662</v>
      </c>
    </row>
    <row r="916" ht="135" spans="1:11">
      <c r="A916" s="3" t="s">
        <v>1949</v>
      </c>
      <c r="B916" s="3" t="s">
        <v>1589</v>
      </c>
      <c r="C916" s="3" t="s">
        <v>15</v>
      </c>
      <c r="D916" s="3" t="s">
        <v>91</v>
      </c>
      <c r="E916" s="3" t="s">
        <v>1596</v>
      </c>
      <c r="F916" s="3" t="s">
        <v>60</v>
      </c>
      <c r="G916" s="3" t="s">
        <v>60</v>
      </c>
      <c r="H916" s="3" t="s">
        <v>60</v>
      </c>
      <c r="I916" s="3" t="s">
        <v>63</v>
      </c>
      <c r="J916" s="3" t="s">
        <v>1170</v>
      </c>
      <c r="K916" s="3" t="s">
        <v>1932</v>
      </c>
    </row>
    <row r="917" ht="135" spans="1:11">
      <c r="A917" s="3" t="s">
        <v>1950</v>
      </c>
      <c r="B917" s="3" t="s">
        <v>1589</v>
      </c>
      <c r="C917" s="3" t="s">
        <v>15</v>
      </c>
      <c r="D917" s="3" t="s">
        <v>91</v>
      </c>
      <c r="E917" s="3" t="s">
        <v>1596</v>
      </c>
      <c r="F917" s="3" t="s">
        <v>1597</v>
      </c>
      <c r="G917" s="3" t="s">
        <v>1635</v>
      </c>
      <c r="H917" s="3" t="s">
        <v>1951</v>
      </c>
      <c r="I917" s="3" t="s">
        <v>63</v>
      </c>
      <c r="J917" s="3" t="s">
        <v>1170</v>
      </c>
      <c r="K917" s="3" t="s">
        <v>1932</v>
      </c>
    </row>
    <row r="918" ht="216" spans="1:11">
      <c r="A918" s="3" t="s">
        <v>1952</v>
      </c>
      <c r="B918" s="3" t="s">
        <v>1589</v>
      </c>
      <c r="C918" s="3" t="s">
        <v>15</v>
      </c>
      <c r="D918" s="3" t="s">
        <v>91</v>
      </c>
      <c r="E918" s="3" t="s">
        <v>1596</v>
      </c>
      <c r="F918" s="3" t="s">
        <v>1597</v>
      </c>
      <c r="G918" s="3" t="s">
        <v>1619</v>
      </c>
      <c r="H918" s="3" t="s">
        <v>1620</v>
      </c>
      <c r="I918" s="3" t="s">
        <v>63</v>
      </c>
      <c r="J918" s="3" t="s">
        <v>1170</v>
      </c>
      <c r="K918" s="3" t="s">
        <v>1662</v>
      </c>
    </row>
    <row r="919" ht="135" spans="1:11">
      <c r="A919" s="3" t="s">
        <v>1953</v>
      </c>
      <c r="B919" s="3" t="s">
        <v>1589</v>
      </c>
      <c r="C919" s="3" t="s">
        <v>21</v>
      </c>
      <c r="D919" s="3" t="s">
        <v>342</v>
      </c>
      <c r="E919" s="3" t="s">
        <v>1596</v>
      </c>
      <c r="F919" s="3" t="s">
        <v>1597</v>
      </c>
      <c r="G919" s="3" t="s">
        <v>1598</v>
      </c>
      <c r="H919" s="3" t="s">
        <v>1599</v>
      </c>
      <c r="I919" s="3" t="s">
        <v>1600</v>
      </c>
      <c r="J919" s="3" t="s">
        <v>1170</v>
      </c>
      <c r="K919" s="3" t="s">
        <v>63</v>
      </c>
    </row>
    <row r="920" ht="135" spans="1:11">
      <c r="A920" s="3" t="s">
        <v>1954</v>
      </c>
      <c r="B920" s="3" t="s">
        <v>1589</v>
      </c>
      <c r="C920" s="3" t="s">
        <v>21</v>
      </c>
      <c r="D920" s="3" t="s">
        <v>342</v>
      </c>
      <c r="E920" s="3" t="s">
        <v>1596</v>
      </c>
      <c r="F920" s="3" t="s">
        <v>1597</v>
      </c>
      <c r="G920" s="3" t="s">
        <v>1598</v>
      </c>
      <c r="H920" s="3" t="s">
        <v>1599</v>
      </c>
      <c r="I920" s="3" t="s">
        <v>1600</v>
      </c>
      <c r="J920" s="3" t="s">
        <v>1170</v>
      </c>
      <c r="K920" s="3" t="s">
        <v>63</v>
      </c>
    </row>
    <row r="921" ht="135" spans="1:11">
      <c r="A921" s="3" t="s">
        <v>1955</v>
      </c>
      <c r="B921" s="3" t="s">
        <v>1589</v>
      </c>
      <c r="C921" s="3" t="s">
        <v>21</v>
      </c>
      <c r="D921" s="3" t="s">
        <v>346</v>
      </c>
      <c r="E921" s="3" t="s">
        <v>1596</v>
      </c>
      <c r="F921" s="3" t="s">
        <v>1597</v>
      </c>
      <c r="G921" s="3" t="s">
        <v>1598</v>
      </c>
      <c r="H921" s="3" t="s">
        <v>1599</v>
      </c>
      <c r="I921" s="3" t="s">
        <v>1600</v>
      </c>
      <c r="J921" s="3" t="s">
        <v>1170</v>
      </c>
      <c r="K921" s="3" t="s">
        <v>63</v>
      </c>
    </row>
    <row r="922" ht="135" spans="1:11">
      <c r="A922" s="3" t="s">
        <v>1956</v>
      </c>
      <c r="B922" s="3" t="s">
        <v>1589</v>
      </c>
      <c r="C922" s="3" t="s">
        <v>15</v>
      </c>
      <c r="D922" s="3" t="s">
        <v>342</v>
      </c>
      <c r="E922" s="3" t="s">
        <v>1590</v>
      </c>
      <c r="F922" s="3" t="s">
        <v>1957</v>
      </c>
      <c r="G922" s="3" t="s">
        <v>1958</v>
      </c>
      <c r="H922" s="3" t="s">
        <v>1959</v>
      </c>
      <c r="I922" s="3" t="s">
        <v>1960</v>
      </c>
      <c r="J922" s="3" t="s">
        <v>1170</v>
      </c>
      <c r="K922" s="3" t="s">
        <v>63</v>
      </c>
    </row>
    <row r="923" ht="135" spans="1:11">
      <c r="A923" s="3" t="s">
        <v>1961</v>
      </c>
      <c r="B923" s="3" t="s">
        <v>1589</v>
      </c>
      <c r="C923" s="3" t="s">
        <v>15</v>
      </c>
      <c r="D923" s="3" t="s">
        <v>346</v>
      </c>
      <c r="E923" s="3" t="s">
        <v>1590</v>
      </c>
      <c r="F923" s="3" t="s">
        <v>1957</v>
      </c>
      <c r="G923" s="3" t="s">
        <v>1958</v>
      </c>
      <c r="H923" s="3" t="s">
        <v>1959</v>
      </c>
      <c r="I923" s="3" t="s">
        <v>1960</v>
      </c>
      <c r="J923" s="3" t="s">
        <v>1170</v>
      </c>
      <c r="K923" s="3" t="s">
        <v>63</v>
      </c>
    </row>
    <row r="924" ht="216" spans="1:11">
      <c r="A924" s="3" t="s">
        <v>1962</v>
      </c>
      <c r="B924" s="3" t="s">
        <v>1589</v>
      </c>
      <c r="C924" s="3" t="s">
        <v>15</v>
      </c>
      <c r="D924" s="3" t="s">
        <v>453</v>
      </c>
      <c r="E924" s="3" t="s">
        <v>1590</v>
      </c>
      <c r="F924" s="3" t="s">
        <v>1963</v>
      </c>
      <c r="G924" s="3" t="s">
        <v>60</v>
      </c>
      <c r="H924" s="3" t="s">
        <v>1964</v>
      </c>
      <c r="I924" s="3" t="s">
        <v>1965</v>
      </c>
      <c r="J924" s="3" t="s">
        <v>1604</v>
      </c>
      <c r="K924" s="3" t="s">
        <v>63</v>
      </c>
    </row>
    <row r="925" ht="216" spans="1:11">
      <c r="A925" s="3" t="s">
        <v>1966</v>
      </c>
      <c r="B925" s="3" t="s">
        <v>1589</v>
      </c>
      <c r="C925" s="3" t="s">
        <v>15</v>
      </c>
      <c r="D925" s="3" t="s">
        <v>453</v>
      </c>
      <c r="E925" s="3" t="s">
        <v>1590</v>
      </c>
      <c r="F925" s="3" t="s">
        <v>1967</v>
      </c>
      <c r="G925" s="3" t="s">
        <v>60</v>
      </c>
      <c r="H925" s="3" t="s">
        <v>1964</v>
      </c>
      <c r="I925" s="3" t="s">
        <v>1968</v>
      </c>
      <c r="J925" s="3" t="s">
        <v>1609</v>
      </c>
      <c r="K925" s="3" t="s">
        <v>63</v>
      </c>
    </row>
    <row r="926" ht="202.5" spans="1:11">
      <c r="A926" s="3" t="s">
        <v>1969</v>
      </c>
      <c r="B926" s="3" t="s">
        <v>1589</v>
      </c>
      <c r="C926" s="3" t="s">
        <v>15</v>
      </c>
      <c r="D926" s="3" t="s">
        <v>371</v>
      </c>
      <c r="E926" s="3" t="s">
        <v>1590</v>
      </c>
      <c r="F926" s="3" t="s">
        <v>1963</v>
      </c>
      <c r="G926" s="3" t="s">
        <v>60</v>
      </c>
      <c r="H926" s="3" t="s">
        <v>1964</v>
      </c>
      <c r="I926" s="3" t="s">
        <v>1970</v>
      </c>
      <c r="J926" s="3" t="s">
        <v>63</v>
      </c>
      <c r="K926" s="3" t="s">
        <v>63</v>
      </c>
    </row>
    <row r="927" ht="202.5" spans="1:11">
      <c r="A927" s="3" t="s">
        <v>1971</v>
      </c>
      <c r="B927" s="3" t="s">
        <v>1589</v>
      </c>
      <c r="C927" s="3" t="s">
        <v>15</v>
      </c>
      <c r="D927" s="3" t="s">
        <v>371</v>
      </c>
      <c r="E927" s="3" t="s">
        <v>1590</v>
      </c>
      <c r="F927" s="3" t="s">
        <v>1967</v>
      </c>
      <c r="G927" s="3" t="s">
        <v>60</v>
      </c>
      <c r="H927" s="3" t="s">
        <v>1964</v>
      </c>
      <c r="I927" s="3" t="s">
        <v>1972</v>
      </c>
      <c r="J927" s="3" t="s">
        <v>63</v>
      </c>
      <c r="K927" s="3" t="s">
        <v>63</v>
      </c>
    </row>
    <row r="928" ht="81" spans="1:11">
      <c r="A928" s="3" t="s">
        <v>1973</v>
      </c>
      <c r="B928" s="3" t="s">
        <v>1589</v>
      </c>
      <c r="C928" s="3" t="s">
        <v>15</v>
      </c>
      <c r="D928" s="3" t="s">
        <v>444</v>
      </c>
      <c r="E928" s="3" t="s">
        <v>1590</v>
      </c>
      <c r="F928" s="3" t="s">
        <v>60</v>
      </c>
      <c r="G928" s="3" t="s">
        <v>60</v>
      </c>
      <c r="H928" s="3" t="s">
        <v>60</v>
      </c>
      <c r="I928" s="3" t="s">
        <v>1974</v>
      </c>
      <c r="J928" s="3" t="s">
        <v>63</v>
      </c>
      <c r="K928" s="3" t="s">
        <v>63</v>
      </c>
    </row>
    <row r="929" ht="81" spans="1:11">
      <c r="A929" s="3" t="s">
        <v>1975</v>
      </c>
      <c r="B929" s="3" t="s">
        <v>1589</v>
      </c>
      <c r="C929" s="3" t="s">
        <v>15</v>
      </c>
      <c r="D929" s="3" t="s">
        <v>444</v>
      </c>
      <c r="E929" s="3" t="s">
        <v>1590</v>
      </c>
      <c r="F929" s="3" t="s">
        <v>60</v>
      </c>
      <c r="G929" s="3" t="s">
        <v>60</v>
      </c>
      <c r="H929" s="3" t="s">
        <v>60</v>
      </c>
      <c r="I929" s="3" t="s">
        <v>1976</v>
      </c>
      <c r="J929" s="3" t="s">
        <v>63</v>
      </c>
      <c r="K929" s="3" t="s">
        <v>63</v>
      </c>
    </row>
    <row r="930" ht="81" spans="1:11">
      <c r="A930" s="3" t="s">
        <v>1977</v>
      </c>
      <c r="B930" s="3" t="s">
        <v>1589</v>
      </c>
      <c r="C930" s="3" t="s">
        <v>15</v>
      </c>
      <c r="D930" s="3" t="s">
        <v>444</v>
      </c>
      <c r="E930" s="3" t="s">
        <v>1590</v>
      </c>
      <c r="F930" s="3" t="s">
        <v>60</v>
      </c>
      <c r="G930" s="3" t="s">
        <v>60</v>
      </c>
      <c r="H930" s="3" t="s">
        <v>60</v>
      </c>
      <c r="I930" s="3" t="s">
        <v>1974</v>
      </c>
      <c r="J930" s="3" t="s">
        <v>63</v>
      </c>
      <c r="K930" s="3" t="s">
        <v>63</v>
      </c>
    </row>
    <row r="931" ht="81" spans="1:11">
      <c r="A931" s="3" t="s">
        <v>1978</v>
      </c>
      <c r="B931" s="3" t="s">
        <v>1589</v>
      </c>
      <c r="C931" s="3" t="s">
        <v>15</v>
      </c>
      <c r="D931" s="3" t="s">
        <v>444</v>
      </c>
      <c r="E931" s="3" t="s">
        <v>1590</v>
      </c>
      <c r="F931" s="3" t="s">
        <v>60</v>
      </c>
      <c r="G931" s="3" t="s">
        <v>60</v>
      </c>
      <c r="H931" s="3" t="s">
        <v>60</v>
      </c>
      <c r="I931" s="3" t="s">
        <v>1976</v>
      </c>
      <c r="J931" s="3" t="s">
        <v>63</v>
      </c>
      <c r="K931" s="3" t="s">
        <v>63</v>
      </c>
    </row>
    <row r="932" ht="270" spans="1:11">
      <c r="A932" s="3" t="s">
        <v>1979</v>
      </c>
      <c r="B932" s="3" t="s">
        <v>1589</v>
      </c>
      <c r="C932" s="3" t="s">
        <v>15</v>
      </c>
      <c r="D932" s="3" t="s">
        <v>353</v>
      </c>
      <c r="E932" s="3" t="s">
        <v>1590</v>
      </c>
      <c r="F932" s="3" t="s">
        <v>60</v>
      </c>
      <c r="G932" s="3" t="s">
        <v>60</v>
      </c>
      <c r="H932" s="3" t="s">
        <v>1964</v>
      </c>
      <c r="I932" s="3" t="s">
        <v>1980</v>
      </c>
      <c r="J932" s="3" t="s">
        <v>1170</v>
      </c>
      <c r="K932" s="3" t="s">
        <v>63</v>
      </c>
    </row>
    <row r="933" ht="270" spans="1:11">
      <c r="A933" s="3" t="s">
        <v>1981</v>
      </c>
      <c r="B933" s="3" t="s">
        <v>1589</v>
      </c>
      <c r="C933" s="3" t="s">
        <v>15</v>
      </c>
      <c r="D933" s="3" t="s">
        <v>365</v>
      </c>
      <c r="E933" s="3" t="s">
        <v>1590</v>
      </c>
      <c r="F933" s="3" t="s">
        <v>1967</v>
      </c>
      <c r="G933" s="3" t="s">
        <v>60</v>
      </c>
      <c r="H933" s="3" t="s">
        <v>1964</v>
      </c>
      <c r="I933" s="3" t="s">
        <v>1980</v>
      </c>
      <c r="J933" s="3" t="s">
        <v>1170</v>
      </c>
      <c r="K933" s="3" t="s">
        <v>63</v>
      </c>
    </row>
    <row r="934" ht="270" spans="1:11">
      <c r="A934" s="3" t="s">
        <v>1982</v>
      </c>
      <c r="B934" s="3" t="s">
        <v>1589</v>
      </c>
      <c r="C934" s="3" t="s">
        <v>15</v>
      </c>
      <c r="D934" s="3" t="s">
        <v>369</v>
      </c>
      <c r="E934" s="3" t="s">
        <v>1590</v>
      </c>
      <c r="F934" s="3" t="s">
        <v>60</v>
      </c>
      <c r="G934" s="3" t="s">
        <v>60</v>
      </c>
      <c r="H934" s="3" t="s">
        <v>60</v>
      </c>
      <c r="I934" s="3" t="s">
        <v>1980</v>
      </c>
      <c r="J934" s="3" t="s">
        <v>1170</v>
      </c>
      <c r="K934" s="3" t="s">
        <v>63</v>
      </c>
    </row>
    <row r="935" ht="270" spans="1:11">
      <c r="A935" s="3" t="s">
        <v>1983</v>
      </c>
      <c r="B935" s="3" t="s">
        <v>1589</v>
      </c>
      <c r="C935" s="3" t="s">
        <v>15</v>
      </c>
      <c r="D935" s="3" t="s">
        <v>362</v>
      </c>
      <c r="E935" s="3" t="s">
        <v>1590</v>
      </c>
      <c r="F935" s="3" t="s">
        <v>60</v>
      </c>
      <c r="G935" s="3" t="s">
        <v>60</v>
      </c>
      <c r="H935" s="3" t="s">
        <v>60</v>
      </c>
      <c r="I935" s="3" t="s">
        <v>1980</v>
      </c>
      <c r="J935" s="3" t="s">
        <v>1170</v>
      </c>
      <c r="K935" s="3" t="s">
        <v>63</v>
      </c>
    </row>
    <row r="936" ht="135" spans="1:11">
      <c r="A936" s="3" t="s">
        <v>1984</v>
      </c>
      <c r="B936" s="3" t="s">
        <v>1589</v>
      </c>
      <c r="C936" s="3" t="s">
        <v>15</v>
      </c>
      <c r="D936" s="3" t="s">
        <v>101</v>
      </c>
      <c r="E936" s="3" t="s">
        <v>1590</v>
      </c>
      <c r="F936" s="3" t="s">
        <v>60</v>
      </c>
      <c r="G936" s="3" t="s">
        <v>60</v>
      </c>
      <c r="H936" s="3" t="s">
        <v>60</v>
      </c>
      <c r="I936" s="3" t="s">
        <v>1985</v>
      </c>
      <c r="J936" s="3" t="s">
        <v>1170</v>
      </c>
      <c r="K936" s="3" t="s">
        <v>63</v>
      </c>
    </row>
    <row r="937" ht="67.5" spans="1:11">
      <c r="A937" s="3" t="s">
        <v>1986</v>
      </c>
      <c r="B937" s="3" t="s">
        <v>1589</v>
      </c>
      <c r="C937" s="3" t="s">
        <v>15</v>
      </c>
      <c r="D937" s="3" t="s">
        <v>91</v>
      </c>
      <c r="E937" s="3" t="s">
        <v>1590</v>
      </c>
      <c r="F937" s="3" t="s">
        <v>60</v>
      </c>
      <c r="G937" s="3" t="s">
        <v>60</v>
      </c>
      <c r="H937" s="3" t="s">
        <v>60</v>
      </c>
      <c r="I937" s="3" t="s">
        <v>63</v>
      </c>
      <c r="J937" s="3" t="s">
        <v>63</v>
      </c>
      <c r="K937" s="3" t="s">
        <v>63</v>
      </c>
    </row>
    <row r="938" ht="67.5" spans="1:11">
      <c r="A938" s="3" t="s">
        <v>1987</v>
      </c>
      <c r="B938" s="3" t="s">
        <v>1589</v>
      </c>
      <c r="C938" s="3" t="s">
        <v>15</v>
      </c>
      <c r="D938" s="3" t="s">
        <v>367</v>
      </c>
      <c r="E938" s="3" t="s">
        <v>1590</v>
      </c>
      <c r="F938" s="3" t="s">
        <v>60</v>
      </c>
      <c r="G938" s="3" t="s">
        <v>60</v>
      </c>
      <c r="H938" s="3" t="s">
        <v>60</v>
      </c>
      <c r="I938" s="3" t="s">
        <v>63</v>
      </c>
      <c r="J938" s="3" t="s">
        <v>63</v>
      </c>
      <c r="K938" s="3" t="s">
        <v>63</v>
      </c>
    </row>
    <row r="939" ht="135" spans="1:11">
      <c r="A939" s="3" t="s">
        <v>1988</v>
      </c>
      <c r="B939" s="3" t="s">
        <v>1589</v>
      </c>
      <c r="C939" s="3" t="s">
        <v>15</v>
      </c>
      <c r="D939" s="3" t="s">
        <v>101</v>
      </c>
      <c r="E939" s="3" t="s">
        <v>1590</v>
      </c>
      <c r="F939" s="3" t="s">
        <v>1967</v>
      </c>
      <c r="G939" s="3" t="s">
        <v>60</v>
      </c>
      <c r="H939" s="3" t="s">
        <v>1964</v>
      </c>
      <c r="I939" s="3" t="s">
        <v>1985</v>
      </c>
      <c r="J939" s="3" t="s">
        <v>1170</v>
      </c>
      <c r="K939" s="3" t="s">
        <v>63</v>
      </c>
    </row>
    <row r="940" ht="135" spans="1:11">
      <c r="A940" s="3" t="s">
        <v>1989</v>
      </c>
      <c r="B940" s="3" t="s">
        <v>1589</v>
      </c>
      <c r="C940" s="3" t="s">
        <v>15</v>
      </c>
      <c r="D940" s="3" t="s">
        <v>356</v>
      </c>
      <c r="E940" s="3" t="s">
        <v>1590</v>
      </c>
      <c r="F940" s="3" t="s">
        <v>1612</v>
      </c>
      <c r="G940" s="3" t="s">
        <v>60</v>
      </c>
      <c r="H940" s="3" t="s">
        <v>1964</v>
      </c>
      <c r="I940" s="3" t="s">
        <v>1985</v>
      </c>
      <c r="J940" s="3" t="s">
        <v>1170</v>
      </c>
      <c r="K940" s="3" t="s">
        <v>63</v>
      </c>
    </row>
    <row r="941" ht="135" spans="1:11">
      <c r="A941" s="3" t="s">
        <v>1990</v>
      </c>
      <c r="B941" s="3" t="s">
        <v>1589</v>
      </c>
      <c r="C941" s="3" t="s">
        <v>15</v>
      </c>
      <c r="D941" s="3" t="s">
        <v>1373</v>
      </c>
      <c r="E941" s="3" t="s">
        <v>1590</v>
      </c>
      <c r="F941" s="3" t="s">
        <v>1991</v>
      </c>
      <c r="G941" s="3" t="s">
        <v>1958</v>
      </c>
      <c r="H941" s="3" t="s">
        <v>1959</v>
      </c>
      <c r="I941" s="3" t="s">
        <v>1992</v>
      </c>
      <c r="J941" s="3" t="s">
        <v>1170</v>
      </c>
      <c r="K941" s="3" t="s">
        <v>63</v>
      </c>
    </row>
    <row r="942" ht="148.5" spans="1:11">
      <c r="A942" s="3" t="s">
        <v>1993</v>
      </c>
      <c r="B942" s="3" t="s">
        <v>1589</v>
      </c>
      <c r="C942" s="3" t="s">
        <v>15</v>
      </c>
      <c r="D942" s="3" t="s">
        <v>78</v>
      </c>
      <c r="E942" s="3" t="s">
        <v>1596</v>
      </c>
      <c r="F942" s="3" t="s">
        <v>1634</v>
      </c>
      <c r="G942" s="3" t="s">
        <v>60</v>
      </c>
      <c r="H942" s="3" t="s">
        <v>1635</v>
      </c>
      <c r="I942" s="3" t="s">
        <v>1636</v>
      </c>
      <c r="J942" s="3" t="s">
        <v>63</v>
      </c>
      <c r="K942" s="3" t="s">
        <v>1637</v>
      </c>
    </row>
    <row r="943" ht="148.5" spans="1:11">
      <c r="A943" s="3" t="s">
        <v>1994</v>
      </c>
      <c r="B943" s="3" t="s">
        <v>1589</v>
      </c>
      <c r="C943" s="3" t="s">
        <v>15</v>
      </c>
      <c r="D943" s="3" t="s">
        <v>78</v>
      </c>
      <c r="E943" s="3" t="s">
        <v>1596</v>
      </c>
      <c r="F943" s="3" t="s">
        <v>1639</v>
      </c>
      <c r="G943" s="3" t="s">
        <v>60</v>
      </c>
      <c r="H943" s="3" t="s">
        <v>1635</v>
      </c>
      <c r="I943" s="3" t="s">
        <v>1640</v>
      </c>
      <c r="J943" s="3" t="s">
        <v>63</v>
      </c>
      <c r="K943" s="3" t="s">
        <v>1637</v>
      </c>
    </row>
    <row r="944" ht="189" spans="1:11">
      <c r="A944" s="3" t="s">
        <v>1995</v>
      </c>
      <c r="B944" s="3" t="s">
        <v>1589</v>
      </c>
      <c r="C944" s="3" t="s">
        <v>15</v>
      </c>
      <c r="D944" s="3" t="s">
        <v>95</v>
      </c>
      <c r="E944" s="3" t="s">
        <v>1596</v>
      </c>
      <c r="F944" s="3" t="s">
        <v>1996</v>
      </c>
      <c r="G944" s="3" t="s">
        <v>60</v>
      </c>
      <c r="H944" s="3" t="s">
        <v>1930</v>
      </c>
      <c r="I944" s="3" t="s">
        <v>1931</v>
      </c>
      <c r="J944" s="3" t="s">
        <v>1170</v>
      </c>
      <c r="K944" s="3" t="s">
        <v>1932</v>
      </c>
    </row>
    <row r="945" ht="135" spans="1:11">
      <c r="A945" s="3" t="s">
        <v>1997</v>
      </c>
      <c r="B945" s="3" t="s">
        <v>1589</v>
      </c>
      <c r="C945" s="3" t="s">
        <v>21</v>
      </c>
      <c r="D945" s="3" t="s">
        <v>384</v>
      </c>
      <c r="E945" s="3" t="s">
        <v>1596</v>
      </c>
      <c r="F945" s="3" t="s">
        <v>1998</v>
      </c>
      <c r="G945" s="3" t="s">
        <v>60</v>
      </c>
      <c r="H945" s="3" t="s">
        <v>1930</v>
      </c>
      <c r="I945" s="3" t="s">
        <v>1992</v>
      </c>
      <c r="J945" s="3" t="s">
        <v>1170</v>
      </c>
      <c r="K945" s="3" t="s">
        <v>63</v>
      </c>
    </row>
    <row r="946" ht="135" spans="1:11">
      <c r="A946" s="3" t="s">
        <v>1999</v>
      </c>
      <c r="B946" s="3" t="s">
        <v>1589</v>
      </c>
      <c r="C946" s="3" t="s">
        <v>21</v>
      </c>
      <c r="D946" s="3" t="s">
        <v>386</v>
      </c>
      <c r="E946" s="3" t="s">
        <v>1596</v>
      </c>
      <c r="F946" s="3" t="s">
        <v>1998</v>
      </c>
      <c r="G946" s="3" t="s">
        <v>60</v>
      </c>
      <c r="H946" s="3" t="s">
        <v>1930</v>
      </c>
      <c r="I946" s="3" t="s">
        <v>1992</v>
      </c>
      <c r="J946" s="3" t="s">
        <v>1170</v>
      </c>
      <c r="K946" s="3" t="s">
        <v>63</v>
      </c>
    </row>
    <row r="947" ht="135" spans="1:11">
      <c r="A947" s="3" t="s">
        <v>2000</v>
      </c>
      <c r="B947" s="3" t="s">
        <v>1589</v>
      </c>
      <c r="C947" s="3" t="s">
        <v>21</v>
      </c>
      <c r="D947" s="3" t="s">
        <v>386</v>
      </c>
      <c r="E947" s="3" t="s">
        <v>1596</v>
      </c>
      <c r="F947" s="3" t="s">
        <v>1998</v>
      </c>
      <c r="G947" s="3" t="s">
        <v>60</v>
      </c>
      <c r="H947" s="3" t="s">
        <v>1930</v>
      </c>
      <c r="I947" s="3" t="s">
        <v>1992</v>
      </c>
      <c r="J947" s="3" t="s">
        <v>1170</v>
      </c>
      <c r="K947" s="3" t="s">
        <v>63</v>
      </c>
    </row>
    <row r="948" ht="135" spans="1:11">
      <c r="A948" s="3" t="s">
        <v>2001</v>
      </c>
      <c r="B948" s="3" t="s">
        <v>1589</v>
      </c>
      <c r="C948" s="3" t="s">
        <v>21</v>
      </c>
      <c r="D948" s="3" t="s">
        <v>386</v>
      </c>
      <c r="E948" s="3" t="s">
        <v>1596</v>
      </c>
      <c r="F948" s="3" t="s">
        <v>2002</v>
      </c>
      <c r="G948" s="3" t="s">
        <v>60</v>
      </c>
      <c r="H948" s="3" t="s">
        <v>1930</v>
      </c>
      <c r="I948" s="3" t="s">
        <v>1992</v>
      </c>
      <c r="J948" s="3" t="s">
        <v>1170</v>
      </c>
      <c r="K948" s="3" t="s">
        <v>63</v>
      </c>
    </row>
    <row r="949" ht="135" spans="1:11">
      <c r="A949" s="3" t="s">
        <v>2003</v>
      </c>
      <c r="B949" s="3" t="s">
        <v>1589</v>
      </c>
      <c r="C949" s="3" t="s">
        <v>21</v>
      </c>
      <c r="D949" s="3" t="s">
        <v>386</v>
      </c>
      <c r="E949" s="3" t="s">
        <v>1596</v>
      </c>
      <c r="F949" s="3" t="s">
        <v>2002</v>
      </c>
      <c r="G949" s="3" t="s">
        <v>60</v>
      </c>
      <c r="H949" s="3" t="s">
        <v>1930</v>
      </c>
      <c r="I949" s="3" t="s">
        <v>1992</v>
      </c>
      <c r="J949" s="3" t="s">
        <v>1170</v>
      </c>
      <c r="K949" s="3" t="s">
        <v>63</v>
      </c>
    </row>
    <row r="950" ht="81" spans="1:11">
      <c r="A950" s="3" t="s">
        <v>2004</v>
      </c>
      <c r="B950" s="3" t="s">
        <v>1589</v>
      </c>
      <c r="C950" s="3" t="s">
        <v>104</v>
      </c>
      <c r="D950" s="3" t="s">
        <v>105</v>
      </c>
      <c r="E950" s="3" t="s">
        <v>1596</v>
      </c>
      <c r="F950" s="3" t="s">
        <v>1634</v>
      </c>
      <c r="G950" s="3" t="s">
        <v>60</v>
      </c>
      <c r="H950" s="3" t="s">
        <v>1635</v>
      </c>
      <c r="I950" s="3" t="s">
        <v>2005</v>
      </c>
      <c r="J950" s="3" t="s">
        <v>1604</v>
      </c>
      <c r="K950" s="3" t="s">
        <v>63</v>
      </c>
    </row>
    <row r="951" ht="81" spans="1:11">
      <c r="A951" s="3" t="s">
        <v>2006</v>
      </c>
      <c r="B951" s="3" t="s">
        <v>1589</v>
      </c>
      <c r="C951" s="3" t="s">
        <v>104</v>
      </c>
      <c r="D951" s="3" t="s">
        <v>105</v>
      </c>
      <c r="E951" s="3" t="s">
        <v>1596</v>
      </c>
      <c r="F951" s="3" t="s">
        <v>1639</v>
      </c>
      <c r="G951" s="3" t="s">
        <v>60</v>
      </c>
      <c r="H951" s="3" t="s">
        <v>1635</v>
      </c>
      <c r="I951" s="3" t="s">
        <v>2007</v>
      </c>
      <c r="J951" s="3" t="s">
        <v>1609</v>
      </c>
      <c r="K951" s="3" t="s">
        <v>63</v>
      </c>
    </row>
    <row r="952" ht="135" spans="1:11">
      <c r="A952" s="3" t="s">
        <v>2008</v>
      </c>
      <c r="B952" s="3" t="s">
        <v>1589</v>
      </c>
      <c r="C952" s="3" t="s">
        <v>21</v>
      </c>
      <c r="D952" s="3" t="s">
        <v>384</v>
      </c>
      <c r="E952" s="3" t="s">
        <v>1596</v>
      </c>
      <c r="F952" s="3" t="s">
        <v>2002</v>
      </c>
      <c r="G952" s="3" t="s">
        <v>60</v>
      </c>
      <c r="H952" s="3" t="s">
        <v>1930</v>
      </c>
      <c r="I952" s="3" t="s">
        <v>1992</v>
      </c>
      <c r="J952" s="3" t="s">
        <v>1170</v>
      </c>
      <c r="K952" s="3" t="s">
        <v>63</v>
      </c>
    </row>
    <row r="953" ht="135" spans="1:11">
      <c r="A953" s="3" t="s">
        <v>2009</v>
      </c>
      <c r="B953" s="3" t="s">
        <v>1589</v>
      </c>
      <c r="C953" s="3" t="s">
        <v>15</v>
      </c>
      <c r="D953" s="3" t="s">
        <v>99</v>
      </c>
      <c r="E953" s="3" t="s">
        <v>1596</v>
      </c>
      <c r="F953" s="3" t="s">
        <v>1996</v>
      </c>
      <c r="G953" s="3" t="s">
        <v>60</v>
      </c>
      <c r="H953" s="3" t="s">
        <v>1930</v>
      </c>
      <c r="I953" s="3" t="s">
        <v>1653</v>
      </c>
      <c r="J953" s="3" t="s">
        <v>1170</v>
      </c>
      <c r="K953" s="3" t="s">
        <v>63</v>
      </c>
    </row>
    <row r="954" ht="135" spans="1:11">
      <c r="A954" s="3" t="s">
        <v>26</v>
      </c>
      <c r="B954" s="3" t="s">
        <v>1589</v>
      </c>
      <c r="C954" s="3" t="s">
        <v>21</v>
      </c>
      <c r="D954" s="3" t="s">
        <v>384</v>
      </c>
      <c r="E954" s="3" t="s">
        <v>1596</v>
      </c>
      <c r="F954" s="3" t="s">
        <v>2002</v>
      </c>
      <c r="G954" s="3" t="s">
        <v>60</v>
      </c>
      <c r="H954" s="3" t="s">
        <v>1930</v>
      </c>
      <c r="I954" s="3" t="s">
        <v>1992</v>
      </c>
      <c r="J954" s="3" t="s">
        <v>1170</v>
      </c>
      <c r="K954" s="3" t="s">
        <v>63</v>
      </c>
    </row>
    <row r="955" ht="270" spans="1:11">
      <c r="A955" s="3" t="s">
        <v>2010</v>
      </c>
      <c r="B955" s="3" t="s">
        <v>1589</v>
      </c>
      <c r="C955" s="3" t="s">
        <v>15</v>
      </c>
      <c r="D955" s="3" t="s">
        <v>358</v>
      </c>
      <c r="E955" s="3" t="s">
        <v>1590</v>
      </c>
      <c r="F955" s="3" t="s">
        <v>1963</v>
      </c>
      <c r="G955" s="3" t="s">
        <v>60</v>
      </c>
      <c r="H955" s="3" t="s">
        <v>1964</v>
      </c>
      <c r="I955" s="3" t="s">
        <v>1980</v>
      </c>
      <c r="J955" s="3" t="s">
        <v>1170</v>
      </c>
      <c r="K955" s="3" t="s">
        <v>63</v>
      </c>
    </row>
    <row r="956" ht="270" spans="1:11">
      <c r="A956" s="3" t="s">
        <v>2011</v>
      </c>
      <c r="B956" s="3" t="s">
        <v>1589</v>
      </c>
      <c r="C956" s="3" t="s">
        <v>15</v>
      </c>
      <c r="D956" s="3" t="s">
        <v>358</v>
      </c>
      <c r="E956" s="3" t="s">
        <v>1590</v>
      </c>
      <c r="F956" s="3" t="s">
        <v>1957</v>
      </c>
      <c r="G956" s="3" t="s">
        <v>60</v>
      </c>
      <c r="H956" s="3" t="s">
        <v>1964</v>
      </c>
      <c r="I956" s="3" t="s">
        <v>1980</v>
      </c>
      <c r="J956" s="3" t="s">
        <v>1170</v>
      </c>
      <c r="K956" s="3" t="s">
        <v>63</v>
      </c>
    </row>
    <row r="957" ht="135" spans="1:11">
      <c r="A957" s="3" t="s">
        <v>20</v>
      </c>
      <c r="B957" s="3" t="s">
        <v>1589</v>
      </c>
      <c r="C957" s="3" t="s">
        <v>21</v>
      </c>
      <c r="D957" s="3" t="s">
        <v>384</v>
      </c>
      <c r="E957" s="3" t="s">
        <v>1596</v>
      </c>
      <c r="F957" s="3" t="s">
        <v>1998</v>
      </c>
      <c r="G957" s="3" t="s">
        <v>60</v>
      </c>
      <c r="H957" s="3" t="s">
        <v>1930</v>
      </c>
      <c r="I957" s="3" t="s">
        <v>1992</v>
      </c>
      <c r="J957" s="3" t="s">
        <v>1170</v>
      </c>
      <c r="K957" s="3" t="s">
        <v>63</v>
      </c>
    </row>
    <row r="958" ht="67.5" spans="1:11">
      <c r="A958" s="3" t="s">
        <v>2012</v>
      </c>
      <c r="B958" s="3" t="s">
        <v>1589</v>
      </c>
      <c r="C958" s="3" t="s">
        <v>925</v>
      </c>
      <c r="D958" s="3" t="s">
        <v>926</v>
      </c>
      <c r="E958" s="3" t="s">
        <v>1596</v>
      </c>
      <c r="F958" s="3" t="s">
        <v>60</v>
      </c>
      <c r="G958" s="3" t="s">
        <v>60</v>
      </c>
      <c r="H958" s="3" t="s">
        <v>60</v>
      </c>
      <c r="I958" s="3" t="s">
        <v>63</v>
      </c>
      <c r="J958" s="3" t="s">
        <v>63</v>
      </c>
      <c r="K958" s="3" t="s">
        <v>63</v>
      </c>
    </row>
    <row r="959" ht="67.5" spans="1:11">
      <c r="A959" s="3" t="s">
        <v>2013</v>
      </c>
      <c r="B959" s="3" t="s">
        <v>1589</v>
      </c>
      <c r="C959" s="3" t="s">
        <v>925</v>
      </c>
      <c r="D959" s="3" t="s">
        <v>926</v>
      </c>
      <c r="E959" s="3" t="s">
        <v>1596</v>
      </c>
      <c r="F959" s="3" t="s">
        <v>60</v>
      </c>
      <c r="G959" s="3" t="s">
        <v>60</v>
      </c>
      <c r="H959" s="3" t="s">
        <v>60</v>
      </c>
      <c r="I959" s="3" t="s">
        <v>63</v>
      </c>
      <c r="J959" s="3" t="s">
        <v>63</v>
      </c>
      <c r="K959" s="3" t="s">
        <v>63</v>
      </c>
    </row>
    <row r="960" ht="135" spans="1:11">
      <c r="A960" s="3" t="s">
        <v>2014</v>
      </c>
      <c r="B960" s="3" t="s">
        <v>943</v>
      </c>
      <c r="C960" s="3" t="s">
        <v>15</v>
      </c>
      <c r="D960" s="3" t="s">
        <v>274</v>
      </c>
      <c r="E960" s="3" t="s">
        <v>1259</v>
      </c>
      <c r="F960" s="3" t="s">
        <v>1406</v>
      </c>
      <c r="G960" s="3" t="s">
        <v>1407</v>
      </c>
      <c r="H960" s="3" t="s">
        <v>1408</v>
      </c>
      <c r="I960" s="3" t="s">
        <v>2015</v>
      </c>
      <c r="J960" s="3" t="s">
        <v>2016</v>
      </c>
      <c r="K960" s="3" t="s">
        <v>1410</v>
      </c>
    </row>
    <row r="961" ht="135" spans="1:11">
      <c r="A961" s="3" t="s">
        <v>2017</v>
      </c>
      <c r="B961" s="3" t="s">
        <v>1167</v>
      </c>
      <c r="C961" s="3" t="s">
        <v>15</v>
      </c>
      <c r="D961" s="3" t="s">
        <v>274</v>
      </c>
      <c r="E961" s="3" t="s">
        <v>1726</v>
      </c>
      <c r="F961" s="3" t="s">
        <v>60</v>
      </c>
      <c r="G961" s="3" t="s">
        <v>1727</v>
      </c>
      <c r="H961" s="3" t="s">
        <v>1727</v>
      </c>
      <c r="I961" s="3" t="s">
        <v>1728</v>
      </c>
      <c r="J961" s="3" t="s">
        <v>214</v>
      </c>
      <c r="K961" s="3" t="s">
        <v>1729</v>
      </c>
    </row>
    <row r="962" ht="135" spans="1:11">
      <c r="A962" s="3" t="s">
        <v>2018</v>
      </c>
      <c r="B962" s="3" t="s">
        <v>1167</v>
      </c>
      <c r="C962" s="3" t="s">
        <v>15</v>
      </c>
      <c r="D962" s="3" t="s">
        <v>274</v>
      </c>
      <c r="E962" s="3" t="s">
        <v>1726</v>
      </c>
      <c r="F962" s="3" t="s">
        <v>60</v>
      </c>
      <c r="G962" s="3" t="s">
        <v>1727</v>
      </c>
      <c r="H962" s="3" t="s">
        <v>1727</v>
      </c>
      <c r="I962" s="3" t="s">
        <v>1728</v>
      </c>
      <c r="J962" s="3" t="s">
        <v>214</v>
      </c>
      <c r="K962" s="3" t="s">
        <v>1729</v>
      </c>
    </row>
    <row r="963" ht="135" spans="1:11">
      <c r="A963" s="3" t="s">
        <v>2019</v>
      </c>
      <c r="B963" s="3" t="s">
        <v>147</v>
      </c>
      <c r="C963" s="3" t="s">
        <v>15</v>
      </c>
      <c r="D963" s="3" t="s">
        <v>274</v>
      </c>
      <c r="E963" s="3" t="s">
        <v>148</v>
      </c>
      <c r="F963" s="3" t="s">
        <v>2020</v>
      </c>
      <c r="G963" s="3" t="s">
        <v>162</v>
      </c>
      <c r="H963" s="3" t="s">
        <v>163</v>
      </c>
      <c r="I963" s="3" t="s">
        <v>213</v>
      </c>
      <c r="J963" s="3" t="s">
        <v>214</v>
      </c>
      <c r="K963" s="3" t="s">
        <v>276</v>
      </c>
    </row>
    <row r="964" ht="135" spans="1:11">
      <c r="A964" s="3" t="s">
        <v>2021</v>
      </c>
      <c r="B964" s="3" t="s">
        <v>147</v>
      </c>
      <c r="C964" s="3" t="s">
        <v>15</v>
      </c>
      <c r="D964" s="3" t="s">
        <v>274</v>
      </c>
      <c r="E964" s="3" t="s">
        <v>148</v>
      </c>
      <c r="F964" s="3" t="s">
        <v>2022</v>
      </c>
      <c r="G964" s="3" t="s">
        <v>176</v>
      </c>
      <c r="H964" s="3" t="s">
        <v>177</v>
      </c>
      <c r="I964" s="3" t="s">
        <v>213</v>
      </c>
      <c r="J964" s="3" t="s">
        <v>214</v>
      </c>
      <c r="K964" s="3" t="s">
        <v>276</v>
      </c>
    </row>
    <row r="965" ht="67.5" spans="1:11">
      <c r="A965" s="3" t="s">
        <v>14</v>
      </c>
      <c r="B965" s="3" t="s">
        <v>2023</v>
      </c>
      <c r="C965" s="3" t="s">
        <v>15</v>
      </c>
      <c r="D965" s="3" t="s">
        <v>2024</v>
      </c>
      <c r="E965" s="3" t="s">
        <v>2025</v>
      </c>
      <c r="F965" s="3" t="s">
        <v>63</v>
      </c>
      <c r="G965" s="3" t="s">
        <v>63</v>
      </c>
      <c r="H965" s="3" t="s">
        <v>63</v>
      </c>
      <c r="I965" s="3" t="s">
        <v>63</v>
      </c>
      <c r="J965" s="3" t="s">
        <v>63</v>
      </c>
      <c r="K965" s="3" t="s">
        <v>63</v>
      </c>
    </row>
    <row r="966" ht="67.5" spans="1:11">
      <c r="A966" s="3" t="s">
        <v>2026</v>
      </c>
      <c r="B966" s="3" t="s">
        <v>2023</v>
      </c>
      <c r="C966" s="3" t="s">
        <v>15</v>
      </c>
      <c r="D966" s="3" t="s">
        <v>2027</v>
      </c>
      <c r="E966" s="3" t="s">
        <v>2025</v>
      </c>
      <c r="F966" s="3" t="s">
        <v>63</v>
      </c>
      <c r="G966" s="3" t="s">
        <v>63</v>
      </c>
      <c r="H966" s="3" t="s">
        <v>63</v>
      </c>
      <c r="I966" s="3" t="s">
        <v>63</v>
      </c>
      <c r="J966" s="3" t="s">
        <v>63</v>
      </c>
      <c r="K966" s="3" t="s">
        <v>63</v>
      </c>
    </row>
    <row r="967" ht="67.5" spans="1:11">
      <c r="A967" s="3" t="s">
        <v>2028</v>
      </c>
      <c r="B967" s="3" t="s">
        <v>2023</v>
      </c>
      <c r="C967" s="3" t="s">
        <v>15</v>
      </c>
      <c r="D967" s="3" t="s">
        <v>2027</v>
      </c>
      <c r="E967" s="3" t="s">
        <v>2025</v>
      </c>
      <c r="F967" s="3" t="s">
        <v>63</v>
      </c>
      <c r="G967" s="3" t="s">
        <v>63</v>
      </c>
      <c r="H967" s="3" t="s">
        <v>63</v>
      </c>
      <c r="I967" s="3" t="s">
        <v>63</v>
      </c>
      <c r="J967" s="3" t="s">
        <v>63</v>
      </c>
      <c r="K967" s="3" t="s">
        <v>63</v>
      </c>
    </row>
    <row r="968" ht="67.5" spans="1:11">
      <c r="A968" s="3" t="s">
        <v>2029</v>
      </c>
      <c r="B968" s="3" t="s">
        <v>2023</v>
      </c>
      <c r="C968" s="3" t="s">
        <v>15</v>
      </c>
      <c r="D968" s="3" t="s">
        <v>2030</v>
      </c>
      <c r="E968" s="3" t="s">
        <v>2025</v>
      </c>
      <c r="F968" s="3" t="s">
        <v>63</v>
      </c>
      <c r="G968" s="3" t="s">
        <v>63</v>
      </c>
      <c r="H968" s="3" t="s">
        <v>63</v>
      </c>
      <c r="I968" s="3" t="s">
        <v>63</v>
      </c>
      <c r="J968" s="3" t="s">
        <v>63</v>
      </c>
      <c r="K968" s="3" t="s">
        <v>63</v>
      </c>
    </row>
    <row r="969" ht="67.5" spans="1:11">
      <c r="A969" s="3" t="s">
        <v>2031</v>
      </c>
      <c r="B969" s="3" t="s">
        <v>2023</v>
      </c>
      <c r="C969" s="3" t="s">
        <v>15</v>
      </c>
      <c r="D969" s="3" t="s">
        <v>2032</v>
      </c>
      <c r="E969" s="3" t="s">
        <v>2025</v>
      </c>
      <c r="F969" s="3" t="s">
        <v>63</v>
      </c>
      <c r="G969" s="3" t="s">
        <v>63</v>
      </c>
      <c r="H969" s="3" t="s">
        <v>63</v>
      </c>
      <c r="I969" s="3" t="s">
        <v>63</v>
      </c>
      <c r="J969" s="3" t="s">
        <v>63</v>
      </c>
      <c r="K969" s="3" t="s">
        <v>63</v>
      </c>
    </row>
    <row r="970" ht="67.5" spans="1:11">
      <c r="A970" s="3" t="s">
        <v>2033</v>
      </c>
      <c r="B970" s="3" t="s">
        <v>2023</v>
      </c>
      <c r="C970" s="3" t="s">
        <v>15</v>
      </c>
      <c r="D970" s="3" t="s">
        <v>2032</v>
      </c>
      <c r="E970" s="3" t="s">
        <v>2025</v>
      </c>
      <c r="F970" s="3" t="s">
        <v>63</v>
      </c>
      <c r="G970" s="3" t="s">
        <v>63</v>
      </c>
      <c r="H970" s="3" t="s">
        <v>63</v>
      </c>
      <c r="I970" s="3" t="s">
        <v>63</v>
      </c>
      <c r="J970" s="3" t="s">
        <v>63</v>
      </c>
      <c r="K970" s="3" t="s">
        <v>63</v>
      </c>
    </row>
    <row r="971" ht="67.5" spans="1:11">
      <c r="A971" s="3" t="s">
        <v>2034</v>
      </c>
      <c r="B971" s="3" t="s">
        <v>2023</v>
      </c>
      <c r="C971" s="3" t="s">
        <v>15</v>
      </c>
      <c r="D971" s="3" t="s">
        <v>2035</v>
      </c>
      <c r="E971" s="3" t="s">
        <v>2025</v>
      </c>
      <c r="F971" s="3" t="s">
        <v>63</v>
      </c>
      <c r="G971" s="3" t="s">
        <v>63</v>
      </c>
      <c r="H971" s="3" t="s">
        <v>63</v>
      </c>
      <c r="I971" s="3" t="s">
        <v>63</v>
      </c>
      <c r="J971" s="3" t="s">
        <v>63</v>
      </c>
      <c r="K971" s="3" t="s">
        <v>63</v>
      </c>
    </row>
    <row r="972" ht="67.5" spans="1:11">
      <c r="A972" s="3" t="s">
        <v>2036</v>
      </c>
      <c r="B972" s="3" t="s">
        <v>2023</v>
      </c>
      <c r="C972" s="3" t="s">
        <v>15</v>
      </c>
      <c r="D972" s="3" t="s">
        <v>2035</v>
      </c>
      <c r="E972" s="3" t="s">
        <v>2025</v>
      </c>
      <c r="F972" s="3" t="s">
        <v>63</v>
      </c>
      <c r="G972" s="3" t="s">
        <v>63</v>
      </c>
      <c r="H972" s="3" t="s">
        <v>63</v>
      </c>
      <c r="I972" s="3" t="s">
        <v>63</v>
      </c>
      <c r="J972" s="3" t="s">
        <v>63</v>
      </c>
      <c r="K972" s="3" t="s">
        <v>63</v>
      </c>
    </row>
    <row r="973" ht="67.5" spans="1:11">
      <c r="A973" s="3" t="s">
        <v>2037</v>
      </c>
      <c r="B973" s="3" t="s">
        <v>2023</v>
      </c>
      <c r="C973" s="3" t="s">
        <v>15</v>
      </c>
      <c r="D973" s="3" t="s">
        <v>2035</v>
      </c>
      <c r="E973" s="3" t="s">
        <v>2025</v>
      </c>
      <c r="F973" s="3" t="s">
        <v>63</v>
      </c>
      <c r="G973" s="3" t="s">
        <v>63</v>
      </c>
      <c r="H973" s="3" t="s">
        <v>63</v>
      </c>
      <c r="I973" s="3" t="s">
        <v>63</v>
      </c>
      <c r="J973" s="3" t="s">
        <v>63</v>
      </c>
      <c r="K973" s="3" t="s">
        <v>63</v>
      </c>
    </row>
    <row r="974" ht="67.5" spans="1:11">
      <c r="A974" s="3" t="s">
        <v>2038</v>
      </c>
      <c r="B974" s="3" t="s">
        <v>2023</v>
      </c>
      <c r="C974" s="3" t="s">
        <v>15</v>
      </c>
      <c r="D974" s="3" t="s">
        <v>2035</v>
      </c>
      <c r="E974" s="3" t="s">
        <v>2025</v>
      </c>
      <c r="F974" s="3" t="s">
        <v>63</v>
      </c>
      <c r="G974" s="3" t="s">
        <v>63</v>
      </c>
      <c r="H974" s="3" t="s">
        <v>63</v>
      </c>
      <c r="I974" s="3" t="s">
        <v>63</v>
      </c>
      <c r="J974" s="3" t="s">
        <v>63</v>
      </c>
      <c r="K974" s="3" t="s">
        <v>63</v>
      </c>
    </row>
    <row r="975" ht="135" spans="1:11">
      <c r="A975" s="3" t="s">
        <v>2039</v>
      </c>
      <c r="B975" s="3" t="s">
        <v>943</v>
      </c>
      <c r="C975" s="3" t="s">
        <v>15</v>
      </c>
      <c r="D975" s="3" t="s">
        <v>274</v>
      </c>
      <c r="E975" s="3" t="s">
        <v>1259</v>
      </c>
      <c r="F975" s="3" t="s">
        <v>1406</v>
      </c>
      <c r="G975" s="3" t="s">
        <v>1407</v>
      </c>
      <c r="H975" s="3" t="s">
        <v>1408</v>
      </c>
      <c r="I975" s="3" t="s">
        <v>2015</v>
      </c>
      <c r="J975" s="3" t="s">
        <v>2016</v>
      </c>
      <c r="K975" s="3" t="s">
        <v>1410</v>
      </c>
    </row>
  </sheetData>
  <mergeCells count="256">
    <mergeCell ref="A308:A309"/>
    <mergeCell ref="A310:A311"/>
    <mergeCell ref="A318:A319"/>
    <mergeCell ref="A320:A321"/>
    <mergeCell ref="A324:A325"/>
    <mergeCell ref="A326:A327"/>
    <mergeCell ref="A328:A329"/>
    <mergeCell ref="A330:A331"/>
    <mergeCell ref="A334:A335"/>
    <mergeCell ref="A336:A337"/>
    <mergeCell ref="A338:A339"/>
    <mergeCell ref="A348:A349"/>
    <mergeCell ref="A350:A351"/>
    <mergeCell ref="A352:A353"/>
    <mergeCell ref="A354:A355"/>
    <mergeCell ref="A356:A357"/>
    <mergeCell ref="A358:A359"/>
    <mergeCell ref="A361:A362"/>
    <mergeCell ref="A363:A364"/>
    <mergeCell ref="A367:A368"/>
    <mergeCell ref="A369:A370"/>
    <mergeCell ref="A371:A372"/>
    <mergeCell ref="A373:A374"/>
    <mergeCell ref="A418:A419"/>
    <mergeCell ref="A420:A421"/>
    <mergeCell ref="A422:A423"/>
    <mergeCell ref="A424:A425"/>
    <mergeCell ref="A426:A427"/>
    <mergeCell ref="A428:A429"/>
    <mergeCell ref="A443:A444"/>
    <mergeCell ref="A445:A446"/>
    <mergeCell ref="A453:A454"/>
    <mergeCell ref="A455:A456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4:A495"/>
    <mergeCell ref="A496:A497"/>
    <mergeCell ref="A498:A499"/>
    <mergeCell ref="B308:B309"/>
    <mergeCell ref="B310:B311"/>
    <mergeCell ref="B318:B319"/>
    <mergeCell ref="B320:B321"/>
    <mergeCell ref="B324:B325"/>
    <mergeCell ref="B326:B327"/>
    <mergeCell ref="B328:B329"/>
    <mergeCell ref="B330:B331"/>
    <mergeCell ref="B334:B335"/>
    <mergeCell ref="B336:B337"/>
    <mergeCell ref="B338:B339"/>
    <mergeCell ref="B348:B349"/>
    <mergeCell ref="B350:B351"/>
    <mergeCell ref="B352:B353"/>
    <mergeCell ref="B354:B355"/>
    <mergeCell ref="B356:B357"/>
    <mergeCell ref="B358:B359"/>
    <mergeCell ref="B361:B362"/>
    <mergeCell ref="B363:B364"/>
    <mergeCell ref="B367:B368"/>
    <mergeCell ref="B369:B370"/>
    <mergeCell ref="B371:B372"/>
    <mergeCell ref="B373:B374"/>
    <mergeCell ref="B418:B419"/>
    <mergeCell ref="B420:B421"/>
    <mergeCell ref="B422:B423"/>
    <mergeCell ref="B424:B425"/>
    <mergeCell ref="B426:B427"/>
    <mergeCell ref="B428:B429"/>
    <mergeCell ref="B443:B444"/>
    <mergeCell ref="B445:B446"/>
    <mergeCell ref="B453:B454"/>
    <mergeCell ref="B455:B456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4:B495"/>
    <mergeCell ref="B496:B497"/>
    <mergeCell ref="B498:B499"/>
    <mergeCell ref="C308:C309"/>
    <mergeCell ref="C310:C311"/>
    <mergeCell ref="C318:C319"/>
    <mergeCell ref="C320:C321"/>
    <mergeCell ref="C324:C325"/>
    <mergeCell ref="C326:C327"/>
    <mergeCell ref="C328:C329"/>
    <mergeCell ref="C330:C331"/>
    <mergeCell ref="C334:C335"/>
    <mergeCell ref="C336:C337"/>
    <mergeCell ref="C338:C339"/>
    <mergeCell ref="C348:C349"/>
    <mergeCell ref="C350:C351"/>
    <mergeCell ref="C352:C353"/>
    <mergeCell ref="C354:C355"/>
    <mergeCell ref="C356:C357"/>
    <mergeCell ref="C358:C359"/>
    <mergeCell ref="C361:C362"/>
    <mergeCell ref="C363:C364"/>
    <mergeCell ref="C367:C368"/>
    <mergeCell ref="C369:C370"/>
    <mergeCell ref="C371:C372"/>
    <mergeCell ref="C373:C374"/>
    <mergeCell ref="C418:C419"/>
    <mergeCell ref="C420:C421"/>
    <mergeCell ref="C422:C423"/>
    <mergeCell ref="C424:C425"/>
    <mergeCell ref="C426:C427"/>
    <mergeCell ref="C428:C429"/>
    <mergeCell ref="C443:C444"/>
    <mergeCell ref="C445:C446"/>
    <mergeCell ref="C453:C454"/>
    <mergeCell ref="C455:C456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4:C495"/>
    <mergeCell ref="C496:C497"/>
    <mergeCell ref="C498:C499"/>
    <mergeCell ref="D308:D309"/>
    <mergeCell ref="D310:D311"/>
    <mergeCell ref="D318:D319"/>
    <mergeCell ref="D320:D321"/>
    <mergeCell ref="D324:D325"/>
    <mergeCell ref="D326:D327"/>
    <mergeCell ref="D328:D329"/>
    <mergeCell ref="D330:D331"/>
    <mergeCell ref="D334:D335"/>
    <mergeCell ref="D336:D337"/>
    <mergeCell ref="D338:D339"/>
    <mergeCell ref="D348:D349"/>
    <mergeCell ref="D350:D351"/>
    <mergeCell ref="D352:D353"/>
    <mergeCell ref="D354:D355"/>
    <mergeCell ref="D356:D357"/>
    <mergeCell ref="D358:D359"/>
    <mergeCell ref="D361:D362"/>
    <mergeCell ref="D363:D364"/>
    <mergeCell ref="D367:D368"/>
    <mergeCell ref="D369:D370"/>
    <mergeCell ref="D371:D372"/>
    <mergeCell ref="D373:D374"/>
    <mergeCell ref="D418:D419"/>
    <mergeCell ref="D420:D421"/>
    <mergeCell ref="D422:D423"/>
    <mergeCell ref="D424:D425"/>
    <mergeCell ref="D426:D427"/>
    <mergeCell ref="D428:D429"/>
    <mergeCell ref="D443:D444"/>
    <mergeCell ref="D445:D446"/>
    <mergeCell ref="D453:D454"/>
    <mergeCell ref="D455:D456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4:D495"/>
    <mergeCell ref="D496:D497"/>
    <mergeCell ref="D498:D499"/>
    <mergeCell ref="E308:E309"/>
    <mergeCell ref="E310:E311"/>
    <mergeCell ref="E318:E319"/>
    <mergeCell ref="E320:E321"/>
    <mergeCell ref="E324:E325"/>
    <mergeCell ref="E326:E327"/>
    <mergeCell ref="E328:E329"/>
    <mergeCell ref="E330:E331"/>
    <mergeCell ref="E334:E335"/>
    <mergeCell ref="E336:E337"/>
    <mergeCell ref="E338:E339"/>
    <mergeCell ref="E348:E349"/>
    <mergeCell ref="E350:E351"/>
    <mergeCell ref="E352:E353"/>
    <mergeCell ref="E354:E355"/>
    <mergeCell ref="E356:E357"/>
    <mergeCell ref="E358:E359"/>
    <mergeCell ref="E361:E362"/>
    <mergeCell ref="E363:E364"/>
    <mergeCell ref="E367:E368"/>
    <mergeCell ref="E369:E370"/>
    <mergeCell ref="E371:E372"/>
    <mergeCell ref="E373:E374"/>
    <mergeCell ref="E418:E419"/>
    <mergeCell ref="E420:E421"/>
    <mergeCell ref="E422:E423"/>
    <mergeCell ref="E424:E425"/>
    <mergeCell ref="E426:E427"/>
    <mergeCell ref="E428:E429"/>
    <mergeCell ref="E443:E444"/>
    <mergeCell ref="E445:E446"/>
    <mergeCell ref="E453:E454"/>
    <mergeCell ref="E455:E456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4:E495"/>
    <mergeCell ref="E496:E497"/>
    <mergeCell ref="E498:E499"/>
    <mergeCell ref="F334:F335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Sheet6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nsn_wanghe</dc:creator>
  <cp:lastModifiedBy>zhangyanan3</cp:lastModifiedBy>
  <dcterms:created xsi:type="dcterms:W3CDTF">2021-07-15T09:54:00Z</dcterms:created>
  <dcterms:modified xsi:type="dcterms:W3CDTF">2021-11-20T05:22:41Z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D2179B48A8E54D77B6856443D82E7852</vt:lpwstr>
  </property>
  <property fmtid="{D5CDD505-2E9C-101B-9397-08002B2CF9AE}" pid="3" name="KSOProductBuildVer">
    <vt:lpwstr>2052-11.8.2.10912</vt:lpwstr>
  </property>
</Properties>
</file>