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0" windowWidth="24320" windowHeight="153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" i="1"/>
  <c r="G45"/>
  <c r="G46"/>
  <c r="G47"/>
  <c r="G48"/>
  <c r="G49"/>
  <c r="G50"/>
  <c r="G44"/>
  <c r="D8"/>
  <c r="G20"/>
  <c r="G21"/>
  <c r="G22"/>
  <c r="G23"/>
  <c r="G24"/>
  <c r="G25"/>
  <c r="G26"/>
  <c r="G27"/>
  <c r="G28"/>
  <c r="G29"/>
  <c r="G30"/>
  <c r="G31"/>
  <c r="G19"/>
  <c r="F45"/>
  <c r="F46"/>
  <c r="F47"/>
  <c r="F48"/>
  <c r="F49"/>
  <c r="F50"/>
  <c r="F44"/>
  <c r="F20"/>
  <c r="F21"/>
  <c r="F22"/>
  <c r="F23"/>
  <c r="F24"/>
  <c r="F25"/>
  <c r="F26"/>
  <c r="F27"/>
  <c r="F28"/>
  <c r="F29"/>
  <c r="F30"/>
  <c r="F31"/>
  <c r="F19"/>
  <c r="E50"/>
  <c r="E49"/>
  <c r="E48"/>
  <c r="E47"/>
  <c r="E46"/>
  <c r="E45"/>
  <c r="E44"/>
  <c r="G41"/>
  <c r="G40"/>
  <c r="G39"/>
  <c r="G38"/>
  <c r="G37"/>
  <c r="G36"/>
  <c r="G35"/>
  <c r="E31"/>
  <c r="E30"/>
  <c r="E29"/>
  <c r="E28"/>
  <c r="E27"/>
  <c r="E26"/>
  <c r="E25"/>
  <c r="E24"/>
  <c r="E23"/>
  <c r="E22"/>
  <c r="E21"/>
  <c r="E20"/>
  <c r="E19"/>
  <c r="D7"/>
</calcChain>
</file>

<file path=xl/sharedStrings.xml><?xml version="1.0" encoding="utf-8"?>
<sst xmlns="http://schemas.openxmlformats.org/spreadsheetml/2006/main" count="33" uniqueCount="29">
  <si>
    <t>DATA</t>
    <phoneticPr fontId="1" type="noConversion"/>
  </si>
  <si>
    <t>Gain Curve</t>
    <phoneticPr fontId="1" type="noConversion"/>
  </si>
  <si>
    <t>V_O (V) (1)</t>
    <phoneticPr fontId="1" type="noConversion"/>
  </si>
  <si>
    <t>V_O (V) (2)</t>
    <phoneticPr fontId="1" type="noConversion"/>
  </si>
  <si>
    <t>V_O (V)(3)</t>
    <phoneticPr fontId="1" type="noConversion"/>
  </si>
  <si>
    <t>Resistor RMS voltage</t>
    <phoneticPr fontId="1" type="noConversion"/>
  </si>
  <si>
    <t>Resistance (Ohm)</t>
    <phoneticPr fontId="1" type="noConversion"/>
  </si>
  <si>
    <t>V_G(V)(1)</t>
    <phoneticPr fontId="1" type="noConversion"/>
  </si>
  <si>
    <t>V_G(V)(2)</t>
    <phoneticPr fontId="1" type="noConversion"/>
  </si>
  <si>
    <t>V_G(V)(3)</t>
    <phoneticPr fontId="1" type="noConversion"/>
  </si>
  <si>
    <t>V_G(V)(4)</t>
    <phoneticPr fontId="1" type="noConversion"/>
  </si>
  <si>
    <t>V_G(V)(5)</t>
    <phoneticPr fontId="1" type="noConversion"/>
  </si>
  <si>
    <t>getting a periodic signal we shouldn't be getting</t>
    <phoneticPr fontId="1" type="noConversion"/>
  </si>
  <si>
    <t>avg V_O(V)</t>
    <phoneticPr fontId="1" type="noConversion"/>
  </si>
  <si>
    <t>Input Freq (kHz ±1)</t>
    <phoneticPr fontId="1" type="noConversion"/>
  </si>
  <si>
    <t>Input Freq(kHz ±1)</t>
    <phoneticPr fontId="1" type="noConversion"/>
  </si>
  <si>
    <t>RMS pot (mV)</t>
    <phoneticPr fontId="1" type="noConversion"/>
  </si>
  <si>
    <t>No significant (±.05 mV) vairance of RMS w/ frequency</t>
    <phoneticPr fontId="1" type="noConversion"/>
  </si>
  <si>
    <t>Unable to really see 60Hz peak</t>
    <phoneticPr fontId="1" type="noConversion"/>
  </si>
  <si>
    <t>Magically no more periodic noise</t>
    <phoneticPr fontId="1" type="noConversion"/>
  </si>
  <si>
    <t>Things should be just white noise</t>
    <phoneticPr fontId="1" type="noConversion"/>
  </si>
  <si>
    <t>avg V_G(V)</t>
    <phoneticPr fontId="1" type="noConversion"/>
  </si>
  <si>
    <t>Resistance (Ohm)</t>
    <phoneticPr fontId="1" type="noConversion"/>
  </si>
  <si>
    <t>Sachs and Montgomery</t>
    <phoneticPr fontId="1" type="noConversion"/>
  </si>
  <si>
    <t>T=72±2.5 F OR 295 K</t>
    <phoneticPr fontId="1" type="noConversion"/>
  </si>
  <si>
    <t>Std Dev</t>
    <phoneticPr fontId="1" type="noConversion"/>
  </si>
  <si>
    <t>Std Dev</t>
    <phoneticPr fontId="1" type="noConversion"/>
  </si>
  <si>
    <t>Std Dev as % of avg</t>
    <phoneticPr fontId="1" type="noConversion"/>
  </si>
  <si>
    <t>Std Dev as % of avg</t>
    <phoneticPr fontId="1" type="noConversion"/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</si>
</sst>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0000E+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50"/>
  <sheetViews>
    <sheetView tabSelected="1" topLeftCell="A6" workbookViewId="0">
      <selection activeCell="D11" sqref="D11"/>
    </sheetView>
  </sheetViews>
  <sheetFormatPr baseColWidth="10" defaultRowHeight="13"/>
  <cols>
    <col min="1" max="1" width="15.85546875" customWidth="1"/>
    <col min="2" max="7" width="12.85546875" bestFit="1" customWidth="1"/>
  </cols>
  <sheetData>
    <row r="1" spans="1:4">
      <c r="A1" t="s">
        <v>0</v>
      </c>
      <c r="B1" s="7">
        <v>39910</v>
      </c>
      <c r="C1" t="s">
        <v>23</v>
      </c>
    </row>
    <row r="2" spans="1:4">
      <c r="B2" s="7"/>
    </row>
    <row r="3" spans="1:4">
      <c r="A3" s="8" t="s">
        <v>24</v>
      </c>
      <c r="B3" s="7"/>
    </row>
    <row r="5" spans="1:4">
      <c r="A5" t="s">
        <v>1</v>
      </c>
    </row>
    <row r="6" spans="1:4">
      <c r="A6" t="s">
        <v>15</v>
      </c>
      <c r="B6" t="s">
        <v>16</v>
      </c>
    </row>
    <row r="7" spans="1:4">
      <c r="A7" s="1">
        <v>1</v>
      </c>
      <c r="B7" s="3">
        <v>56.192202999999999</v>
      </c>
      <c r="D7" s="6">
        <f>AVERAGE(B7:B13)</f>
        <v>55.899794571428572</v>
      </c>
    </row>
    <row r="8" spans="1:4">
      <c r="A8" s="1">
        <v>2</v>
      </c>
      <c r="B8" s="3">
        <v>56.035151999999997</v>
      </c>
      <c r="D8">
        <f>STDEV(B7:B13)</f>
        <v>0.19597662345531353</v>
      </c>
    </row>
    <row r="9" spans="1:4">
      <c r="A9" s="1">
        <v>3</v>
      </c>
      <c r="B9" s="3">
        <v>55.974944000000001</v>
      </c>
    </row>
    <row r="10" spans="1:4">
      <c r="A10" s="1">
        <v>4</v>
      </c>
      <c r="B10" s="3">
        <v>55.834271000000001</v>
      </c>
      <c r="D10" s="6">
        <f>D8/D7*100</f>
        <v>0.35058558793967526</v>
      </c>
    </row>
    <row r="11" spans="1:4">
      <c r="A11" s="1">
        <v>5</v>
      </c>
      <c r="B11" s="3">
        <v>55.661707</v>
      </c>
    </row>
    <row r="12" spans="1:4">
      <c r="A12" s="1">
        <v>6</v>
      </c>
      <c r="B12" s="3">
        <v>55.658493</v>
      </c>
    </row>
    <row r="13" spans="1:4">
      <c r="A13" s="1">
        <v>7</v>
      </c>
      <c r="B13" s="3">
        <v>55.941792</v>
      </c>
    </row>
    <row r="14" spans="1:4">
      <c r="A14" s="1">
        <v>8</v>
      </c>
      <c r="B14" s="3"/>
    </row>
    <row r="15" spans="1:4">
      <c r="A15" s="1">
        <v>9</v>
      </c>
      <c r="B15" s="3"/>
    </row>
    <row r="16" spans="1:4">
      <c r="A16" s="1">
        <v>10</v>
      </c>
      <c r="B16" s="3"/>
      <c r="C16" t="s">
        <v>17</v>
      </c>
    </row>
    <row r="17" spans="1:7">
      <c r="A17" s="2"/>
      <c r="B17" s="2"/>
    </row>
    <row r="18" spans="1:7">
      <c r="A18" s="2" t="s">
        <v>14</v>
      </c>
      <c r="B18" s="2" t="s">
        <v>2</v>
      </c>
      <c r="C18" t="s">
        <v>3</v>
      </c>
      <c r="D18" t="s">
        <v>4</v>
      </c>
      <c r="E18" t="s">
        <v>13</v>
      </c>
      <c r="F18" t="s">
        <v>25</v>
      </c>
      <c r="G18" t="s">
        <v>27</v>
      </c>
    </row>
    <row r="19" spans="1:7">
      <c r="A19" s="2">
        <v>0</v>
      </c>
      <c r="B19" s="4">
        <v>1.772409E-3</v>
      </c>
      <c r="C19" s="4">
        <v>2.1769752999999999E-3</v>
      </c>
      <c r="D19" s="4">
        <v>1.7150683E-3</v>
      </c>
      <c r="E19" s="6">
        <f>AVERAGE(B19:D19)</f>
        <v>1.8881508666666665E-3</v>
      </c>
      <c r="F19" s="6">
        <f>STDEV(B19:D19)</f>
        <v>2.5176706285148418E-4</v>
      </c>
      <c r="G19" s="6">
        <f>F19/E19*100</f>
        <v>13.334054354245151</v>
      </c>
    </row>
    <row r="20" spans="1:7">
      <c r="A20" s="2">
        <v>25</v>
      </c>
      <c r="B20" s="4">
        <v>2.9376462999999999</v>
      </c>
      <c r="C20" s="4">
        <v>2.8555964</v>
      </c>
      <c r="D20" s="4">
        <v>2.9412213</v>
      </c>
      <c r="E20" s="6">
        <f t="shared" ref="E20:E31" si="0">AVERAGE(B20:D20)</f>
        <v>2.9114880000000003</v>
      </c>
      <c r="F20" s="6">
        <f t="shared" ref="F20:F31" si="1">STDEV(B20:D20)</f>
        <v>4.8436539607679734E-2</v>
      </c>
      <c r="G20" s="6">
        <f t="shared" ref="G20:G31" si="2">F20/E20*100</f>
        <v>1.6636352135979859</v>
      </c>
    </row>
    <row r="21" spans="1:7">
      <c r="A21" s="2">
        <v>50</v>
      </c>
      <c r="B21" s="4">
        <v>2.0448073</v>
      </c>
      <c r="C21" s="4">
        <v>2.0056870999999998</v>
      </c>
      <c r="D21" s="4">
        <v>2.0186418000000002</v>
      </c>
      <c r="E21" s="6">
        <f t="shared" si="0"/>
        <v>2.0230454</v>
      </c>
      <c r="F21" s="6">
        <f t="shared" si="1"/>
        <v>1.9928403893183504E-2</v>
      </c>
      <c r="G21" s="6">
        <f t="shared" si="2"/>
        <v>0.98506953394043961</v>
      </c>
    </row>
    <row r="22" spans="1:7">
      <c r="A22" s="2">
        <v>75</v>
      </c>
      <c r="B22" s="4">
        <v>1.4877772</v>
      </c>
      <c r="C22" s="4">
        <v>1.4205843</v>
      </c>
      <c r="D22" s="4">
        <v>1.3974902</v>
      </c>
      <c r="E22" s="6">
        <f t="shared" si="0"/>
        <v>1.4352838999999999</v>
      </c>
      <c r="F22" s="6">
        <f t="shared" si="1"/>
        <v>4.6904096541456546E-2</v>
      </c>
      <c r="G22" s="6">
        <f t="shared" si="2"/>
        <v>3.2679316295164003</v>
      </c>
    </row>
    <row r="23" spans="1:7">
      <c r="A23" s="2">
        <v>100</v>
      </c>
      <c r="B23" s="4">
        <v>1.0163224</v>
      </c>
      <c r="C23" s="4">
        <v>1.0351678</v>
      </c>
      <c r="D23" s="4">
        <v>1.027272389</v>
      </c>
      <c r="E23" s="6">
        <f t="shared" si="0"/>
        <v>1.0262541963333334</v>
      </c>
      <c r="F23" s="6">
        <f t="shared" si="1"/>
        <v>9.4638687923940014E-3</v>
      </c>
      <c r="G23" s="6">
        <f t="shared" si="2"/>
        <v>0.92217589230885655</v>
      </c>
    </row>
    <row r="24" spans="1:7">
      <c r="A24" s="2">
        <v>125</v>
      </c>
      <c r="B24" s="4">
        <v>0.81659252000000004</v>
      </c>
      <c r="C24" s="4">
        <v>0.78258422000000005</v>
      </c>
      <c r="D24" s="4">
        <v>0.78310086999999995</v>
      </c>
      <c r="E24" s="6">
        <f t="shared" si="0"/>
        <v>0.79409253666666668</v>
      </c>
      <c r="F24" s="6">
        <f t="shared" si="1"/>
        <v>1.9487269416361832E-2</v>
      </c>
      <c r="G24" s="6">
        <f t="shared" si="2"/>
        <v>2.4540300426651576</v>
      </c>
    </row>
    <row r="25" spans="1:7">
      <c r="A25" s="2">
        <v>150</v>
      </c>
      <c r="B25" s="4">
        <v>0.65239754000000005</v>
      </c>
      <c r="C25" s="4">
        <v>0.64253428999999995</v>
      </c>
      <c r="D25" s="4">
        <v>0.62515105999999998</v>
      </c>
      <c r="E25" s="6">
        <f t="shared" si="0"/>
        <v>0.64002762999999996</v>
      </c>
      <c r="F25" s="6">
        <f t="shared" si="1"/>
        <v>1.379511422078211E-2</v>
      </c>
      <c r="G25" s="6">
        <f t="shared" si="2"/>
        <v>2.1553935446165209</v>
      </c>
    </row>
    <row r="26" spans="1:7">
      <c r="A26" s="2">
        <v>175</v>
      </c>
      <c r="B26" s="4">
        <v>0.53354093000000002</v>
      </c>
      <c r="C26" s="4">
        <v>0.53187547999999996</v>
      </c>
      <c r="D26" s="4">
        <v>0.52540724999999999</v>
      </c>
      <c r="E26" s="6">
        <f t="shared" si="0"/>
        <v>0.5302745533333334</v>
      </c>
      <c r="F26" s="6">
        <f t="shared" si="1"/>
        <v>4.2966745547636537E-3</v>
      </c>
      <c r="G26" s="6">
        <f t="shared" si="2"/>
        <v>0.8102735701259911</v>
      </c>
    </row>
    <row r="27" spans="1:7">
      <c r="A27" s="2">
        <v>200</v>
      </c>
      <c r="B27" s="4">
        <v>0.42813013999999999</v>
      </c>
      <c r="C27" s="4">
        <v>0.42762546000000001</v>
      </c>
      <c r="D27" s="4">
        <v>0.43816389</v>
      </c>
      <c r="E27" s="6">
        <f t="shared" si="0"/>
        <v>0.43130649666666665</v>
      </c>
      <c r="F27" s="6">
        <f t="shared" si="1"/>
        <v>5.9440354954896314E-3</v>
      </c>
      <c r="G27" s="6">
        <f t="shared" si="2"/>
        <v>1.3781465249023257</v>
      </c>
    </row>
    <row r="28" spans="1:7">
      <c r="A28" s="2">
        <v>225</v>
      </c>
      <c r="B28" s="4">
        <v>0.35486983</v>
      </c>
      <c r="C28" s="4">
        <v>0.35604660999999999</v>
      </c>
      <c r="D28" s="4">
        <v>0.35415783000000001</v>
      </c>
      <c r="E28" s="6">
        <f t="shared" si="0"/>
        <v>0.35502475666666666</v>
      </c>
      <c r="F28" s="6">
        <f t="shared" si="1"/>
        <v>9.5387324951563823E-4</v>
      </c>
      <c r="G28" s="6">
        <f t="shared" si="2"/>
        <v>0.26867795318601723</v>
      </c>
    </row>
    <row r="29" spans="1:7">
      <c r="A29" s="2">
        <v>250</v>
      </c>
      <c r="B29" s="4">
        <v>0.29794653999999998</v>
      </c>
      <c r="C29" s="4">
        <v>0.29260595</v>
      </c>
      <c r="D29" s="4">
        <v>0.29305364</v>
      </c>
      <c r="E29" s="6">
        <f t="shared" si="0"/>
        <v>0.29453537666666668</v>
      </c>
      <c r="F29" s="6">
        <f t="shared" si="1"/>
        <v>2.9626226639637397E-3</v>
      </c>
      <c r="G29" s="6">
        <f t="shared" si="2"/>
        <v>1.0058630978365009</v>
      </c>
    </row>
    <row r="30" spans="1:7">
      <c r="A30" s="2">
        <v>275</v>
      </c>
      <c r="B30" s="4">
        <v>0.25130766999999998</v>
      </c>
      <c r="C30" s="4">
        <v>0.25125867000000002</v>
      </c>
      <c r="D30" s="4">
        <v>0.25377986000000002</v>
      </c>
      <c r="E30" s="6">
        <f t="shared" si="0"/>
        <v>0.25211540000000005</v>
      </c>
      <c r="F30" s="6">
        <f t="shared" si="1"/>
        <v>1.4416728369084589E-3</v>
      </c>
      <c r="G30" s="6">
        <f t="shared" si="2"/>
        <v>0.57183053352094271</v>
      </c>
    </row>
    <row r="31" spans="1:7">
      <c r="A31" s="2">
        <v>300</v>
      </c>
      <c r="B31" s="4">
        <v>0.21573311000000001</v>
      </c>
      <c r="C31" s="4">
        <v>0.21381801</v>
      </c>
      <c r="D31" s="4">
        <v>0.21389995000000001</v>
      </c>
      <c r="E31" s="6">
        <f t="shared" si="0"/>
        <v>0.21448369</v>
      </c>
      <c r="F31" s="6">
        <f t="shared" si="1"/>
        <v>1.082804826915835E-3</v>
      </c>
      <c r="G31" s="6">
        <f t="shared" si="2"/>
        <v>0.50484250197105196</v>
      </c>
    </row>
    <row r="33" spans="1:9">
      <c r="A33" t="s">
        <v>5</v>
      </c>
    </row>
    <row r="34" spans="1:9">
      <c r="A34" t="s">
        <v>6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21</v>
      </c>
    </row>
    <row r="35" spans="1:9">
      <c r="A35">
        <v>50</v>
      </c>
      <c r="B35" s="5">
        <v>1.7857188E-2</v>
      </c>
      <c r="C35" s="5">
        <v>1.7338618E-2</v>
      </c>
      <c r="D35" s="5">
        <v>1.7710232999999999E-2</v>
      </c>
      <c r="E35" s="5">
        <v>1.7569155999999999E-2</v>
      </c>
      <c r="F35" s="5">
        <v>1.7447494000000001E-2</v>
      </c>
      <c r="G35" s="5">
        <f>AVERAGE(B35:F35)</f>
        <v>1.7584537800000001E-2</v>
      </c>
      <c r="I35" t="s">
        <v>18</v>
      </c>
    </row>
    <row r="36" spans="1:9">
      <c r="A36">
        <v>7500</v>
      </c>
      <c r="B36" s="5">
        <v>4.2457875999999999E-2</v>
      </c>
      <c r="C36" s="5">
        <v>4.4434981999999998E-2</v>
      </c>
      <c r="D36" s="5">
        <v>4.7064258999999997E-2</v>
      </c>
      <c r="E36" s="5">
        <v>4.2984704999999998E-2</v>
      </c>
      <c r="F36" s="5">
        <v>4.7440448000000003E-2</v>
      </c>
      <c r="G36" s="5">
        <f>AVERAGE(B36:F36)</f>
        <v>4.4876453999999996E-2</v>
      </c>
      <c r="I36" t="s">
        <v>12</v>
      </c>
    </row>
    <row r="37" spans="1:9">
      <c r="A37">
        <v>10000</v>
      </c>
      <c r="B37" s="6">
        <v>5.3462113999999998E-2</v>
      </c>
      <c r="C37" s="5">
        <v>4.8506142000000002E-2</v>
      </c>
      <c r="D37" s="5">
        <v>4.9595609999999998E-2</v>
      </c>
      <c r="E37" s="5">
        <v>4.7119218999999997E-2</v>
      </c>
      <c r="F37" s="5">
        <v>5.0076858000000002E-2</v>
      </c>
      <c r="G37" s="5">
        <f t="shared" ref="G37:G41" si="3">AVERAGE(B37:F37)</f>
        <v>4.9751988599999998E-2</v>
      </c>
      <c r="I37" t="s">
        <v>20</v>
      </c>
    </row>
    <row r="38" spans="1:9">
      <c r="A38">
        <v>20000</v>
      </c>
      <c r="B38" s="5">
        <v>3.5676630000000001E-2</v>
      </c>
      <c r="C38" s="5">
        <v>3.5490687E-2</v>
      </c>
      <c r="D38" s="5">
        <v>3.8572098999999999E-2</v>
      </c>
      <c r="E38" s="5">
        <v>3.5060539000000002E-2</v>
      </c>
      <c r="F38" s="5">
        <v>3.7786292999999999E-2</v>
      </c>
      <c r="G38" s="5">
        <f t="shared" si="3"/>
        <v>3.6517249600000003E-2</v>
      </c>
    </row>
    <row r="39" spans="1:9">
      <c r="A39">
        <v>30000</v>
      </c>
      <c r="B39" s="5">
        <v>3.8600357000000002E-2</v>
      </c>
      <c r="C39" s="5">
        <v>3.847267E-2</v>
      </c>
      <c r="D39" s="5">
        <v>3.8054419999999999E-2</v>
      </c>
      <c r="E39" s="5">
        <v>4.0248707000000002E-2</v>
      </c>
      <c r="F39" s="5">
        <v>3.9669016000000001E-2</v>
      </c>
      <c r="G39" s="5">
        <f t="shared" si="3"/>
        <v>3.9009033999999998E-2</v>
      </c>
    </row>
    <row r="40" spans="1:9">
      <c r="A40">
        <v>40000</v>
      </c>
      <c r="B40" s="5">
        <v>3.9422125000000002E-2</v>
      </c>
      <c r="C40" s="5">
        <v>4.1840414999999999E-2</v>
      </c>
      <c r="D40" s="5">
        <v>4.0273974999999997E-2</v>
      </c>
      <c r="E40" s="5">
        <v>4.0465416999999997E-2</v>
      </c>
      <c r="F40" s="5">
        <v>3.9881378000000002E-2</v>
      </c>
      <c r="G40" s="5">
        <f t="shared" si="3"/>
        <v>4.0376661999999994E-2</v>
      </c>
    </row>
    <row r="41" spans="1:9">
      <c r="A41">
        <v>50000</v>
      </c>
      <c r="B41" s="5">
        <v>4.1222074999999997E-2</v>
      </c>
      <c r="C41" s="5">
        <v>4.3835103E-2</v>
      </c>
      <c r="D41" s="5">
        <v>4.2780130999999999E-2</v>
      </c>
      <c r="E41" s="5">
        <v>4.0098648000000001E-2</v>
      </c>
      <c r="F41" s="5">
        <v>4.1339498000000002E-2</v>
      </c>
      <c r="G41" s="5">
        <f t="shared" si="3"/>
        <v>4.1855091000000004E-2</v>
      </c>
    </row>
    <row r="43" spans="1:9">
      <c r="A43" t="s">
        <v>22</v>
      </c>
      <c r="B43" t="s">
        <v>7</v>
      </c>
      <c r="C43" t="s">
        <v>8</v>
      </c>
      <c r="D43" t="s">
        <v>9</v>
      </c>
      <c r="E43" t="s">
        <v>21</v>
      </c>
      <c r="F43" t="s">
        <v>26</v>
      </c>
      <c r="G43" t="s">
        <v>28</v>
      </c>
      <c r="I43" t="s">
        <v>19</v>
      </c>
    </row>
    <row r="44" spans="1:9">
      <c r="A44">
        <v>50</v>
      </c>
      <c r="B44" s="6">
        <v>1.7938260000000001E-2</v>
      </c>
      <c r="C44" s="6">
        <v>1.8218906E-2</v>
      </c>
      <c r="D44" s="6">
        <v>1.7577355999999999E-2</v>
      </c>
      <c r="E44" s="6">
        <f>AVERAGE(B44:D44)</f>
        <v>1.7911507333333337E-2</v>
      </c>
      <c r="F44" s="6">
        <f>STDEV(B44:D44)</f>
        <v>3.216106022898468E-4</v>
      </c>
      <c r="G44" s="6">
        <f>F44/E44*100</f>
        <v>1.7955529722020049</v>
      </c>
    </row>
    <row r="45" spans="1:9">
      <c r="A45">
        <v>7500</v>
      </c>
      <c r="B45" s="6">
        <v>2.5134624000000001E-2</v>
      </c>
      <c r="C45" s="6">
        <v>2.5178823999999999E-2</v>
      </c>
      <c r="D45" s="6">
        <v>2.5121053000000001E-2</v>
      </c>
      <c r="E45" s="6">
        <f t="shared" ref="E45:E50" si="4">AVERAGE(B45:D45)</f>
        <v>2.5144833666666668E-2</v>
      </c>
      <c r="F45" s="6">
        <f t="shared" ref="F45:F50" si="5">STDEV(B45:D45)</f>
        <v>3.0208443857872693E-5</v>
      </c>
      <c r="G45" s="6">
        <f t="shared" ref="G45:G50" si="6">F45/E45*100</f>
        <v>0.12013777564939161</v>
      </c>
    </row>
    <row r="46" spans="1:9">
      <c r="A46">
        <v>10000</v>
      </c>
      <c r="B46" s="6">
        <v>2.71163333E-2</v>
      </c>
      <c r="C46" s="6">
        <v>2.7410026000000001E-2</v>
      </c>
      <c r="D46" s="6">
        <v>2.6444215E-2</v>
      </c>
      <c r="E46" s="6">
        <f t="shared" si="4"/>
        <v>2.6990191433333335E-2</v>
      </c>
      <c r="F46" s="6">
        <f t="shared" si="5"/>
        <v>4.9510761438793848E-4</v>
      </c>
      <c r="G46" s="6">
        <f t="shared" si="6"/>
        <v>1.8343983058099853</v>
      </c>
    </row>
    <row r="47" spans="1:9">
      <c r="A47">
        <v>20000</v>
      </c>
      <c r="B47" s="6">
        <v>3.2286840999999997E-2</v>
      </c>
      <c r="C47" s="6">
        <v>3.1387175000000003E-2</v>
      </c>
      <c r="D47" s="6">
        <v>3.1275822000000002E-2</v>
      </c>
      <c r="E47" s="6">
        <f t="shared" si="4"/>
        <v>3.1649946000000005E-2</v>
      </c>
      <c r="F47" s="6">
        <f t="shared" si="5"/>
        <v>5.5437018626604848E-4</v>
      </c>
      <c r="G47" s="6">
        <f t="shared" si="6"/>
        <v>1.7515675580174714</v>
      </c>
    </row>
    <row r="48" spans="1:9">
      <c r="A48">
        <v>30000</v>
      </c>
      <c r="B48" s="6">
        <v>3.4435023000000002E-2</v>
      </c>
      <c r="C48" s="6">
        <v>3.4812396000000002E-2</v>
      </c>
      <c r="D48" s="6">
        <v>3.4791628999999998E-2</v>
      </c>
      <c r="E48" s="6">
        <f t="shared" si="4"/>
        <v>3.4679682666666663E-2</v>
      </c>
      <c r="F48" s="6">
        <f t="shared" si="5"/>
        <v>2.1213576181919143E-4</v>
      </c>
      <c r="G48" s="6">
        <f t="shared" si="6"/>
        <v>0.61170041219290505</v>
      </c>
    </row>
    <row r="49" spans="1:7">
      <c r="A49">
        <v>40000</v>
      </c>
      <c r="B49" s="6">
        <v>3.6363592E-2</v>
      </c>
      <c r="C49" s="6">
        <v>3.59306E-2</v>
      </c>
      <c r="D49" s="6">
        <v>3.8320397999999999E-2</v>
      </c>
      <c r="E49" s="6">
        <f t="shared" si="4"/>
        <v>3.6871530000000007E-2</v>
      </c>
      <c r="F49" s="6">
        <f t="shared" si="5"/>
        <v>1.2732966579251973E-3</v>
      </c>
      <c r="G49" s="6">
        <f t="shared" si="6"/>
        <v>3.4533328503731662</v>
      </c>
    </row>
    <row r="50" spans="1:7">
      <c r="A50">
        <v>50000</v>
      </c>
      <c r="B50" s="6">
        <v>3.7940582E-2</v>
      </c>
      <c r="C50" s="6">
        <v>3.8604441000000003E-2</v>
      </c>
      <c r="D50" s="6">
        <v>3.8178182999999997E-2</v>
      </c>
      <c r="E50" s="6">
        <f t="shared" si="4"/>
        <v>3.8241068666666662E-2</v>
      </c>
      <c r="F50" s="6">
        <f t="shared" si="5"/>
        <v>3.3636757910781738E-4</v>
      </c>
      <c r="G50" s="6">
        <f t="shared" si="6"/>
        <v>0.8795977487967449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 Sachs</dc:creator>
  <cp:lastModifiedBy>Zachariah Sachs</cp:lastModifiedBy>
  <dcterms:created xsi:type="dcterms:W3CDTF">2013-04-08T16:52:41Z</dcterms:created>
  <dcterms:modified xsi:type="dcterms:W3CDTF">2013-04-22T15:10:08Z</dcterms:modified>
</cp:coreProperties>
</file>