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.scialom/Documents/IIT_courses_SPRING/MATH584_Algo_Trading/PyCharm_projects/Research_project/"/>
    </mc:Choice>
  </mc:AlternateContent>
  <xr:revisionPtr revIDLastSave="0" documentId="13_ncr:1_{9760F999-A602-4148-999A-AF2AA8ED3AA0}" xr6:coauthVersionLast="47" xr6:coauthVersionMax="47" xr10:uidLastSave="{00000000-0000-0000-0000-000000000000}"/>
  <bookViews>
    <workbookView xWindow="0" yWindow="0" windowWidth="28800" windowHeight="18000" activeTab="4" xr2:uid="{057B326B-2DED-1F45-AF36-EEC434D66089}"/>
  </bookViews>
  <sheets>
    <sheet name="CSCO" sheetId="1" r:id="rId1"/>
    <sheet name="GE" sheetId="2" r:id="rId2"/>
    <sheet name="BAC" sheetId="3" r:id="rId3"/>
    <sheet name="Recap" sheetId="4" r:id="rId4"/>
    <sheet name="Plots" sheetId="5" r:id="rId5"/>
  </sheets>
  <definedNames>
    <definedName name="_xlchart.v1.0" hidden="1">Plots!$B$4:$B$25</definedName>
    <definedName name="_xlchart.v1.1" hidden="1">Plots!$C$4:$C$21</definedName>
    <definedName name="_xlchart.v1.2" hidden="1">Plots!$C$4:$C$25</definedName>
    <definedName name="_xlchart.v1.3" hidden="1">Plots!$B$4:$B$25</definedName>
    <definedName name="_xlchart.v1.4" hidden="1">Plots!$C$4:$C$21</definedName>
    <definedName name="_xlchart.v1.5" hidden="1">Plots!$C$4:$C$25</definedName>
  </definedNames>
  <calcPr calcId="191029" iterate="1" iterateCount="1000" iterateDelta="9.9999999999999995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4" i="2" l="1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53" i="2"/>
  <c r="F53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/>
  <c r="E50" i="2"/>
  <c r="F50" i="2" s="1"/>
  <c r="E51" i="2"/>
  <c r="F51" i="2" s="1"/>
  <c r="E52" i="2"/>
  <c r="F52" i="2" s="1"/>
  <c r="E42" i="2"/>
  <c r="F42" i="2" s="1"/>
  <c r="F51" i="1"/>
  <c r="E54" i="1"/>
  <c r="F54" i="1" s="1"/>
  <c r="E55" i="1"/>
  <c r="D17" i="4" s="1"/>
  <c r="E56" i="1"/>
  <c r="F56" i="1" s="1"/>
  <c r="E57" i="1"/>
  <c r="E58" i="1"/>
  <c r="E59" i="1"/>
  <c r="E60" i="1"/>
  <c r="F60" i="1" s="1"/>
  <c r="E61" i="1"/>
  <c r="E62" i="1"/>
  <c r="F62" i="1" s="1"/>
  <c r="E63" i="1"/>
  <c r="F63" i="1" s="1"/>
  <c r="E25" i="4" s="1"/>
  <c r="E53" i="1"/>
  <c r="F53" i="1" s="1"/>
  <c r="E51" i="1"/>
  <c r="E52" i="1"/>
  <c r="E43" i="1"/>
  <c r="E44" i="1"/>
  <c r="F44" i="1" s="1"/>
  <c r="E45" i="1"/>
  <c r="F45" i="1" s="1"/>
  <c r="E46" i="1"/>
  <c r="E47" i="1"/>
  <c r="E48" i="1"/>
  <c r="F48" i="1" s="1"/>
  <c r="E49" i="1"/>
  <c r="F49" i="1" s="1"/>
  <c r="E50" i="1"/>
  <c r="F50" i="1" s="1"/>
  <c r="E42" i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4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4" i="5"/>
  <c r="D14" i="4" l="1"/>
  <c r="D13" i="4"/>
  <c r="D9" i="4"/>
  <c r="D23" i="4"/>
  <c r="E7" i="4"/>
  <c r="E13" i="4"/>
  <c r="E6" i="4"/>
  <c r="D21" i="4"/>
  <c r="D5" i="4"/>
  <c r="E22" i="4"/>
  <c r="D4" i="4"/>
  <c r="E12" i="4"/>
  <c r="D20" i="4"/>
  <c r="E11" i="4"/>
  <c r="D19" i="4"/>
  <c r="E15" i="4"/>
  <c r="E18" i="4"/>
  <c r="E10" i="4"/>
  <c r="D8" i="4"/>
  <c r="E24" i="4"/>
  <c r="E16" i="4"/>
  <c r="F47" i="1"/>
  <c r="E9" i="4" s="1"/>
  <c r="F58" i="1"/>
  <c r="E20" i="4" s="1"/>
  <c r="F59" i="1"/>
  <c r="E21" i="4" s="1"/>
  <c r="F57" i="1"/>
  <c r="E19" i="4" s="1"/>
  <c r="D25" i="4"/>
  <c r="D24" i="4"/>
  <c r="F42" i="1"/>
  <c r="E4" i="4" s="1"/>
  <c r="D16" i="4"/>
  <c r="F46" i="1"/>
  <c r="E8" i="4" s="1"/>
  <c r="D15" i="4"/>
  <c r="F55" i="1"/>
  <c r="E17" i="4" s="1"/>
  <c r="D12" i="4"/>
  <c r="D18" i="4"/>
  <c r="D10" i="4"/>
  <c r="D7" i="4"/>
  <c r="F43" i="1"/>
  <c r="E5" i="4" s="1"/>
  <c r="F61" i="1"/>
  <c r="E23" i="4" s="1"/>
  <c r="D11" i="4"/>
  <c r="F52" i="1"/>
  <c r="E14" i="4" s="1"/>
  <c r="D6" i="4"/>
  <c r="D22" i="4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9" i="4"/>
  <c r="C9" i="4" s="1"/>
  <c r="B10" i="4"/>
  <c r="C10" i="4" s="1"/>
  <c r="B11" i="4"/>
  <c r="C11" i="4" s="1"/>
  <c r="B12" i="4"/>
  <c r="C12" i="4" s="1"/>
  <c r="B8" i="4" l="1"/>
  <c r="C8" i="4" s="1"/>
  <c r="B6" i="4"/>
  <c r="C6" i="4" s="1"/>
  <c r="B7" i="4"/>
  <c r="C7" i="4" s="1"/>
  <c r="F5" i="4"/>
  <c r="B5" i="4"/>
  <c r="C5" i="4" s="1"/>
  <c r="B4" i="4"/>
  <c r="C4" i="4" s="1"/>
  <c r="F4" i="4"/>
</calcChain>
</file>

<file path=xl/sharedStrings.xml><?xml version="1.0" encoding="utf-8"?>
<sst xmlns="http://schemas.openxmlformats.org/spreadsheetml/2006/main" count="363" uniqueCount="123">
  <si>
    <t>Stock Price</t>
  </si>
  <si>
    <t>Date</t>
  </si>
  <si>
    <t>PnL: Short position</t>
  </si>
  <si>
    <t>Rebalancing</t>
  </si>
  <si>
    <t>Number of shares</t>
  </si>
  <si>
    <t>Fees: Call</t>
  </si>
  <si>
    <t>Fees: Stock</t>
  </si>
  <si>
    <t>Delta</t>
  </si>
  <si>
    <t>Gamma</t>
  </si>
  <si>
    <t>Vega</t>
  </si>
  <si>
    <t>PnL: Stock position</t>
  </si>
  <si>
    <t>Call position</t>
  </si>
  <si>
    <t>Black-Scholes-Merton model</t>
  </si>
  <si>
    <t>Heston model</t>
  </si>
  <si>
    <t>Total Hedged position</t>
  </si>
  <si>
    <t>Absolute Hedged position</t>
  </si>
  <si>
    <t>Call price Heston</t>
  </si>
  <si>
    <t>Black-Scholes-Merton Parameters</t>
  </si>
  <si>
    <t>r (market)</t>
  </si>
  <si>
    <t>r</t>
  </si>
  <si>
    <t>implied volatility</t>
  </si>
  <si>
    <t>Historical volatility</t>
  </si>
  <si>
    <t>BSM implied volatility: if rebalanced</t>
  </si>
  <si>
    <t>Implied volatility Heston: if rebalanced</t>
  </si>
  <si>
    <t>Kappa: if rebalanced</t>
  </si>
  <si>
    <t>Theta: if rebalanced</t>
  </si>
  <si>
    <t>Volvol: if rebalanced</t>
  </si>
  <si>
    <t>Rho: if rebalanced</t>
  </si>
  <si>
    <t>Implied Volatility quoted (Yahoo Finance)</t>
  </si>
  <si>
    <t>Put position</t>
  </si>
  <si>
    <t>Fees: Put</t>
  </si>
  <si>
    <t>Put price BSM</t>
  </si>
  <si>
    <t>Put price Heston</t>
  </si>
  <si>
    <t>Put price (Yahoo Finance)</t>
  </si>
  <si>
    <t>Call Price:  Yahoo Finance</t>
  </si>
  <si>
    <t xml:space="preserve">Exercise Boundary </t>
  </si>
  <si>
    <t>Exercise</t>
  </si>
  <si>
    <t>Interest rates</t>
  </si>
  <si>
    <t>Historical volatility:</t>
  </si>
  <si>
    <t>Earnings:</t>
  </si>
  <si>
    <t>Jul.18</t>
  </si>
  <si>
    <t>No dividends during the trading period</t>
  </si>
  <si>
    <t>No earnings in the trading period</t>
  </si>
  <si>
    <t>Jul.26</t>
  </si>
  <si>
    <t>Call Price (IB)</t>
  </si>
  <si>
    <t>Put Price (IB)</t>
  </si>
  <si>
    <t>NO</t>
  </si>
  <si>
    <t>Call Price: Nasdaq</t>
  </si>
  <si>
    <t>Implied Volatility quoted (Nasdaq)</t>
  </si>
  <si>
    <t>YES</t>
  </si>
  <si>
    <t>Put Price (Nasdaq)</t>
  </si>
  <si>
    <t>0.539</t>
  </si>
  <si>
    <t>0.7</t>
  </si>
  <si>
    <t>SPX Delta (IB)</t>
  </si>
  <si>
    <t>PnL: Long Position</t>
  </si>
  <si>
    <t>Total Hedged portfolio</t>
  </si>
  <si>
    <t>BSM implied volatility: if rebalanced (with K=35)</t>
  </si>
  <si>
    <t>Total Fees</t>
  </si>
  <si>
    <r>
      <t xml:space="preserve">CSCO Call option: K=55; T=Jan 20 2023 | </t>
    </r>
    <r>
      <rPr>
        <b/>
        <sz val="18"/>
        <color rgb="FFFF0000"/>
        <rFont val="Calibri (Corps)"/>
      </rPr>
      <t>Short position</t>
    </r>
    <r>
      <rPr>
        <b/>
        <sz val="18"/>
        <color theme="1"/>
        <rFont val="Calibri"/>
        <family val="2"/>
        <scheme val="minor"/>
      </rPr>
      <t xml:space="preserve"> | 6000</t>
    </r>
  </si>
  <si>
    <r>
      <t xml:space="preserve">BAC Put option: K=27; T=Jan 20 2023 | </t>
    </r>
    <r>
      <rPr>
        <b/>
        <sz val="18"/>
        <color rgb="FFFF0000"/>
        <rFont val="Calibri (Corps)"/>
      </rPr>
      <t>Long position</t>
    </r>
    <r>
      <rPr>
        <b/>
        <sz val="18"/>
        <color theme="1"/>
        <rFont val="Calibri"/>
        <family val="2"/>
        <scheme val="minor"/>
      </rPr>
      <t xml:space="preserve"> | 4000</t>
    </r>
  </si>
  <si>
    <t>Stock Change Percentage</t>
  </si>
  <si>
    <t>47 still but would need 63</t>
  </si>
  <si>
    <t>Call price BSM (by following assumptions)</t>
  </si>
  <si>
    <t>BSM price with implied vol re-estimated</t>
  </si>
  <si>
    <t>12 (vs 11 if rebalanced needed)</t>
  </si>
  <si>
    <t>V0: if rebalanced</t>
  </si>
  <si>
    <t>0,0744 (Matlab)</t>
  </si>
  <si>
    <t>0,2598 (Python) | 0,2028 (Matlab)</t>
  </si>
  <si>
    <t>0,9235 (Python) | 0,3318 (Matlab)</t>
  </si>
  <si>
    <t>Put Value (IB)</t>
  </si>
  <si>
    <t>Call Value (IB)</t>
  </si>
  <si>
    <r>
      <t xml:space="preserve">GE Put option: K=35; T=Jan 20 2023 | </t>
    </r>
    <r>
      <rPr>
        <b/>
        <sz val="18"/>
        <color rgb="FFFF0000"/>
        <rFont val="Calibri (Corps)"/>
      </rPr>
      <t>Short position</t>
    </r>
    <r>
      <rPr>
        <b/>
        <sz val="18"/>
        <color theme="1"/>
        <rFont val="Calibri"/>
        <family val="2"/>
        <scheme val="minor"/>
      </rPr>
      <t xml:space="preserve"> | 2000</t>
    </r>
  </si>
  <si>
    <t>Put Price (Yahoo Finance)</t>
  </si>
  <si>
    <t>47 still but would need 72</t>
  </si>
  <si>
    <t>12 (vs 10 if rebalanced needed)</t>
  </si>
  <si>
    <t>0,4192 (Matlab)</t>
  </si>
  <si>
    <t>12 (vs 9 if rebalanced needed)</t>
  </si>
  <si>
    <t>REBALANCING</t>
  </si>
  <si>
    <t>REBALANCING HESTON</t>
  </si>
  <si>
    <t>NO (Because Heston tomorrow)</t>
  </si>
  <si>
    <t>NO (Heston tomorrow)</t>
  </si>
  <si>
    <t>YES (Heston)</t>
  </si>
  <si>
    <t xml:space="preserve">NO </t>
  </si>
  <si>
    <t>25%%</t>
  </si>
  <si>
    <t>NO (exceptionnal)</t>
  </si>
  <si>
    <t>NO (but recalibration)</t>
  </si>
  <si>
    <t>45.62</t>
  </si>
  <si>
    <t>0.60</t>
  </si>
  <si>
    <t>0.6</t>
  </si>
  <si>
    <t>2.32%</t>
  </si>
  <si>
    <t>73.14</t>
  </si>
  <si>
    <t>0.10</t>
  </si>
  <si>
    <t>2.18%</t>
  </si>
  <si>
    <t>V0</t>
  </si>
  <si>
    <t>Kappa</t>
  </si>
  <si>
    <t>Theta</t>
  </si>
  <si>
    <t>Volvol</t>
  </si>
  <si>
    <t>Rho</t>
  </si>
  <si>
    <t>CSCO</t>
  </si>
  <si>
    <t>GE</t>
  </si>
  <si>
    <t>Date of Re-calibration</t>
  </si>
  <si>
    <t>Stock Price CSCO</t>
  </si>
  <si>
    <t>Stock Price GE</t>
  </si>
  <si>
    <t>Stock Price BAC</t>
  </si>
  <si>
    <t>Put Price (IB) - GE</t>
  </si>
  <si>
    <t>Stock Prices</t>
  </si>
  <si>
    <t xml:space="preserve">CSCO </t>
  </si>
  <si>
    <t>CSCO - Greeks</t>
  </si>
  <si>
    <t>Delta - BSM</t>
  </si>
  <si>
    <t>Gamma - BSM</t>
  </si>
  <si>
    <t>Vega - BSM</t>
  </si>
  <si>
    <t xml:space="preserve">Delta - Heston </t>
  </si>
  <si>
    <t>Gamma - Heston</t>
  </si>
  <si>
    <t>Vega - Heston</t>
  </si>
  <si>
    <t>GE-Greeks</t>
  </si>
  <si>
    <t>Delta -Heston</t>
  </si>
  <si>
    <t>Error BSM</t>
  </si>
  <si>
    <t>Error Heston</t>
  </si>
  <si>
    <t>Total Profit position</t>
  </si>
  <si>
    <t>Absolute Profit position</t>
  </si>
  <si>
    <t>Total Profit portfolio</t>
  </si>
  <si>
    <t>Total Absolute Profit portfolio</t>
  </si>
  <si>
    <t>Total Absolute Hedged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</si>
</sst>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 (Corps)"/>
    </font>
    <font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A4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34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0" fontId="0" fillId="0" borderId="15" xfId="0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10" fontId="0" fillId="4" borderId="15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4" borderId="0" xfId="0" applyNumberForma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5" xfId="0" applyNumberFormat="1" applyFill="1" applyBorder="1" applyAlignment="1">
      <alignment horizontal="center" vertical="center" wrapText="1"/>
    </xf>
    <xf numFmtId="10" fontId="6" fillId="0" borderId="15" xfId="0" applyNumberFormat="1" applyFont="1" applyFill="1" applyBorder="1" applyAlignment="1">
      <alignment horizontal="center" vertical="center" wrapText="1"/>
    </xf>
    <xf numFmtId="10" fontId="4" fillId="0" borderId="15" xfId="0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10" fontId="0" fillId="5" borderId="15" xfId="0" applyNumberFormat="1" applyFill="1" applyBorder="1" applyAlignment="1">
      <alignment horizontal="center" vertical="center" wrapText="1"/>
    </xf>
    <xf numFmtId="10" fontId="6" fillId="5" borderId="15" xfId="0" applyNumberFormat="1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4" fontId="0" fillId="0" borderId="6" xfId="0" applyNumberFormat="1" applyBorder="1"/>
    <xf numFmtId="14" fontId="0" fillId="0" borderId="7" xfId="0" applyNumberFormat="1" applyBorder="1"/>
    <xf numFmtId="0" fontId="0" fillId="5" borderId="4" xfId="0" applyFill="1" applyBorder="1" applyAlignment="1">
      <alignment horizontal="center" vertical="center" wrapText="1"/>
    </xf>
    <xf numFmtId="10" fontId="4" fillId="5" borderId="15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0" fontId="6" fillId="0" borderId="4" xfId="0" applyNumberFormat="1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10" fontId="0" fillId="5" borderId="4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0" fontId="6" fillId="5" borderId="4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10" fontId="6" fillId="0" borderId="13" xfId="0" applyNumberFormat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10" fontId="0" fillId="6" borderId="15" xfId="0" applyNumberForma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10" fontId="0" fillId="6" borderId="4" xfId="0" applyNumberForma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9" fontId="0" fillId="6" borderId="15" xfId="0" applyNumberFormat="1" applyFill="1" applyBorder="1" applyAlignment="1">
      <alignment horizontal="center" vertical="center" wrapText="1"/>
    </xf>
    <xf numFmtId="10" fontId="6" fillId="4" borderId="15" xfId="0" applyNumberFormat="1" applyFont="1" applyFill="1" applyBorder="1" applyAlignment="1">
      <alignment horizontal="center" vertical="center" wrapText="1"/>
    </xf>
    <xf numFmtId="10" fontId="0" fillId="0" borderId="4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10" fontId="0" fillId="0" borderId="15" xfId="0" applyNumberFormat="1" applyFill="1" applyBorder="1" applyAlignment="1">
      <alignment horizontal="center" vertical="center" wrapText="1"/>
    </xf>
    <xf numFmtId="10" fontId="0" fillId="0" borderId="14" xfId="0" applyNumberForma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" xfId="0" applyFill="1" applyBorder="1" applyAlignment="1"/>
    <xf numFmtId="0" fontId="8" fillId="11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 wrapText="1"/>
    </xf>
    <xf numFmtId="10" fontId="0" fillId="6" borderId="1" xfId="0" applyNumberForma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0" fontId="0" fillId="10" borderId="0" xfId="0" applyFill="1"/>
    <xf numFmtId="0" fontId="8" fillId="13" borderId="10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4" borderId="1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0" xfId="0" applyNumberFormat="1" applyBorder="1"/>
    <xf numFmtId="0" fontId="8" fillId="4" borderId="10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FD"/>
      <color rgb="FFFF3462"/>
      <color rgb="FFFFA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CSCO </a:t>
            </a:r>
          </a:p>
          <a:p>
            <a:pPr>
              <a:defRPr/>
            </a:pPr>
            <a:r>
              <a:rPr lang="fr-FR"/>
              <a:t>Hedged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CSCO!$B$42:$B$63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CSCO!$E$42:$E$63</c:f>
              <c:numCache>
                <c:formatCode>General</c:formatCode>
                <c:ptCount val="22"/>
                <c:pt idx="0">
                  <c:v>509.14999999999986</c:v>
                </c:pt>
                <c:pt idx="1">
                  <c:v>6.5399999999999636</c:v>
                </c:pt>
                <c:pt idx="2">
                  <c:v>-314.9699999999998</c:v>
                </c:pt>
                <c:pt idx="3">
                  <c:v>858.36999999999989</c:v>
                </c:pt>
                <c:pt idx="4">
                  <c:v>748.98</c:v>
                </c:pt>
                <c:pt idx="5">
                  <c:v>815.98</c:v>
                </c:pt>
                <c:pt idx="6">
                  <c:v>1339.7499999999998</c:v>
                </c:pt>
                <c:pt idx="7">
                  <c:v>110.91999999999985</c:v>
                </c:pt>
                <c:pt idx="8">
                  <c:v>-268.5</c:v>
                </c:pt>
                <c:pt idx="9">
                  <c:v>93.889999999999873</c:v>
                </c:pt>
                <c:pt idx="10">
                  <c:v>-144.84999999999991</c:v>
                </c:pt>
                <c:pt idx="11">
                  <c:v>1175.5</c:v>
                </c:pt>
                <c:pt idx="12">
                  <c:v>796.54</c:v>
                </c:pt>
                <c:pt idx="13">
                  <c:v>852.35999999999967</c:v>
                </c:pt>
                <c:pt idx="14">
                  <c:v>659.60000000000036</c:v>
                </c:pt>
                <c:pt idx="15">
                  <c:v>1550.24</c:v>
                </c:pt>
                <c:pt idx="16">
                  <c:v>911.27999999999975</c:v>
                </c:pt>
                <c:pt idx="17">
                  <c:v>-1.1100000000001273</c:v>
                </c:pt>
                <c:pt idx="18">
                  <c:v>315.23999999999978</c:v>
                </c:pt>
                <c:pt idx="19">
                  <c:v>581.0300000000002</c:v>
                </c:pt>
                <c:pt idx="20">
                  <c:v>375.24000000000024</c:v>
                </c:pt>
                <c:pt idx="21">
                  <c:v>276.59999999999991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6-E043-82B4-A428121A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874704"/>
        <c:axId val="1419535600"/>
      </c:lineChart>
      <c:dateAx>
        <c:axId val="1438874704"/>
        <c:scaling>
          <c:orientation val="minMax"/>
        </c:scaling>
        <c:delete val="1"/>
        <c:axPos val="b"/>
        <c:numFmt formatCode="m/d/yy" sourceLinked="1"/>
        <c:majorTickMark val="none"/>
        <c:minorTickMark val="none"/>
        <c:tickLblPos val="nextTo"/>
        <c:crossAx val="1419535600"/>
        <c:crosses val="autoZero"/>
        <c:auto val="1"/>
        <c:lblOffset val="100"/>
        <c:baseTimeUnit val="days"/>
      </c:dateAx>
      <c:valAx>
        <c:axId val="14195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8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Put Prices over the Trading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Market (IB)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Plots!$Q$4:$Q$25</c:f>
              <c:numCache>
                <c:formatCode>General</c:formatCode>
                <c:ptCount val="22"/>
                <c:pt idx="0">
                  <c:v>0.64</c:v>
                </c:pt>
                <c:pt idx="1">
                  <c:v>0.59</c:v>
                </c:pt>
                <c:pt idx="2">
                  <c:v>0.5</c:v>
                </c:pt>
                <c:pt idx="3">
                  <c:v>0.5</c:v>
                </c:pt>
                <c:pt idx="4">
                  <c:v>0.52</c:v>
                </c:pt>
                <c:pt idx="5">
                  <c:v>0.51</c:v>
                </c:pt>
                <c:pt idx="6">
                  <c:v>0.59</c:v>
                </c:pt>
                <c:pt idx="7">
                  <c:v>0.59</c:v>
                </c:pt>
                <c:pt idx="8">
                  <c:v>0.51</c:v>
                </c:pt>
                <c:pt idx="9">
                  <c:v>0.41</c:v>
                </c:pt>
                <c:pt idx="10">
                  <c:v>0.38</c:v>
                </c:pt>
                <c:pt idx="11">
                  <c:v>0.38</c:v>
                </c:pt>
                <c:pt idx="12">
                  <c:v>0.28999999999999998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0.21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0.1</c:v>
                </c:pt>
                <c:pt idx="19">
                  <c:v>0.09</c:v>
                </c:pt>
                <c:pt idx="20">
                  <c:v>0.09</c:v>
                </c:pt>
                <c:pt idx="2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9-864A-880A-7434EE787D72}"/>
            </c:ext>
          </c:extLst>
        </c:ser>
        <c:ser>
          <c:idx val="1"/>
          <c:order val="1"/>
          <c:tx>
            <c:v>Black-Scholes-Merton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Plots!$R$4:$R$25</c:f>
              <c:numCache>
                <c:formatCode>General</c:formatCode>
                <c:ptCount val="22"/>
                <c:pt idx="0">
                  <c:v>0.7</c:v>
                </c:pt>
                <c:pt idx="1">
                  <c:v>0.69099999999999995</c:v>
                </c:pt>
                <c:pt idx="2">
                  <c:v>0.59160000000000001</c:v>
                </c:pt>
                <c:pt idx="3">
                  <c:v>0.52739999999999998</c:v>
                </c:pt>
                <c:pt idx="4">
                  <c:v>0.62729999999999997</c:v>
                </c:pt>
                <c:pt idx="5">
                  <c:v>0.56420000000000003</c:v>
                </c:pt>
                <c:pt idx="6">
                  <c:v>0.60419999999999996</c:v>
                </c:pt>
                <c:pt idx="7">
                  <c:v>0.6794</c:v>
                </c:pt>
                <c:pt idx="8">
                  <c:v>0.54620000000000002</c:v>
                </c:pt>
                <c:pt idx="9">
                  <c:v>0.47110000000000002</c:v>
                </c:pt>
                <c:pt idx="10">
                  <c:v>0.38169999999999998</c:v>
                </c:pt>
                <c:pt idx="11">
                  <c:v>0.33450000000000002</c:v>
                </c:pt>
                <c:pt idx="12">
                  <c:v>0.32729999999999998</c:v>
                </c:pt>
                <c:pt idx="13">
                  <c:v>0.31940000000000002</c:v>
                </c:pt>
                <c:pt idx="14">
                  <c:v>0.30869999999999997</c:v>
                </c:pt>
                <c:pt idx="15">
                  <c:v>0.23069999999999999</c:v>
                </c:pt>
                <c:pt idx="16">
                  <c:v>0.2243</c:v>
                </c:pt>
                <c:pt idx="17">
                  <c:v>0.1915</c:v>
                </c:pt>
                <c:pt idx="18">
                  <c:v>0.1749</c:v>
                </c:pt>
                <c:pt idx="19">
                  <c:v>0.14460000000000001</c:v>
                </c:pt>
                <c:pt idx="20">
                  <c:v>0.16</c:v>
                </c:pt>
                <c:pt idx="21">
                  <c:v>0.15079999999999999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9-864A-880A-7434EE787D72}"/>
            </c:ext>
          </c:extLst>
        </c:ser>
        <c:ser>
          <c:idx val="2"/>
          <c:order val="2"/>
          <c:tx>
            <c:v>Heston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Plots!$S$4:$S$25</c:f>
              <c:numCache>
                <c:formatCode>General</c:formatCode>
                <c:ptCount val="22"/>
                <c:pt idx="0">
                  <c:v>0.62990000000000002</c:v>
                </c:pt>
                <c:pt idx="1">
                  <c:v>0.62849999999999995</c:v>
                </c:pt>
                <c:pt idx="2">
                  <c:v>0.54020000000000001</c:v>
                </c:pt>
                <c:pt idx="3">
                  <c:v>0.48709999999999998</c:v>
                </c:pt>
                <c:pt idx="4">
                  <c:v>0.58740000000000003</c:v>
                </c:pt>
                <c:pt idx="5">
                  <c:v>0.53439999999999999</c:v>
                </c:pt>
                <c:pt idx="6">
                  <c:v>0.57820000000000005</c:v>
                </c:pt>
                <c:pt idx="7">
                  <c:v>0.65849999999999997</c:v>
                </c:pt>
                <c:pt idx="8">
                  <c:v>0.53849999999999998</c:v>
                </c:pt>
                <c:pt idx="9">
                  <c:v>0.47089999999999999</c:v>
                </c:pt>
                <c:pt idx="10">
                  <c:v>0.3871</c:v>
                </c:pt>
                <c:pt idx="11">
                  <c:v>0.34620000000000001</c:v>
                </c:pt>
                <c:pt idx="12">
                  <c:v>0.3458</c:v>
                </c:pt>
                <c:pt idx="13">
                  <c:v>0.34460000000000002</c:v>
                </c:pt>
                <c:pt idx="14">
                  <c:v>0.33889999999999998</c:v>
                </c:pt>
                <c:pt idx="15">
                  <c:v>0.26040000000000002</c:v>
                </c:pt>
                <c:pt idx="16">
                  <c:v>0.1411</c:v>
                </c:pt>
                <c:pt idx="17">
                  <c:v>0.12130000000000001</c:v>
                </c:pt>
                <c:pt idx="18">
                  <c:v>0.11260000000000001</c:v>
                </c:pt>
                <c:pt idx="19">
                  <c:v>9.2899999999999996E-2</c:v>
                </c:pt>
                <c:pt idx="20">
                  <c:v>0.1069</c:v>
                </c:pt>
                <c:pt idx="21">
                  <c:v>0.1031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9-864A-880A-7434EE787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948480"/>
        <c:axId val="1319640432"/>
      </c:lineChart>
      <c:dateAx>
        <c:axId val="136994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9640432"/>
        <c:crosses val="autoZero"/>
        <c:auto val="1"/>
        <c:lblOffset val="100"/>
        <c:baseTimeUnit val="days"/>
      </c:dateAx>
      <c:valAx>
        <c:axId val="13196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994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Relative Error between Real-merket quotes and the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Put BSM - RMSE</c:v>
          </c:tx>
          <c:spPr>
            <a:ln w="349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Plots!$T$4:$T$25</c:f>
              <c:numCache>
                <c:formatCode>General</c:formatCode>
                <c:ptCount val="22"/>
                <c:pt idx="0">
                  <c:v>5.9999999999999942E-2</c:v>
                </c:pt>
                <c:pt idx="1">
                  <c:v>0.10099999999999998</c:v>
                </c:pt>
                <c:pt idx="2">
                  <c:v>9.1600000000000015E-2</c:v>
                </c:pt>
                <c:pt idx="3">
                  <c:v>2.739999999999998E-2</c:v>
                </c:pt>
                <c:pt idx="4">
                  <c:v>0.10729999999999995</c:v>
                </c:pt>
                <c:pt idx="5">
                  <c:v>5.4200000000000026E-2</c:v>
                </c:pt>
                <c:pt idx="6">
                  <c:v>1.419999999999999E-2</c:v>
                </c:pt>
                <c:pt idx="7">
                  <c:v>8.9400000000000035E-2</c:v>
                </c:pt>
                <c:pt idx="8">
                  <c:v>3.620000000000001E-2</c:v>
                </c:pt>
                <c:pt idx="9">
                  <c:v>6.1100000000000043E-2</c:v>
                </c:pt>
                <c:pt idx="10">
                  <c:v>1.6999999999999793E-3</c:v>
                </c:pt>
                <c:pt idx="11">
                  <c:v>4.5499999999999985E-2</c:v>
                </c:pt>
                <c:pt idx="12">
                  <c:v>3.73E-2</c:v>
                </c:pt>
                <c:pt idx="13">
                  <c:v>3.9399999999999991E-2</c:v>
                </c:pt>
                <c:pt idx="14">
                  <c:v>2.8699999999999948E-2</c:v>
                </c:pt>
                <c:pt idx="15">
                  <c:v>2.0699999999999996E-2</c:v>
                </c:pt>
                <c:pt idx="16">
                  <c:v>8.4299999999999986E-2</c:v>
                </c:pt>
                <c:pt idx="17">
                  <c:v>8.1500000000000003E-2</c:v>
                </c:pt>
                <c:pt idx="18">
                  <c:v>7.4899999999999994E-2</c:v>
                </c:pt>
                <c:pt idx="19">
                  <c:v>5.460000000000001E-2</c:v>
                </c:pt>
                <c:pt idx="20">
                  <c:v>7.0000000000000007E-2</c:v>
                </c:pt>
                <c:pt idx="21">
                  <c:v>7.0799999999999988E-2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A-474A-9E7E-5741C924DD44}"/>
            </c:ext>
          </c:extLst>
        </c:ser>
        <c:ser>
          <c:idx val="1"/>
          <c:order val="1"/>
          <c:tx>
            <c:v>Put Heston - RMSE</c:v>
          </c:tx>
          <c:spPr>
            <a:ln w="349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Plots!$U$4:$U$25</c:f>
              <c:numCache>
                <c:formatCode>General</c:formatCode>
                <c:ptCount val="22"/>
                <c:pt idx="0">
                  <c:v>1.0099999999999998E-2</c:v>
                </c:pt>
                <c:pt idx="1">
                  <c:v>3.8499999999999979E-2</c:v>
                </c:pt>
                <c:pt idx="2">
                  <c:v>4.0200000000000014E-2</c:v>
                </c:pt>
                <c:pt idx="3">
                  <c:v>1.2900000000000023E-2</c:v>
                </c:pt>
                <c:pt idx="4">
                  <c:v>6.7400000000000015E-2</c:v>
                </c:pt>
                <c:pt idx="5">
                  <c:v>2.4399999999999977E-2</c:v>
                </c:pt>
                <c:pt idx="6">
                  <c:v>1.1799999999999922E-2</c:v>
                </c:pt>
                <c:pt idx="7">
                  <c:v>6.8500000000000005E-2</c:v>
                </c:pt>
                <c:pt idx="8">
                  <c:v>2.849999999999997E-2</c:v>
                </c:pt>
                <c:pt idx="9">
                  <c:v>6.090000000000001E-2</c:v>
                </c:pt>
                <c:pt idx="10">
                  <c:v>7.0999999999999952E-3</c:v>
                </c:pt>
                <c:pt idx="11">
                  <c:v>3.3799999999999997E-2</c:v>
                </c:pt>
                <c:pt idx="12">
                  <c:v>5.5800000000000016E-2</c:v>
                </c:pt>
                <c:pt idx="13">
                  <c:v>6.4599999999999991E-2</c:v>
                </c:pt>
                <c:pt idx="14">
                  <c:v>5.8899999999999952E-2</c:v>
                </c:pt>
                <c:pt idx="15">
                  <c:v>5.0400000000000028E-2</c:v>
                </c:pt>
                <c:pt idx="16">
                  <c:v>1.0999999999999899E-3</c:v>
                </c:pt>
                <c:pt idx="17">
                  <c:v>1.1300000000000004E-2</c:v>
                </c:pt>
                <c:pt idx="18">
                  <c:v>1.26E-2</c:v>
                </c:pt>
                <c:pt idx="19">
                  <c:v>2.8999999999999998E-3</c:v>
                </c:pt>
                <c:pt idx="20">
                  <c:v>1.6899999999999998E-2</c:v>
                </c:pt>
                <c:pt idx="21">
                  <c:v>2.3099999999999996E-2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A-474A-9E7E-5741C924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912672"/>
        <c:axId val="1348413424"/>
      </c:lineChart>
      <c:dateAx>
        <c:axId val="14079126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413424"/>
        <c:crosses val="autoZero"/>
        <c:auto val="1"/>
        <c:lblOffset val="100"/>
        <c:baseTimeUnit val="days"/>
      </c:dateAx>
      <c:valAx>
        <c:axId val="13484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79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3M-Gov. Bonds over the Trading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Plots!$AB$4:$AB$25</c:f>
              <c:numCache>
                <c:formatCode>0.00%</c:formatCode>
                <c:ptCount val="22"/>
                <c:pt idx="0">
                  <c:v>1.6799999999999999E-2</c:v>
                </c:pt>
                <c:pt idx="1">
                  <c:v>1.8499999999999999E-2</c:v>
                </c:pt>
                <c:pt idx="2">
                  <c:v>1.8599999999999998E-2</c:v>
                </c:pt>
                <c:pt idx="3">
                  <c:v>1.8599999999999998E-2</c:v>
                </c:pt>
                <c:pt idx="4">
                  <c:v>2.07E-2</c:v>
                </c:pt>
                <c:pt idx="5">
                  <c:v>2.1000000000000001E-2</c:v>
                </c:pt>
                <c:pt idx="6">
                  <c:v>2.29E-2</c:v>
                </c:pt>
                <c:pt idx="7">
                  <c:v>2.41E-2</c:v>
                </c:pt>
                <c:pt idx="8">
                  <c:v>2.24E-2</c:v>
                </c:pt>
                <c:pt idx="9">
                  <c:v>2.3300000000000001E-2</c:v>
                </c:pt>
                <c:pt idx="10">
                  <c:v>2.4500000000000001E-2</c:v>
                </c:pt>
                <c:pt idx="11">
                  <c:v>2.4299999999999999E-2</c:v>
                </c:pt>
                <c:pt idx="12">
                  <c:v>2.3900000000000001E-2</c:v>
                </c:pt>
                <c:pt idx="13">
                  <c:v>2.35E-2</c:v>
                </c:pt>
                <c:pt idx="14">
                  <c:v>2.4199999999999999E-2</c:v>
                </c:pt>
                <c:pt idx="15">
                  <c:v>2.4799999999999999E-2</c:v>
                </c:pt>
                <c:pt idx="16">
                  <c:v>2.3699999999999999E-2</c:v>
                </c:pt>
                <c:pt idx="17">
                  <c:v>2.3199999999999998E-2</c:v>
                </c:pt>
                <c:pt idx="18">
                  <c:v>2.3E-2</c:v>
                </c:pt>
                <c:pt idx="19">
                  <c:v>2.4400000000000002E-2</c:v>
                </c:pt>
                <c:pt idx="20">
                  <c:v>2.47E-2</c:v>
                </c:pt>
                <c:pt idx="21">
                  <c:v>2.4299999999999999E-2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6-714D-B100-F9EAD220C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172608"/>
        <c:axId val="1805375696"/>
      </c:lineChart>
      <c:dateAx>
        <c:axId val="180517260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5375696"/>
        <c:crosses val="autoZero"/>
        <c:auto val="1"/>
        <c:lblOffset val="100"/>
        <c:baseTimeUnit val="days"/>
      </c:dateAx>
      <c:valAx>
        <c:axId val="1805375696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rgbClr val="FFC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51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The Greeks</a:t>
            </a:r>
            <a:r>
              <a:rPr lang="fr-FR" baseline="0"/>
              <a:t> under the different models - Call CSCO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- BSM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Plots!$K$4:$K$25</c:f>
              <c:numCache>
                <c:formatCode>General</c:formatCode>
                <c:ptCount val="22"/>
                <c:pt idx="0">
                  <c:v>7.8700000000000006E-2</c:v>
                </c:pt>
                <c:pt idx="1">
                  <c:v>0.1061</c:v>
                </c:pt>
                <c:pt idx="2">
                  <c:v>0.1222</c:v>
                </c:pt>
                <c:pt idx="3">
                  <c:v>0.128</c:v>
                </c:pt>
                <c:pt idx="4">
                  <c:v>0.121</c:v>
                </c:pt>
                <c:pt idx="5">
                  <c:v>0.11070000000000001</c:v>
                </c:pt>
                <c:pt idx="6">
                  <c:v>0.1061</c:v>
                </c:pt>
                <c:pt idx="7">
                  <c:v>8.4199999999999997E-2</c:v>
                </c:pt>
                <c:pt idx="8">
                  <c:v>0.1128</c:v>
                </c:pt>
                <c:pt idx="9">
                  <c:v>0.1163</c:v>
                </c:pt>
                <c:pt idx="10">
                  <c:v>0.128</c:v>
                </c:pt>
                <c:pt idx="11">
                  <c:v>0.13089999999999999</c:v>
                </c:pt>
                <c:pt idx="12">
                  <c:v>0.1477</c:v>
                </c:pt>
                <c:pt idx="13">
                  <c:v>0.14319999999999999</c:v>
                </c:pt>
                <c:pt idx="14">
                  <c:v>0.1389</c:v>
                </c:pt>
                <c:pt idx="15">
                  <c:v>0.1134</c:v>
                </c:pt>
                <c:pt idx="16">
                  <c:v>0.14499999999999999</c:v>
                </c:pt>
                <c:pt idx="17">
                  <c:v>0.17280000000000001</c:v>
                </c:pt>
                <c:pt idx="18">
                  <c:v>0.16400000000000001</c:v>
                </c:pt>
                <c:pt idx="19">
                  <c:v>0.16020000000000001</c:v>
                </c:pt>
                <c:pt idx="20">
                  <c:v>0.14849999999999999</c:v>
                </c:pt>
                <c:pt idx="21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0-9247-A84C-B9E10BFD2491}"/>
            </c:ext>
          </c:extLst>
        </c:ser>
        <c:ser>
          <c:idx val="1"/>
          <c:order val="1"/>
          <c:tx>
            <c:v>Gamma - BSM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Plots!$L$4:$L$25</c:f>
              <c:numCache>
                <c:formatCode>General</c:formatCode>
                <c:ptCount val="22"/>
                <c:pt idx="0">
                  <c:v>1.8499999999999999E-2</c:v>
                </c:pt>
                <c:pt idx="1">
                  <c:v>2.24E-2</c:v>
                </c:pt>
                <c:pt idx="2">
                  <c:v>2.4400000000000002E-2</c:v>
                </c:pt>
                <c:pt idx="3">
                  <c:v>2.5100000000000001E-2</c:v>
                </c:pt>
                <c:pt idx="4">
                  <c:v>2.4400000000000002E-2</c:v>
                </c:pt>
                <c:pt idx="5">
                  <c:v>2.3199999999999998E-2</c:v>
                </c:pt>
                <c:pt idx="6">
                  <c:v>2.69E-2</c:v>
                </c:pt>
                <c:pt idx="7">
                  <c:v>1.9599999999999999E-2</c:v>
                </c:pt>
                <c:pt idx="8">
                  <c:v>2.3599999999999999E-2</c:v>
                </c:pt>
                <c:pt idx="9">
                  <c:v>2.41E-2</c:v>
                </c:pt>
                <c:pt idx="10">
                  <c:v>2.5600000000000001E-2</c:v>
                </c:pt>
                <c:pt idx="11">
                  <c:v>2.6100000000000002E-2</c:v>
                </c:pt>
                <c:pt idx="12">
                  <c:v>2.8000000000000001E-2</c:v>
                </c:pt>
                <c:pt idx="13">
                  <c:v>2.76E-2</c:v>
                </c:pt>
                <c:pt idx="14">
                  <c:v>2.7199999999999998E-2</c:v>
                </c:pt>
                <c:pt idx="15">
                  <c:v>2.4199999999999999E-2</c:v>
                </c:pt>
                <c:pt idx="16">
                  <c:v>2.8000000000000001E-2</c:v>
                </c:pt>
                <c:pt idx="17">
                  <c:v>3.0800000000000001E-2</c:v>
                </c:pt>
                <c:pt idx="18">
                  <c:v>3.0099999999999998E-2</c:v>
                </c:pt>
                <c:pt idx="19">
                  <c:v>2.98E-2</c:v>
                </c:pt>
                <c:pt idx="20">
                  <c:v>2.87E-2</c:v>
                </c:pt>
                <c:pt idx="21">
                  <c:v>3.1099999999999999E-2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0-9247-A84C-B9E10BFD2491}"/>
            </c:ext>
          </c:extLst>
        </c:ser>
        <c:ser>
          <c:idx val="2"/>
          <c:order val="2"/>
          <c:tx>
            <c:v>Vega - BSM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Plots!$M$4:$M$25</c:f>
              <c:numCache>
                <c:formatCode>General</c:formatCode>
                <c:ptCount val="22"/>
                <c:pt idx="0">
                  <c:v>4.5699999999999998E-2</c:v>
                </c:pt>
                <c:pt idx="1">
                  <c:v>5.8700000000000002E-2</c:v>
                </c:pt>
                <c:pt idx="2">
                  <c:v>6.5799999999999997E-2</c:v>
                </c:pt>
                <c:pt idx="3">
                  <c:v>6.8099999999999994E-2</c:v>
                </c:pt>
                <c:pt idx="4">
                  <c:v>6.5000000000000002E-2</c:v>
                </c:pt>
                <c:pt idx="5">
                  <c:v>6.0199999999999997E-2</c:v>
                </c:pt>
                <c:pt idx="6">
                  <c:v>5.8000000000000003E-2</c:v>
                </c:pt>
                <c:pt idx="7">
                  <c:v>4.7600000000000003E-2</c:v>
                </c:pt>
                <c:pt idx="8">
                  <c:v>6.0699999999999997E-2</c:v>
                </c:pt>
                <c:pt idx="9">
                  <c:v>6.2E-2</c:v>
                </c:pt>
                <c:pt idx="10">
                  <c:v>6.6900000000000001E-2</c:v>
                </c:pt>
                <c:pt idx="11">
                  <c:v>6.7900000000000002E-2</c:v>
                </c:pt>
                <c:pt idx="12">
                  <c:v>7.4499999999999997E-2</c:v>
                </c:pt>
                <c:pt idx="13">
                  <c:v>7.2499999999999995E-2</c:v>
                </c:pt>
                <c:pt idx="14">
                  <c:v>7.0599999999999996E-2</c:v>
                </c:pt>
                <c:pt idx="15">
                  <c:v>5.9799999999999999E-2</c:v>
                </c:pt>
                <c:pt idx="16">
                  <c:v>7.2599999999999998E-2</c:v>
                </c:pt>
                <c:pt idx="17">
                  <c:v>8.2900000000000001E-2</c:v>
                </c:pt>
                <c:pt idx="18">
                  <c:v>7.9399999999999998E-2</c:v>
                </c:pt>
                <c:pt idx="19">
                  <c:v>7.7700000000000005E-2</c:v>
                </c:pt>
                <c:pt idx="20">
                  <c:v>7.3099999999999998E-2</c:v>
                </c:pt>
                <c:pt idx="21">
                  <c:v>8.1199999999999994E-2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0-9247-A84C-B9E10BFD2491}"/>
            </c:ext>
          </c:extLst>
        </c:ser>
        <c:ser>
          <c:idx val="3"/>
          <c:order val="3"/>
          <c:tx>
            <c:v>Delta - Heston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Plots!$N$4:$N$25</c:f>
              <c:numCache>
                <c:formatCode>General</c:formatCode>
                <c:ptCount val="22"/>
                <c:pt idx="0">
                  <c:v>7.4399999999999994E-2</c:v>
                </c:pt>
                <c:pt idx="1">
                  <c:v>0.1091</c:v>
                </c:pt>
                <c:pt idx="2">
                  <c:v>0.13009999999999999</c:v>
                </c:pt>
                <c:pt idx="3">
                  <c:v>0.13830000000000001</c:v>
                </c:pt>
                <c:pt idx="4">
                  <c:v>0.13250000000000001</c:v>
                </c:pt>
                <c:pt idx="5">
                  <c:v>0.1211</c:v>
                </c:pt>
                <c:pt idx="6">
                  <c:v>0.1178</c:v>
                </c:pt>
                <c:pt idx="7">
                  <c:v>9.2100000000000001E-2</c:v>
                </c:pt>
                <c:pt idx="8">
                  <c:v>0.1283</c:v>
                </c:pt>
                <c:pt idx="9">
                  <c:v>0.13469999999999999</c:v>
                </c:pt>
                <c:pt idx="10">
                  <c:v>0.1517</c:v>
                </c:pt>
                <c:pt idx="11">
                  <c:v>0.1353</c:v>
                </c:pt>
                <c:pt idx="12">
                  <c:v>0.15679999999999999</c:v>
                </c:pt>
                <c:pt idx="13">
                  <c:v>0.15240000000000001</c:v>
                </c:pt>
                <c:pt idx="14">
                  <c:v>0.1489</c:v>
                </c:pt>
                <c:pt idx="15">
                  <c:v>0.1193</c:v>
                </c:pt>
                <c:pt idx="16">
                  <c:v>0.15049999999999999</c:v>
                </c:pt>
                <c:pt idx="17">
                  <c:v>0.1855</c:v>
                </c:pt>
                <c:pt idx="18">
                  <c:v>0.1759</c:v>
                </c:pt>
                <c:pt idx="19">
                  <c:v>0.1739</c:v>
                </c:pt>
                <c:pt idx="20">
                  <c:v>0.16109999999999999</c:v>
                </c:pt>
                <c:pt idx="2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0-9247-A84C-B9E10BFD2491}"/>
            </c:ext>
          </c:extLst>
        </c:ser>
        <c:ser>
          <c:idx val="4"/>
          <c:order val="4"/>
          <c:tx>
            <c:v>Gamma - Heston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Plots!$O$4:$O$25</c:f>
              <c:numCache>
                <c:formatCode>General</c:formatCode>
                <c:ptCount val="22"/>
                <c:pt idx="0">
                  <c:v>1.8499999999999999E-2</c:v>
                </c:pt>
                <c:pt idx="1">
                  <c:v>2.7300000000000001E-2</c:v>
                </c:pt>
                <c:pt idx="2">
                  <c:v>0.03</c:v>
                </c:pt>
                <c:pt idx="3">
                  <c:v>3.1E-2</c:v>
                </c:pt>
                <c:pt idx="4">
                  <c:v>3.04E-2</c:v>
                </c:pt>
                <c:pt idx="5">
                  <c:v>2.9000000000000001E-2</c:v>
                </c:pt>
                <c:pt idx="6">
                  <c:v>2.8500000000000001E-2</c:v>
                </c:pt>
                <c:pt idx="7">
                  <c:v>2.4799999999999999E-2</c:v>
                </c:pt>
                <c:pt idx="8">
                  <c:v>0.03</c:v>
                </c:pt>
                <c:pt idx="9">
                  <c:v>3.0700000000000002E-2</c:v>
                </c:pt>
                <c:pt idx="10">
                  <c:v>3.2599999999999997E-2</c:v>
                </c:pt>
                <c:pt idx="11">
                  <c:v>3.2800000000000003E-2</c:v>
                </c:pt>
                <c:pt idx="12">
                  <c:v>3.4299999999999997E-2</c:v>
                </c:pt>
                <c:pt idx="13">
                  <c:v>3.3799999999999997E-2</c:v>
                </c:pt>
                <c:pt idx="14">
                  <c:v>3.3500000000000002E-2</c:v>
                </c:pt>
                <c:pt idx="15">
                  <c:v>2.9700000000000001E-2</c:v>
                </c:pt>
                <c:pt idx="16">
                  <c:v>3.44E-2</c:v>
                </c:pt>
                <c:pt idx="17">
                  <c:v>3.7900000000000003E-2</c:v>
                </c:pt>
                <c:pt idx="18">
                  <c:v>3.6999999999999998E-2</c:v>
                </c:pt>
                <c:pt idx="19">
                  <c:v>3.6799999999999999E-2</c:v>
                </c:pt>
                <c:pt idx="20">
                  <c:v>3.56E-2</c:v>
                </c:pt>
                <c:pt idx="21">
                  <c:v>3.8300000000000001E-2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0-9247-A84C-B9E10BFD2491}"/>
            </c:ext>
          </c:extLst>
        </c:ser>
        <c:ser>
          <c:idx val="5"/>
          <c:order val="5"/>
          <c:tx>
            <c:v>Vega - Heston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Plots!$P$4:$P$25</c:f>
              <c:numCache>
                <c:formatCode>General</c:formatCode>
                <c:ptCount val="22"/>
                <c:pt idx="0">
                  <c:v>4.5699999999999998E-2</c:v>
                </c:pt>
                <c:pt idx="1">
                  <c:v>2.3465E-2</c:v>
                </c:pt>
                <c:pt idx="2">
                  <c:v>2.8371E-2</c:v>
                </c:pt>
                <c:pt idx="3">
                  <c:v>3.032E-2</c:v>
                </c:pt>
                <c:pt idx="4">
                  <c:v>2.8903999999999999E-2</c:v>
                </c:pt>
                <c:pt idx="5">
                  <c:v>2.6231999999999998E-2</c:v>
                </c:pt>
                <c:pt idx="6">
                  <c:v>2.5430000000000001E-2</c:v>
                </c:pt>
                <c:pt idx="7">
                  <c:v>1.9507E-2</c:v>
                </c:pt>
                <c:pt idx="8">
                  <c:v>2.7885E-2</c:v>
                </c:pt>
                <c:pt idx="9">
                  <c:v>2.9375999999999999E-2</c:v>
                </c:pt>
                <c:pt idx="10">
                  <c:v>3.3396000000000002E-2</c:v>
                </c:pt>
                <c:pt idx="11">
                  <c:v>3.3398999999999998E-2</c:v>
                </c:pt>
                <c:pt idx="12">
                  <c:v>3.5255000000000002E-2</c:v>
                </c:pt>
                <c:pt idx="13">
                  <c:v>3.4188999999999997E-2</c:v>
                </c:pt>
                <c:pt idx="14">
                  <c:v>3.3335999999999998E-2</c:v>
                </c:pt>
                <c:pt idx="15">
                  <c:v>2.6245999999999998E-2</c:v>
                </c:pt>
                <c:pt idx="16">
                  <c:v>3.3971000000000001E-2</c:v>
                </c:pt>
                <c:pt idx="17">
                  <c:v>4.2594E-2</c:v>
                </c:pt>
                <c:pt idx="18">
                  <c:v>4.0131E-2</c:v>
                </c:pt>
                <c:pt idx="19">
                  <c:v>3.6554999999999997E-2</c:v>
                </c:pt>
                <c:pt idx="20">
                  <c:v>3.9695000000000001E-2</c:v>
                </c:pt>
                <c:pt idx="21">
                  <c:v>4.3681999999999999E-2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0-9247-A84C-B9E10BFD2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76992"/>
        <c:axId val="1438830064"/>
      </c:lineChart>
      <c:dateAx>
        <c:axId val="177667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830064"/>
        <c:crosses val="autoZero"/>
        <c:auto val="1"/>
        <c:lblOffset val="100"/>
        <c:baseTimeUnit val="days"/>
      </c:dateAx>
      <c:valAx>
        <c:axId val="14388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667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460181304591868E-2"/>
          <c:y val="5.4206066661505993E-2"/>
          <c:w val="0.92612310068474735"/>
          <c:h val="2.8505259495302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The</a:t>
            </a:r>
            <a:r>
              <a:rPr lang="fr-FR" baseline="0"/>
              <a:t> Greeks under the different models - Put 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 - BSM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Plots!$V$4:$V$25</c:f>
              <c:numCache>
                <c:formatCode>General</c:formatCode>
                <c:ptCount val="22"/>
                <c:pt idx="0">
                  <c:v>-5.57E-2</c:v>
                </c:pt>
                <c:pt idx="1">
                  <c:v>-5.5199999999999999E-2</c:v>
                </c:pt>
                <c:pt idx="2">
                  <c:v>-4.7600000000000003E-2</c:v>
                </c:pt>
                <c:pt idx="3">
                  <c:v>-4.2500000000000003E-2</c:v>
                </c:pt>
                <c:pt idx="4">
                  <c:v>-5.0900000000000001E-2</c:v>
                </c:pt>
                <c:pt idx="5">
                  <c:v>-4.5999999999999999E-2</c:v>
                </c:pt>
                <c:pt idx="6">
                  <c:v>-4.9700000000000001E-2</c:v>
                </c:pt>
                <c:pt idx="7">
                  <c:v>-5.62E-2</c:v>
                </c:pt>
                <c:pt idx="8">
                  <c:v>-4.5400000000000003E-2</c:v>
                </c:pt>
                <c:pt idx="9">
                  <c:v>-3.9300000000000002E-2</c:v>
                </c:pt>
                <c:pt idx="10">
                  <c:v>-3.2000000000000001E-2</c:v>
                </c:pt>
                <c:pt idx="11">
                  <c:v>-2.81E-2</c:v>
                </c:pt>
                <c:pt idx="12">
                  <c:v>-2.7699999999999999E-2</c:v>
                </c:pt>
                <c:pt idx="13">
                  <c:v>-2.7199999999999998E-2</c:v>
                </c:pt>
                <c:pt idx="14">
                  <c:v>-2.64E-2</c:v>
                </c:pt>
                <c:pt idx="15">
                  <c:v>-1.9800000000000002E-2</c:v>
                </c:pt>
                <c:pt idx="16">
                  <c:v>-1.9300000000000001E-2</c:v>
                </c:pt>
                <c:pt idx="17">
                  <c:v>-1.66E-2</c:v>
                </c:pt>
                <c:pt idx="18">
                  <c:v>-1.52E-2</c:v>
                </c:pt>
                <c:pt idx="19">
                  <c:v>-1.26E-2</c:v>
                </c:pt>
                <c:pt idx="20">
                  <c:v>-1.41E-2</c:v>
                </c:pt>
                <c:pt idx="21">
                  <c:v>-1.34E-2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5-6F48-9CD9-CF0728733AF9}"/>
            </c:ext>
          </c:extLst>
        </c:ser>
        <c:ser>
          <c:idx val="1"/>
          <c:order val="1"/>
          <c:tx>
            <c:v>Gamma - BSM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Plots!$W$4:$W$25</c:f>
              <c:numCache>
                <c:formatCode>General</c:formatCode>
                <c:ptCount val="22"/>
                <c:pt idx="0">
                  <c:v>4.4999999999999997E-3</c:v>
                </c:pt>
                <c:pt idx="1">
                  <c:v>4.7000000000000002E-3</c:v>
                </c:pt>
                <c:pt idx="2">
                  <c:v>3.8E-3</c:v>
                </c:pt>
                <c:pt idx="3">
                  <c:v>3.5000000000000001E-3</c:v>
                </c:pt>
                <c:pt idx="4">
                  <c:v>4.1999999999999997E-3</c:v>
                </c:pt>
                <c:pt idx="5">
                  <c:v>3.8E-3</c:v>
                </c:pt>
                <c:pt idx="6">
                  <c:v>4.1000000000000003E-3</c:v>
                </c:pt>
                <c:pt idx="7">
                  <c:v>4.7000000000000002E-3</c:v>
                </c:pt>
                <c:pt idx="8">
                  <c:v>3.8E-3</c:v>
                </c:pt>
                <c:pt idx="9">
                  <c:v>3.3E-3</c:v>
                </c:pt>
                <c:pt idx="10">
                  <c:v>2.7000000000000001E-3</c:v>
                </c:pt>
                <c:pt idx="11">
                  <c:v>2.3999999999999998E-3</c:v>
                </c:pt>
                <c:pt idx="12">
                  <c:v>2.3E-3</c:v>
                </c:pt>
                <c:pt idx="13">
                  <c:v>2.3E-3</c:v>
                </c:pt>
                <c:pt idx="14">
                  <c:v>2.3E-3</c:v>
                </c:pt>
                <c:pt idx="15">
                  <c:v>1.6999999999999999E-3</c:v>
                </c:pt>
                <c:pt idx="16">
                  <c:v>1.6999999999999999E-3</c:v>
                </c:pt>
                <c:pt idx="17">
                  <c:v>1.4E-3</c:v>
                </c:pt>
                <c:pt idx="18">
                  <c:v>1.4E-3</c:v>
                </c:pt>
                <c:pt idx="19">
                  <c:v>1.1000000000000001E-3</c:v>
                </c:pt>
                <c:pt idx="20">
                  <c:v>1.1999999999999999E-3</c:v>
                </c:pt>
                <c:pt idx="21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5-6F48-9CD9-CF0728733AF9}"/>
            </c:ext>
          </c:extLst>
        </c:ser>
        <c:ser>
          <c:idx val="2"/>
          <c:order val="2"/>
          <c:tx>
            <c:v>Vega - BSM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Plots!$X$4:$X$25</c:f>
              <c:numCache>
                <c:formatCode>General</c:formatCode>
                <c:ptCount val="22"/>
                <c:pt idx="0">
                  <c:v>5.2200000000000003E-2</c:v>
                </c:pt>
                <c:pt idx="1">
                  <c:v>5.1700000000000003E-2</c:v>
                </c:pt>
                <c:pt idx="2">
                  <c:v>4.7E-2</c:v>
                </c:pt>
                <c:pt idx="3">
                  <c:v>4.36E-2</c:v>
                </c:pt>
                <c:pt idx="4">
                  <c:v>4.8500000000000001E-2</c:v>
                </c:pt>
                <c:pt idx="5">
                  <c:v>4.5400000000000003E-2</c:v>
                </c:pt>
                <c:pt idx="6">
                  <c:v>4.7199999999999999E-2</c:v>
                </c:pt>
                <c:pt idx="7">
                  <c:v>4.7600000000000003E-2</c:v>
                </c:pt>
                <c:pt idx="8">
                  <c:v>4.4200000000000003E-2</c:v>
                </c:pt>
                <c:pt idx="9">
                  <c:v>4.02E-2</c:v>
                </c:pt>
                <c:pt idx="10">
                  <c:v>3.5000000000000003E-2</c:v>
                </c:pt>
                <c:pt idx="11">
                  <c:v>3.2000000000000001E-2</c:v>
                </c:pt>
                <c:pt idx="12">
                  <c:v>3.15E-2</c:v>
                </c:pt>
                <c:pt idx="13">
                  <c:v>3.09E-2</c:v>
                </c:pt>
                <c:pt idx="14">
                  <c:v>3.0200000000000001E-2</c:v>
                </c:pt>
                <c:pt idx="15">
                  <c:v>2.46E-2</c:v>
                </c:pt>
                <c:pt idx="16">
                  <c:v>2.41E-2</c:v>
                </c:pt>
                <c:pt idx="17">
                  <c:v>2.1499999999999998E-2</c:v>
                </c:pt>
                <c:pt idx="18">
                  <c:v>2.01E-2</c:v>
                </c:pt>
                <c:pt idx="19">
                  <c:v>1.7500000000000002E-2</c:v>
                </c:pt>
                <c:pt idx="20">
                  <c:v>1.8800000000000001E-2</c:v>
                </c:pt>
                <c:pt idx="21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5-6F48-9CD9-CF0728733AF9}"/>
            </c:ext>
          </c:extLst>
        </c:ser>
        <c:ser>
          <c:idx val="3"/>
          <c:order val="3"/>
          <c:tx>
            <c:v>Delta - Heston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Plots!$Y$4:$Y$25</c:f>
              <c:numCache>
                <c:formatCode>General</c:formatCode>
                <c:ptCount val="22"/>
                <c:pt idx="0">
                  <c:v>-5.2600000000000001E-2</c:v>
                </c:pt>
                <c:pt idx="1">
                  <c:v>-5.2499999999999998E-2</c:v>
                </c:pt>
                <c:pt idx="2">
                  <c:v>-4.5100000000000001E-2</c:v>
                </c:pt>
                <c:pt idx="3">
                  <c:v>-4.0599999999999997E-2</c:v>
                </c:pt>
                <c:pt idx="4">
                  <c:v>-4.9099999999999998E-2</c:v>
                </c:pt>
                <c:pt idx="5">
                  <c:v>-4.4600000000000001E-2</c:v>
                </c:pt>
                <c:pt idx="6">
                  <c:v>-4.8399999999999999E-2</c:v>
                </c:pt>
                <c:pt idx="7">
                  <c:v>-5.5199999999999999E-2</c:v>
                </c:pt>
                <c:pt idx="8">
                  <c:v>-4.5100000000000001E-2</c:v>
                </c:pt>
                <c:pt idx="9">
                  <c:v>-3.9300000000000002E-2</c:v>
                </c:pt>
                <c:pt idx="10">
                  <c:v>-3.2300000000000002E-2</c:v>
                </c:pt>
                <c:pt idx="11">
                  <c:v>-2.8799999999999999E-2</c:v>
                </c:pt>
                <c:pt idx="12">
                  <c:v>-2.8799999999999999E-2</c:v>
                </c:pt>
                <c:pt idx="13">
                  <c:v>-2.86E-2</c:v>
                </c:pt>
                <c:pt idx="14">
                  <c:v>-2.8199999999999999E-2</c:v>
                </c:pt>
                <c:pt idx="15">
                  <c:v>-2.1499999999999998E-2</c:v>
                </c:pt>
                <c:pt idx="16">
                  <c:v>-1.3899999999999999E-2</c:v>
                </c:pt>
                <c:pt idx="17">
                  <c:v>-1.1900000000000001E-2</c:v>
                </c:pt>
                <c:pt idx="18">
                  <c:v>-1.11E-2</c:v>
                </c:pt>
                <c:pt idx="19">
                  <c:v>-9.1000000000000004E-3</c:v>
                </c:pt>
                <c:pt idx="20">
                  <c:v>-1.0500000000000001E-2</c:v>
                </c:pt>
                <c:pt idx="21">
                  <c:v>-1.01E-2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5-6F48-9CD9-CF0728733AF9}"/>
            </c:ext>
          </c:extLst>
        </c:ser>
        <c:ser>
          <c:idx val="4"/>
          <c:order val="4"/>
          <c:tx>
            <c:v>Gamma - Heston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Plots!$Z$4:$Z$25</c:f>
              <c:numCache>
                <c:formatCode>General</c:formatCode>
                <c:ptCount val="22"/>
                <c:pt idx="0">
                  <c:v>4.4000000000000003E-3</c:v>
                </c:pt>
                <c:pt idx="1">
                  <c:v>4.4000000000000003E-3</c:v>
                </c:pt>
                <c:pt idx="2">
                  <c:v>3.8E-3</c:v>
                </c:pt>
                <c:pt idx="3">
                  <c:v>3.3999999999999998E-3</c:v>
                </c:pt>
                <c:pt idx="4">
                  <c:v>4.1000000000000003E-3</c:v>
                </c:pt>
                <c:pt idx="5">
                  <c:v>3.8E-3</c:v>
                </c:pt>
                <c:pt idx="6">
                  <c:v>4.1000000000000003E-3</c:v>
                </c:pt>
                <c:pt idx="7">
                  <c:v>4.5999999999999999E-3</c:v>
                </c:pt>
                <c:pt idx="8">
                  <c:v>3.8E-3</c:v>
                </c:pt>
                <c:pt idx="9">
                  <c:v>3.3E-3</c:v>
                </c:pt>
                <c:pt idx="10">
                  <c:v>2.7000000000000001E-3</c:v>
                </c:pt>
                <c:pt idx="11">
                  <c:v>2.3999999999999998E-3</c:v>
                </c:pt>
                <c:pt idx="12">
                  <c:v>2.3999999999999998E-3</c:v>
                </c:pt>
                <c:pt idx="13">
                  <c:v>2.3999999999999998E-3</c:v>
                </c:pt>
                <c:pt idx="14">
                  <c:v>2.3999999999999998E-3</c:v>
                </c:pt>
                <c:pt idx="15">
                  <c:v>1.8E-3</c:v>
                </c:pt>
                <c:pt idx="16">
                  <c:v>1.4E-3</c:v>
                </c:pt>
                <c:pt idx="17">
                  <c:v>1.1999999999999999E-3</c:v>
                </c:pt>
                <c:pt idx="18">
                  <c:v>1.1000000000000001E-3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5-6F48-9CD9-CF0728733AF9}"/>
            </c:ext>
          </c:extLst>
        </c:ser>
        <c:ser>
          <c:idx val="5"/>
          <c:order val="5"/>
          <c:tx>
            <c:v>Vega - Heston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Plots!$AA$4:$AA$25</c:f>
              <c:numCache>
                <c:formatCode>General</c:formatCode>
                <c:ptCount val="22"/>
                <c:pt idx="0">
                  <c:v>-2.0978E-2</c:v>
                </c:pt>
                <c:pt idx="1">
                  <c:v>-2.9340000000000001E-2</c:v>
                </c:pt>
                <c:pt idx="2">
                  <c:v>-1.8419000000000001E-2</c:v>
                </c:pt>
                <c:pt idx="3">
                  <c:v>-1.687E-2</c:v>
                </c:pt>
                <c:pt idx="4">
                  <c:v>-1.9771E-2</c:v>
                </c:pt>
                <c:pt idx="5">
                  <c:v>-1.8245999999999998E-2</c:v>
                </c:pt>
                <c:pt idx="6">
                  <c:v>-1.9585999999999999E-2</c:v>
                </c:pt>
                <c:pt idx="7">
                  <c:v>-2.1760999999999999E-2</c:v>
                </c:pt>
                <c:pt idx="8">
                  <c:v>1.8394000000000001E-2</c:v>
                </c:pt>
                <c:pt idx="9">
                  <c:v>-1.6383999999999999E-2</c:v>
                </c:pt>
                <c:pt idx="10">
                  <c:v>-1.3847999999999999E-2</c:v>
                </c:pt>
                <c:pt idx="11">
                  <c:v>-1.2577E-2</c:v>
                </c:pt>
                <c:pt idx="12">
                  <c:v>-1.2566000000000001E-2</c:v>
                </c:pt>
                <c:pt idx="13">
                  <c:v>-1.2527999999999999E-2</c:v>
                </c:pt>
                <c:pt idx="14">
                  <c:v>-1.2348E-2</c:v>
                </c:pt>
                <c:pt idx="15">
                  <c:v>-9.7999999999999997E-4</c:v>
                </c:pt>
                <c:pt idx="16">
                  <c:v>-6.2E-4</c:v>
                </c:pt>
                <c:pt idx="17">
                  <c:v>-5.4000000000000003E-3</c:v>
                </c:pt>
                <c:pt idx="18">
                  <c:v>-5.0699999999999999E-3</c:v>
                </c:pt>
                <c:pt idx="19">
                  <c:v>-4.7999999999999996E-3</c:v>
                </c:pt>
                <c:pt idx="20">
                  <c:v>-4.3E-3</c:v>
                </c:pt>
                <c:pt idx="21">
                  <c:v>-4.7000000000000002E-3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5-6F48-9CD9-CF0728733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151072"/>
        <c:axId val="1385157808"/>
      </c:lineChart>
      <c:dateAx>
        <c:axId val="136715107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5157808"/>
        <c:crosses val="autoZero"/>
        <c:auto val="1"/>
        <c:lblOffset val="100"/>
        <c:baseTimeUnit val="days"/>
      </c:dateAx>
      <c:valAx>
        <c:axId val="13851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1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8258043637765738E-2"/>
          <c:y val="5.3240481279747835E-2"/>
          <c:w val="0.87942748700654683"/>
          <c:h val="2.7997488620802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</a:t>
            </a:r>
          </a:p>
          <a:p>
            <a:pPr>
              <a:defRPr/>
            </a:pPr>
            <a:r>
              <a:rPr lang="fr-FR"/>
              <a:t>Hedged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Hedged Portfolio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GE!$E$42:$E$63</c:f>
              <c:numCache>
                <c:formatCode>General</c:formatCode>
                <c:ptCount val="22"/>
                <c:pt idx="0">
                  <c:v>-514.79000000000019</c:v>
                </c:pt>
                <c:pt idx="1">
                  <c:v>-366.15</c:v>
                </c:pt>
                <c:pt idx="2">
                  <c:v>-297.90999999999997</c:v>
                </c:pt>
                <c:pt idx="3">
                  <c:v>-140.87</c:v>
                </c:pt>
                <c:pt idx="4">
                  <c:v>-310.62</c:v>
                </c:pt>
                <c:pt idx="5">
                  <c:v>-190.25</c:v>
                </c:pt>
                <c:pt idx="6">
                  <c:v>-419.43999999999994</c:v>
                </c:pt>
                <c:pt idx="7">
                  <c:v>-570.43000000000006</c:v>
                </c:pt>
                <c:pt idx="8">
                  <c:v>-268.72000000000003</c:v>
                </c:pt>
                <c:pt idx="9">
                  <c:v>-347.84999999999991</c:v>
                </c:pt>
                <c:pt idx="10">
                  <c:v>-220.01</c:v>
                </c:pt>
                <c:pt idx="11">
                  <c:v>-241.78999999999996</c:v>
                </c:pt>
                <c:pt idx="12">
                  <c:v>-194.32000000000005</c:v>
                </c:pt>
                <c:pt idx="13">
                  <c:v>-173.04999999999995</c:v>
                </c:pt>
                <c:pt idx="14">
                  <c:v>-141.60000000000002</c:v>
                </c:pt>
                <c:pt idx="15">
                  <c:v>25.70999999999998</c:v>
                </c:pt>
                <c:pt idx="16">
                  <c:v>107.49000000000001</c:v>
                </c:pt>
                <c:pt idx="17">
                  <c:v>221.03</c:v>
                </c:pt>
                <c:pt idx="18">
                  <c:v>248.89999999999998</c:v>
                </c:pt>
                <c:pt idx="19">
                  <c:v>288.59000000000003</c:v>
                </c:pt>
                <c:pt idx="20">
                  <c:v>257.77000000000004</c:v>
                </c:pt>
                <c:pt idx="21">
                  <c:v>270.95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0-204D-AED4-0E13C1E2079F}"/>
            </c:ext>
          </c:extLst>
        </c:ser>
        <c:ser>
          <c:idx val="1"/>
          <c:order val="1"/>
          <c:tx>
            <c:v>Absolute Hedged Portfolio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GE!$F$42:$F$63</c:f>
              <c:numCache>
                <c:formatCode>General</c:formatCode>
                <c:ptCount val="22"/>
                <c:pt idx="0">
                  <c:v>514.79000000000019</c:v>
                </c:pt>
                <c:pt idx="1">
                  <c:v>366.15</c:v>
                </c:pt>
                <c:pt idx="2">
                  <c:v>297.90999999999997</c:v>
                </c:pt>
                <c:pt idx="3">
                  <c:v>140.87</c:v>
                </c:pt>
                <c:pt idx="4">
                  <c:v>310.62</c:v>
                </c:pt>
                <c:pt idx="5">
                  <c:v>190.25</c:v>
                </c:pt>
                <c:pt idx="6">
                  <c:v>419.43999999999994</c:v>
                </c:pt>
                <c:pt idx="7">
                  <c:v>570.43000000000006</c:v>
                </c:pt>
                <c:pt idx="8">
                  <c:v>268.72000000000003</c:v>
                </c:pt>
                <c:pt idx="9">
                  <c:v>347.84999999999991</c:v>
                </c:pt>
                <c:pt idx="10">
                  <c:v>220.01</c:v>
                </c:pt>
                <c:pt idx="11">
                  <c:v>241.78999999999996</c:v>
                </c:pt>
                <c:pt idx="12">
                  <c:v>194.32000000000005</c:v>
                </c:pt>
                <c:pt idx="13">
                  <c:v>173.04999999999995</c:v>
                </c:pt>
                <c:pt idx="14">
                  <c:v>141.60000000000002</c:v>
                </c:pt>
                <c:pt idx="15">
                  <c:v>25.70999999999998</c:v>
                </c:pt>
                <c:pt idx="16">
                  <c:v>107.49000000000001</c:v>
                </c:pt>
                <c:pt idx="17">
                  <c:v>221.03</c:v>
                </c:pt>
                <c:pt idx="18">
                  <c:v>248.89999999999998</c:v>
                </c:pt>
                <c:pt idx="19">
                  <c:v>288.59000000000003</c:v>
                </c:pt>
                <c:pt idx="20">
                  <c:v>257.77000000000004</c:v>
                </c:pt>
                <c:pt idx="21">
                  <c:v>270.95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0-204D-AED4-0E13C1E2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539136"/>
        <c:axId val="1441468928"/>
      </c:lineChart>
      <c:catAx>
        <c:axId val="1450539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1468928"/>
        <c:crosses val="autoZero"/>
        <c:auto val="1"/>
        <c:lblAlgn val="ctr"/>
        <c:lblOffset val="100"/>
        <c:noMultiLvlLbl val="0"/>
      </c:catAx>
      <c:valAx>
        <c:axId val="14414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05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Hedged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Hedged Portfolio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Recap!$D$4:$D$25</c:f>
              <c:numCache>
                <c:formatCode>General</c:formatCode>
                <c:ptCount val="22"/>
                <c:pt idx="0">
                  <c:v>-5.6400000000003274</c:v>
                </c:pt>
                <c:pt idx="1">
                  <c:v>-359.61</c:v>
                </c:pt>
                <c:pt idx="2">
                  <c:v>-612.87999999999977</c:v>
                </c:pt>
                <c:pt idx="3">
                  <c:v>717.49999999999989</c:v>
                </c:pt>
                <c:pt idx="4">
                  <c:v>438.36</c:v>
                </c:pt>
                <c:pt idx="5">
                  <c:v>625.73</c:v>
                </c:pt>
                <c:pt idx="6">
                  <c:v>920.30999999999983</c:v>
                </c:pt>
                <c:pt idx="7">
                  <c:v>-459.51000000000022</c:v>
                </c:pt>
                <c:pt idx="8">
                  <c:v>-537.22</c:v>
                </c:pt>
                <c:pt idx="9">
                  <c:v>-253.96000000000004</c:v>
                </c:pt>
                <c:pt idx="10">
                  <c:v>-364.8599999999999</c:v>
                </c:pt>
                <c:pt idx="11">
                  <c:v>933.71</c:v>
                </c:pt>
                <c:pt idx="12">
                  <c:v>602.21999999999991</c:v>
                </c:pt>
                <c:pt idx="13">
                  <c:v>679.30999999999972</c:v>
                </c:pt>
                <c:pt idx="14">
                  <c:v>518.00000000000034</c:v>
                </c:pt>
                <c:pt idx="15">
                  <c:v>1575.95</c:v>
                </c:pt>
                <c:pt idx="16">
                  <c:v>1018.7699999999998</c:v>
                </c:pt>
                <c:pt idx="17">
                  <c:v>219.91999999999987</c:v>
                </c:pt>
                <c:pt idx="18">
                  <c:v>564.13999999999976</c:v>
                </c:pt>
                <c:pt idx="19">
                  <c:v>869.62000000000023</c:v>
                </c:pt>
                <c:pt idx="20">
                  <c:v>633.01000000000022</c:v>
                </c:pt>
                <c:pt idx="21">
                  <c:v>547.54999999999995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0-E84E-BA45-F7023400C72F}"/>
            </c:ext>
          </c:extLst>
        </c:ser>
        <c:ser>
          <c:idx val="1"/>
          <c:order val="1"/>
          <c:tx>
            <c:v>Absolute Hedged Portfolio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Recap!$E$4:$E$25</c:f>
              <c:numCache>
                <c:formatCode>General</c:formatCode>
                <c:ptCount val="22"/>
                <c:pt idx="0">
                  <c:v>1023.94</c:v>
                </c:pt>
                <c:pt idx="1">
                  <c:v>372.68999999999994</c:v>
                </c:pt>
                <c:pt idx="2">
                  <c:v>612.87999999999977</c:v>
                </c:pt>
                <c:pt idx="3">
                  <c:v>999.2399999999999</c:v>
                </c:pt>
                <c:pt idx="4">
                  <c:v>1059.5999999999999</c:v>
                </c:pt>
                <c:pt idx="5">
                  <c:v>1006.23</c:v>
                </c:pt>
                <c:pt idx="6">
                  <c:v>1759.1899999999996</c:v>
                </c:pt>
                <c:pt idx="7">
                  <c:v>681.34999999999991</c:v>
                </c:pt>
                <c:pt idx="8">
                  <c:v>537.22</c:v>
                </c:pt>
                <c:pt idx="9">
                  <c:v>441.73999999999978</c:v>
                </c:pt>
                <c:pt idx="10">
                  <c:v>364.8599999999999</c:v>
                </c:pt>
                <c:pt idx="11">
                  <c:v>1417.29</c:v>
                </c:pt>
                <c:pt idx="12">
                  <c:v>990.86</c:v>
                </c:pt>
                <c:pt idx="13">
                  <c:v>1025.4099999999996</c:v>
                </c:pt>
                <c:pt idx="14">
                  <c:v>801.20000000000039</c:v>
                </c:pt>
                <c:pt idx="15">
                  <c:v>1575.95</c:v>
                </c:pt>
                <c:pt idx="16">
                  <c:v>1018.7699999999998</c:v>
                </c:pt>
                <c:pt idx="17">
                  <c:v>222.14000000000013</c:v>
                </c:pt>
                <c:pt idx="18">
                  <c:v>564.13999999999976</c:v>
                </c:pt>
                <c:pt idx="19">
                  <c:v>869.62000000000023</c:v>
                </c:pt>
                <c:pt idx="20">
                  <c:v>633.01000000000022</c:v>
                </c:pt>
                <c:pt idx="21">
                  <c:v>547.54999999999995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0-E84E-BA45-F7023400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312080"/>
        <c:axId val="1443998688"/>
      </c:lineChart>
      <c:catAx>
        <c:axId val="1437312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3998688"/>
        <c:crosses val="autoZero"/>
        <c:auto val="1"/>
        <c:lblAlgn val="ctr"/>
        <c:lblOffset val="100"/>
        <c:noMultiLvlLbl val="0"/>
      </c:catAx>
      <c:valAx>
        <c:axId val="1443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3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CSCO Stock Price</a:t>
            </a:r>
          </a:p>
          <a:p>
            <a:pPr>
              <a:defRPr b="1"/>
            </a:pPr>
            <a:r>
              <a:rPr lang="en-US" b="1"/>
              <a:t>over the Trading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Plots!$C$4:$C$21</c:f>
              <c:strCache>
                <c:ptCount val="18"/>
                <c:pt idx="0">
                  <c:v>41,11</c:v>
                </c:pt>
                <c:pt idx="1">
                  <c:v>42,49</c:v>
                </c:pt>
                <c:pt idx="2">
                  <c:v>43,22</c:v>
                </c:pt>
                <c:pt idx="3">
                  <c:v>43,49</c:v>
                </c:pt>
                <c:pt idx="4">
                  <c:v>43,25</c:v>
                </c:pt>
                <c:pt idx="5">
                  <c:v>42,86</c:v>
                </c:pt>
                <c:pt idx="6">
                  <c:v>42,7</c:v>
                </c:pt>
                <c:pt idx="7">
                  <c:v>41,71</c:v>
                </c:pt>
                <c:pt idx="8">
                  <c:v>43,07</c:v>
                </c:pt>
                <c:pt idx="9">
                  <c:v>43,26</c:v>
                </c:pt>
                <c:pt idx="10">
                  <c:v>43,77</c:v>
                </c:pt>
                <c:pt idx="11">
                  <c:v>43,92</c:v>
                </c:pt>
                <c:pt idx="12">
                  <c:v>44,58</c:v>
                </c:pt>
                <c:pt idx="13">
                  <c:v>44,46</c:v>
                </c:pt>
                <c:pt idx="14">
                  <c:v>44,34</c:v>
                </c:pt>
                <c:pt idx="15">
                  <c:v>43,39</c:v>
                </c:pt>
                <c:pt idx="16">
                  <c:v>44,64</c:v>
                </c:pt>
                <c:pt idx="17">
                  <c:v>45,62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Plots!$C$4:$C$25</c:f>
              <c:numCache>
                <c:formatCode>General</c:formatCode>
                <c:ptCount val="22"/>
                <c:pt idx="0">
                  <c:v>41.11</c:v>
                </c:pt>
                <c:pt idx="1">
                  <c:v>42.49</c:v>
                </c:pt>
                <c:pt idx="2">
                  <c:v>43.22</c:v>
                </c:pt>
                <c:pt idx="3">
                  <c:v>43.49</c:v>
                </c:pt>
                <c:pt idx="4">
                  <c:v>43.25</c:v>
                </c:pt>
                <c:pt idx="5">
                  <c:v>42.86</c:v>
                </c:pt>
                <c:pt idx="6">
                  <c:v>42.7</c:v>
                </c:pt>
                <c:pt idx="7">
                  <c:v>41.71</c:v>
                </c:pt>
                <c:pt idx="8">
                  <c:v>43.07</c:v>
                </c:pt>
                <c:pt idx="9">
                  <c:v>43.26</c:v>
                </c:pt>
                <c:pt idx="10">
                  <c:v>43.77</c:v>
                </c:pt>
                <c:pt idx="11">
                  <c:v>43.92</c:v>
                </c:pt>
                <c:pt idx="12">
                  <c:v>44.58</c:v>
                </c:pt>
                <c:pt idx="13">
                  <c:v>44.46</c:v>
                </c:pt>
                <c:pt idx="14">
                  <c:v>44.34</c:v>
                </c:pt>
                <c:pt idx="15">
                  <c:v>43.39</c:v>
                </c:pt>
                <c:pt idx="16">
                  <c:v>44.64</c:v>
                </c:pt>
                <c:pt idx="17">
                  <c:v>45.62</c:v>
                </c:pt>
                <c:pt idx="18">
                  <c:v>45.37</c:v>
                </c:pt>
                <c:pt idx="19">
                  <c:v>45.28</c:v>
                </c:pt>
                <c:pt idx="20">
                  <c:v>44.92</c:v>
                </c:pt>
                <c:pt idx="21">
                  <c:v>45.71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4-7649-96D6-B5543FB6B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385872"/>
        <c:axId val="1307387520"/>
      </c:lineChart>
      <c:dateAx>
        <c:axId val="13073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87520"/>
        <c:crosses val="autoZero"/>
        <c:auto val="1"/>
        <c:lblOffset val="100"/>
        <c:baseTimeUnit val="days"/>
      </c:dateAx>
      <c:valAx>
        <c:axId val="13073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GE Stock Price</a:t>
            </a:r>
          </a:p>
          <a:p>
            <a:pPr>
              <a:defRPr b="1"/>
            </a:pPr>
            <a:r>
              <a:rPr lang="en-US" b="1"/>
              <a:t>over the Trading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860770923867033E-2"/>
          <c:y val="0.15570319572695998"/>
          <c:w val="0.90744259747250888"/>
          <c:h val="0.67286144305631002"/>
        </c:manualLayout>
      </c:layout>
      <c:lineChart>
        <c:grouping val="stacked"/>
        <c:varyColors val="0"/>
        <c:ser>
          <c:idx val="0"/>
          <c:order val="0"/>
          <c:tx>
            <c:strRef>
              <c:f>Plots!$C$4:$C$21</c:f>
              <c:strCache>
                <c:ptCount val="18"/>
                <c:pt idx="0">
                  <c:v>41,11</c:v>
                </c:pt>
                <c:pt idx="1">
                  <c:v>42,49</c:v>
                </c:pt>
                <c:pt idx="2">
                  <c:v>43,22</c:v>
                </c:pt>
                <c:pt idx="3">
                  <c:v>43,49</c:v>
                </c:pt>
                <c:pt idx="4">
                  <c:v>43,25</c:v>
                </c:pt>
                <c:pt idx="5">
                  <c:v>42,86</c:v>
                </c:pt>
                <c:pt idx="6">
                  <c:v>42,7</c:v>
                </c:pt>
                <c:pt idx="7">
                  <c:v>41,71</c:v>
                </c:pt>
                <c:pt idx="8">
                  <c:v>43,07</c:v>
                </c:pt>
                <c:pt idx="9">
                  <c:v>43,26</c:v>
                </c:pt>
                <c:pt idx="10">
                  <c:v>43,77</c:v>
                </c:pt>
                <c:pt idx="11">
                  <c:v>43,92</c:v>
                </c:pt>
                <c:pt idx="12">
                  <c:v>44,58</c:v>
                </c:pt>
                <c:pt idx="13">
                  <c:v>44,46</c:v>
                </c:pt>
                <c:pt idx="14">
                  <c:v>44,34</c:v>
                </c:pt>
                <c:pt idx="15">
                  <c:v>43,39</c:v>
                </c:pt>
                <c:pt idx="16">
                  <c:v>44,64</c:v>
                </c:pt>
                <c:pt idx="17">
                  <c:v>45,62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Plots!$D$4:$D$25</c:f>
              <c:numCache>
                <c:formatCode>General</c:formatCode>
                <c:ptCount val="22"/>
                <c:pt idx="0">
                  <c:v>61.23</c:v>
                </c:pt>
                <c:pt idx="1">
                  <c:v>61.19</c:v>
                </c:pt>
                <c:pt idx="2">
                  <c:v>63</c:v>
                </c:pt>
                <c:pt idx="3">
                  <c:v>64.239999999999995</c:v>
                </c:pt>
                <c:pt idx="4">
                  <c:v>61.91</c:v>
                </c:pt>
                <c:pt idx="5">
                  <c:v>63.03</c:v>
                </c:pt>
                <c:pt idx="6">
                  <c:v>62.01</c:v>
                </c:pt>
                <c:pt idx="7">
                  <c:v>60.41</c:v>
                </c:pt>
                <c:pt idx="8">
                  <c:v>62.86</c:v>
                </c:pt>
                <c:pt idx="9">
                  <c:v>64.45</c:v>
                </c:pt>
                <c:pt idx="10">
                  <c:v>66.75</c:v>
                </c:pt>
                <c:pt idx="11">
                  <c:v>68.099999999999994</c:v>
                </c:pt>
                <c:pt idx="12">
                  <c:v>68.13</c:v>
                </c:pt>
                <c:pt idx="13">
                  <c:v>68.19</c:v>
                </c:pt>
                <c:pt idx="14">
                  <c:v>68.36</c:v>
                </c:pt>
                <c:pt idx="15">
                  <c:v>71.510000000000005</c:v>
                </c:pt>
                <c:pt idx="16">
                  <c:v>71.58</c:v>
                </c:pt>
                <c:pt idx="17">
                  <c:v>73.14</c:v>
                </c:pt>
                <c:pt idx="18">
                  <c:v>73.91</c:v>
                </c:pt>
                <c:pt idx="19">
                  <c:v>75.8</c:v>
                </c:pt>
                <c:pt idx="20">
                  <c:v>74.36</c:v>
                </c:pt>
                <c:pt idx="21">
                  <c:v>74.739999999999995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5-3142-8EA5-02616805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385872"/>
        <c:axId val="1307387520"/>
      </c:lineChart>
      <c:dateAx>
        <c:axId val="13073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87520"/>
        <c:crosses val="autoZero"/>
        <c:auto val="1"/>
        <c:lblOffset val="100"/>
        <c:baseTimeUnit val="days"/>
      </c:dateAx>
      <c:valAx>
        <c:axId val="130738752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BAC Stock Price</a:t>
            </a:r>
          </a:p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 the Trading period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Plots!$C$4:$C$25</c:f>
              <c:strCache>
                <c:ptCount val="22"/>
                <c:pt idx="0">
                  <c:v>41,11</c:v>
                </c:pt>
                <c:pt idx="1">
                  <c:v>42,49</c:v>
                </c:pt>
                <c:pt idx="2">
                  <c:v>43,22</c:v>
                </c:pt>
                <c:pt idx="3">
                  <c:v>43,49</c:v>
                </c:pt>
                <c:pt idx="4">
                  <c:v>43,25</c:v>
                </c:pt>
                <c:pt idx="5">
                  <c:v>42,86</c:v>
                </c:pt>
                <c:pt idx="6">
                  <c:v>42,7</c:v>
                </c:pt>
                <c:pt idx="7">
                  <c:v>41,71</c:v>
                </c:pt>
                <c:pt idx="8">
                  <c:v>43,07</c:v>
                </c:pt>
                <c:pt idx="9">
                  <c:v>43,26</c:v>
                </c:pt>
                <c:pt idx="10">
                  <c:v>43,77</c:v>
                </c:pt>
                <c:pt idx="11">
                  <c:v>43,92</c:v>
                </c:pt>
                <c:pt idx="12">
                  <c:v>44,58</c:v>
                </c:pt>
                <c:pt idx="13">
                  <c:v>44,46</c:v>
                </c:pt>
                <c:pt idx="14">
                  <c:v>44,34</c:v>
                </c:pt>
                <c:pt idx="15">
                  <c:v>43,39</c:v>
                </c:pt>
                <c:pt idx="16">
                  <c:v>44,64</c:v>
                </c:pt>
                <c:pt idx="17">
                  <c:v>45,62</c:v>
                </c:pt>
                <c:pt idx="18">
                  <c:v>45,37</c:v>
                </c:pt>
                <c:pt idx="19">
                  <c:v>45,28</c:v>
                </c:pt>
                <c:pt idx="20">
                  <c:v>44,92</c:v>
                </c:pt>
                <c:pt idx="21">
                  <c:v>45,71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Plots!$E$4:$E$25</c:f>
              <c:numCache>
                <c:formatCode>General</c:formatCode>
                <c:ptCount val="22"/>
                <c:pt idx="0">
                  <c:v>31.24</c:v>
                </c:pt>
                <c:pt idx="1">
                  <c:v>30.83</c:v>
                </c:pt>
                <c:pt idx="2">
                  <c:v>31.86</c:v>
                </c:pt>
                <c:pt idx="3">
                  <c:v>32.020000000000003</c:v>
                </c:pt>
                <c:pt idx="4">
                  <c:v>31.46</c:v>
                </c:pt>
                <c:pt idx="5">
                  <c:v>31.36</c:v>
                </c:pt>
                <c:pt idx="6">
                  <c:v>30.84</c:v>
                </c:pt>
                <c:pt idx="7">
                  <c:v>29.87</c:v>
                </c:pt>
                <c:pt idx="8">
                  <c:v>32.25</c:v>
                </c:pt>
                <c:pt idx="9">
                  <c:v>32.49</c:v>
                </c:pt>
                <c:pt idx="10">
                  <c:v>33.35</c:v>
                </c:pt>
                <c:pt idx="11">
                  <c:v>33.29</c:v>
                </c:pt>
                <c:pt idx="12">
                  <c:v>33.65</c:v>
                </c:pt>
                <c:pt idx="13">
                  <c:v>33.43</c:v>
                </c:pt>
                <c:pt idx="14">
                  <c:v>33.729999999999997</c:v>
                </c:pt>
                <c:pt idx="15">
                  <c:v>33.049999999999997</c:v>
                </c:pt>
                <c:pt idx="16">
                  <c:v>33.590000000000003</c:v>
                </c:pt>
                <c:pt idx="17">
                  <c:v>33.32</c:v>
                </c:pt>
                <c:pt idx="18">
                  <c:v>33.81</c:v>
                </c:pt>
                <c:pt idx="19">
                  <c:v>33.71</c:v>
                </c:pt>
                <c:pt idx="20">
                  <c:v>33.04</c:v>
                </c:pt>
                <c:pt idx="21">
                  <c:v>33.64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F-6047-A67C-FBD6C135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385872"/>
        <c:axId val="1307387520"/>
      </c:lineChart>
      <c:dateAx>
        <c:axId val="13073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87520"/>
        <c:crosses val="autoZero"/>
        <c:auto val="1"/>
        <c:lblOffset val="100"/>
        <c:baseTimeUnit val="days"/>
      </c:dateAx>
      <c:valAx>
        <c:axId val="13073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385872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Call Prices over the Trading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Market (IB)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Plots!$F$4:$F$25</c:f>
              <c:numCache>
                <c:formatCode>General</c:formatCode>
                <c:ptCount val="22"/>
                <c:pt idx="0">
                  <c:v>0.25</c:v>
                </c:pt>
                <c:pt idx="1">
                  <c:v>0.36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0.43</c:v>
                </c:pt>
                <c:pt idx="6">
                  <c:v>0.4</c:v>
                </c:pt>
                <c:pt idx="7">
                  <c:v>0.31</c:v>
                </c:pt>
                <c:pt idx="8">
                  <c:v>0.37</c:v>
                </c:pt>
                <c:pt idx="9">
                  <c:v>0.37</c:v>
                </c:pt>
                <c:pt idx="10">
                  <c:v>0.41</c:v>
                </c:pt>
                <c:pt idx="11">
                  <c:v>0.42</c:v>
                </c:pt>
                <c:pt idx="12">
                  <c:v>0.47</c:v>
                </c:pt>
                <c:pt idx="13">
                  <c:v>0.47</c:v>
                </c:pt>
                <c:pt idx="14">
                  <c:v>0.49</c:v>
                </c:pt>
                <c:pt idx="15">
                  <c:v>0.44</c:v>
                </c:pt>
                <c:pt idx="16">
                  <c:v>0.47</c:v>
                </c:pt>
                <c:pt idx="17">
                  <c:v>0.62</c:v>
                </c:pt>
                <c:pt idx="18">
                  <c:v>0.56999999999999995</c:v>
                </c:pt>
                <c:pt idx="19">
                  <c:v>0.56000000000000005</c:v>
                </c:pt>
                <c:pt idx="20">
                  <c:v>0.51</c:v>
                </c:pt>
                <c:pt idx="2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E-014D-822E-0C53E3F0A843}"/>
            </c:ext>
          </c:extLst>
        </c:ser>
        <c:ser>
          <c:idx val="1"/>
          <c:order val="1"/>
          <c:tx>
            <c:v>Black-Scholes-Merton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Plots!$G$4:$G$25</c:f>
              <c:numCache>
                <c:formatCode>General</c:formatCode>
                <c:ptCount val="22"/>
                <c:pt idx="0">
                  <c:v>0.2621</c:v>
                </c:pt>
                <c:pt idx="1">
                  <c:v>0.38440000000000002</c:v>
                </c:pt>
                <c:pt idx="2">
                  <c:v>0.46210000000000001</c:v>
                </c:pt>
                <c:pt idx="3">
                  <c:v>0.49</c:v>
                </c:pt>
                <c:pt idx="4">
                  <c:v>0.45400000000000001</c:v>
                </c:pt>
                <c:pt idx="5">
                  <c:v>0.40310000000000001</c:v>
                </c:pt>
                <c:pt idx="6">
                  <c:v>0.38009999999999999</c:v>
                </c:pt>
                <c:pt idx="7">
                  <c:v>0.28139999999999998</c:v>
                </c:pt>
                <c:pt idx="8">
                  <c:v>0.40899999999999997</c:v>
                </c:pt>
                <c:pt idx="9">
                  <c:v>0.42580000000000001</c:v>
                </c:pt>
                <c:pt idx="10">
                  <c:v>0.48199999999999998</c:v>
                </c:pt>
                <c:pt idx="11">
                  <c:v>0.495</c:v>
                </c:pt>
                <c:pt idx="12">
                  <c:v>0.58009999999999995</c:v>
                </c:pt>
                <c:pt idx="13">
                  <c:v>0.55549999999999999</c:v>
                </c:pt>
                <c:pt idx="14">
                  <c:v>0.53159999999999996</c:v>
                </c:pt>
                <c:pt idx="15">
                  <c:v>0.40560000000000002</c:v>
                </c:pt>
                <c:pt idx="16">
                  <c:v>0.56010000000000004</c:v>
                </c:pt>
                <c:pt idx="17">
                  <c:v>0.70799999999999996</c:v>
                </c:pt>
                <c:pt idx="18">
                  <c:v>0.65759999999999996</c:v>
                </c:pt>
                <c:pt idx="19">
                  <c:v>0.6351</c:v>
                </c:pt>
                <c:pt idx="20">
                  <c:v>0.57179999999999997</c:v>
                </c:pt>
                <c:pt idx="21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E-014D-822E-0C53E3F0A843}"/>
            </c:ext>
          </c:extLst>
        </c:ser>
        <c:ser>
          <c:idx val="2"/>
          <c:order val="2"/>
          <c:tx>
            <c:v>Heston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Plots!$H$4:$H$25</c:f>
              <c:numCache>
                <c:formatCode>General</c:formatCode>
                <c:ptCount val="22"/>
                <c:pt idx="0">
                  <c:v>0.20280000000000001</c:v>
                </c:pt>
                <c:pt idx="1">
                  <c:v>0.33179999999999998</c:v>
                </c:pt>
                <c:pt idx="2">
                  <c:v>0.41920000000000002</c:v>
                </c:pt>
                <c:pt idx="3">
                  <c:v>0.45550000000000002</c:v>
                </c:pt>
                <c:pt idx="4">
                  <c:v>0.42920000000000003</c:v>
                </c:pt>
                <c:pt idx="5">
                  <c:v>0.38059999999999999</c:v>
                </c:pt>
                <c:pt idx="6">
                  <c:v>0.3664</c:v>
                </c:pt>
                <c:pt idx="7">
                  <c:v>0.26540000000000002</c:v>
                </c:pt>
                <c:pt idx="8">
                  <c:v>0.41060000000000002</c:v>
                </c:pt>
                <c:pt idx="9">
                  <c:v>0.43809999999999999</c:v>
                </c:pt>
                <c:pt idx="10">
                  <c:v>0.51490000000000002</c:v>
                </c:pt>
                <c:pt idx="11">
                  <c:v>0.42930000000000001</c:v>
                </c:pt>
                <c:pt idx="12">
                  <c:v>0.52429999999999999</c:v>
                </c:pt>
                <c:pt idx="13">
                  <c:v>0.50439999999999996</c:v>
                </c:pt>
                <c:pt idx="14">
                  <c:v>0.48870000000000002</c:v>
                </c:pt>
                <c:pt idx="15">
                  <c:v>0.36330000000000001</c:v>
                </c:pt>
                <c:pt idx="16">
                  <c:v>0.48680000000000001</c:v>
                </c:pt>
                <c:pt idx="17">
                  <c:v>0.64929999999999999</c:v>
                </c:pt>
                <c:pt idx="18">
                  <c:v>0.60299999999999998</c:v>
                </c:pt>
                <c:pt idx="19">
                  <c:v>0.59360000000000002</c:v>
                </c:pt>
                <c:pt idx="20">
                  <c:v>0.53400000000000003</c:v>
                </c:pt>
                <c:pt idx="21">
                  <c:v>0.67090000000000005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E-014D-822E-0C53E3F0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389648"/>
        <c:axId val="1579940288"/>
      </c:lineChart>
      <c:dateAx>
        <c:axId val="178138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9940288"/>
        <c:crosses val="autoZero"/>
        <c:auto val="1"/>
        <c:lblOffset val="100"/>
        <c:baseTimeUnit val="days"/>
      </c:dateAx>
      <c:valAx>
        <c:axId val="15799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13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Call Price with BSM -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Plots!$I$4:$I$25</c:f>
              <c:numCache>
                <c:formatCode>General</c:formatCode>
                <c:ptCount val="22"/>
                <c:pt idx="0">
                  <c:v>1.21E-2</c:v>
                </c:pt>
                <c:pt idx="1">
                  <c:v>2.4400000000000033E-2</c:v>
                </c:pt>
                <c:pt idx="2">
                  <c:v>5.2100000000000035E-2</c:v>
                </c:pt>
                <c:pt idx="3">
                  <c:v>8.0000000000000016E-2</c:v>
                </c:pt>
                <c:pt idx="4">
                  <c:v>4.4000000000000039E-2</c:v>
                </c:pt>
                <c:pt idx="5">
                  <c:v>2.6899999999999979E-2</c:v>
                </c:pt>
                <c:pt idx="6">
                  <c:v>1.9900000000000029E-2</c:v>
                </c:pt>
                <c:pt idx="7">
                  <c:v>2.8600000000000014E-2</c:v>
                </c:pt>
                <c:pt idx="8">
                  <c:v>3.8999999999999979E-2</c:v>
                </c:pt>
                <c:pt idx="9">
                  <c:v>5.5800000000000016E-2</c:v>
                </c:pt>
                <c:pt idx="10">
                  <c:v>7.2000000000000008E-2</c:v>
                </c:pt>
                <c:pt idx="11">
                  <c:v>7.5000000000000011E-2</c:v>
                </c:pt>
                <c:pt idx="12">
                  <c:v>0.11009999999999998</c:v>
                </c:pt>
                <c:pt idx="13">
                  <c:v>8.550000000000002E-2</c:v>
                </c:pt>
                <c:pt idx="14">
                  <c:v>4.159999999999997E-2</c:v>
                </c:pt>
                <c:pt idx="15">
                  <c:v>3.4399999999999986E-2</c:v>
                </c:pt>
                <c:pt idx="16">
                  <c:v>9.0100000000000069E-2</c:v>
                </c:pt>
                <c:pt idx="17">
                  <c:v>8.7999999999999967E-2</c:v>
                </c:pt>
                <c:pt idx="18">
                  <c:v>8.7600000000000011E-2</c:v>
                </c:pt>
                <c:pt idx="19">
                  <c:v>7.5099999999999945E-2</c:v>
                </c:pt>
                <c:pt idx="20">
                  <c:v>6.1799999999999966E-2</c:v>
                </c:pt>
                <c:pt idx="21">
                  <c:v>0.10999999999999999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C-8240-9BF6-A345E322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309776"/>
        <c:axId val="1311581296"/>
      </c:lineChart>
      <c:dateAx>
        <c:axId val="13703097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581296"/>
        <c:crosses val="autoZero"/>
        <c:auto val="1"/>
        <c:lblOffset val="100"/>
        <c:baseTimeUnit val="days"/>
      </c:dateAx>
      <c:valAx>
        <c:axId val="1311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03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Call Price with Heston - 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Plots!$B$4:$B$25</c:f>
              <c:numCache>
                <c:formatCode>m/d/yy</c:formatCode>
                <c:ptCount val="22"/>
                <c:pt idx="0">
                  <c:v>44747</c:v>
                </c:pt>
                <c:pt idx="1">
                  <c:v>44748</c:v>
                </c:pt>
                <c:pt idx="2">
                  <c:v>44749</c:v>
                </c:pt>
                <c:pt idx="3">
                  <c:v>44750</c:v>
                </c:pt>
                <c:pt idx="4">
                  <c:v>44753</c:v>
                </c:pt>
                <c:pt idx="5">
                  <c:v>44754</c:v>
                </c:pt>
                <c:pt idx="6">
                  <c:v>44755</c:v>
                </c:pt>
                <c:pt idx="7">
                  <c:v>44756</c:v>
                </c:pt>
                <c:pt idx="8">
                  <c:v>44757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44767</c:v>
                </c:pt>
                <c:pt idx="15">
                  <c:v>44768</c:v>
                </c:pt>
                <c:pt idx="16">
                  <c:v>44769</c:v>
                </c:pt>
                <c:pt idx="17">
                  <c:v>44770</c:v>
                </c:pt>
                <c:pt idx="18">
                  <c:v>44771</c:v>
                </c:pt>
                <c:pt idx="19">
                  <c:v>44774</c:v>
                </c:pt>
                <c:pt idx="20">
                  <c:v>44775</c:v>
                </c:pt>
                <c:pt idx="21">
                  <c:v>44776</c:v>
                </c:pt>
              </c:numCache>
            </c:numRef>
          </c:cat>
          <c:val>
            <c:numRef>
              <c:f>Plots!$J$4:$J$25</c:f>
              <c:numCache>
                <c:formatCode>General</c:formatCode>
                <c:ptCount val="22"/>
                <c:pt idx="0">
                  <c:v>4.7199999999999992E-2</c:v>
                </c:pt>
                <c:pt idx="1">
                  <c:v>2.8200000000000003E-2</c:v>
                </c:pt>
                <c:pt idx="2">
                  <c:v>9.2000000000000415E-3</c:v>
                </c:pt>
                <c:pt idx="3">
                  <c:v>4.550000000000004E-2</c:v>
                </c:pt>
                <c:pt idx="4">
                  <c:v>1.920000000000005E-2</c:v>
                </c:pt>
                <c:pt idx="5">
                  <c:v>4.9399999999999999E-2</c:v>
                </c:pt>
                <c:pt idx="6">
                  <c:v>3.3600000000000019E-2</c:v>
                </c:pt>
                <c:pt idx="7">
                  <c:v>4.4599999999999973E-2</c:v>
                </c:pt>
                <c:pt idx="8">
                  <c:v>4.0600000000000025E-2</c:v>
                </c:pt>
                <c:pt idx="9">
                  <c:v>6.8099999999999994E-2</c:v>
                </c:pt>
                <c:pt idx="10">
                  <c:v>0.10490000000000005</c:v>
                </c:pt>
                <c:pt idx="11">
                  <c:v>9.3000000000000305E-3</c:v>
                </c:pt>
                <c:pt idx="12">
                  <c:v>5.4300000000000015E-2</c:v>
                </c:pt>
                <c:pt idx="13">
                  <c:v>3.4399999999999986E-2</c:v>
                </c:pt>
                <c:pt idx="14">
                  <c:v>1.2999999999999678E-3</c:v>
                </c:pt>
                <c:pt idx="15">
                  <c:v>7.669999999999999E-2</c:v>
                </c:pt>
                <c:pt idx="16">
                  <c:v>1.6800000000000037E-2</c:v>
                </c:pt>
                <c:pt idx="17">
                  <c:v>2.9299999999999993E-2</c:v>
                </c:pt>
                <c:pt idx="18">
                  <c:v>3.3000000000000029E-2</c:v>
                </c:pt>
                <c:pt idx="19">
                  <c:v>3.3599999999999963E-2</c:v>
                </c:pt>
                <c:pt idx="20">
                  <c:v>2.4000000000000021E-2</c:v>
                </c:pt>
                <c:pt idx="21">
                  <c:v>9.0900000000000092E-2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4-554F-91D2-789F23E6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309776"/>
        <c:axId val="1311581296"/>
      </c:lineChart>
      <c:dateAx>
        <c:axId val="137030977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581296"/>
        <c:crosses val="autoZero"/>
        <c:auto val="1"/>
        <c:lblOffset val="100"/>
        <c:baseTimeUnit val="days"/>
      </c:dateAx>
      <c:valAx>
        <c:axId val="1311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030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826284</xdr:colOff>
      <xdr:row>44</xdr:row>
      <xdr:rowOff>188461</xdr:rowOff>
    </xdr:from>
    <xdr:to>
      <xdr:col>19</xdr:col>
      <xdr:colOff>188149</xdr:colOff>
      <xdr:row>63</xdr:row>
      <xdr:rowOff>15679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B699834-8C75-B0C1-671F-9A745CA9B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794423</xdr:colOff>
      <xdr:row>48</xdr:row>
      <xdr:rowOff>19996</xdr:rowOff>
    </xdr:from>
    <xdr:to>
      <xdr:col>18</xdr:col>
      <xdr:colOff>13509</xdr:colOff>
      <xdr:row>68</xdr:row>
      <xdr:rowOff>202659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448B92-08FC-1CD9-A4AB-A639D5E42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19050</xdr:rowOff>
    </xdr:from>
    <xdr:to>
      <xdr:col>16</xdr:col>
      <xdr:colOff>25400</xdr:colOff>
      <xdr:row>23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7A8589-57BD-C4A9-D731-101CCEA70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-1</xdr:colOff>
      <xdr:row>3</xdr:row>
      <xdr:rowOff>43971</xdr:rowOff>
    </xdr:from>
    <xdr:to>
      <xdr:col>49</xdr:col>
      <xdr:colOff>12699</xdr:colOff>
      <xdr:row>23</xdr:row>
      <xdr:rowOff>194129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9262C6-5521-2D1D-8833-CAB6A29FB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760376</xdr:colOff>
      <xdr:row>56</xdr:row>
      <xdr:rowOff>19913</xdr:rowOff>
    </xdr:from>
    <xdr:to>
      <xdr:col>47</xdr:col>
      <xdr:colOff>766032</xdr:colOff>
      <xdr:row>78</xdr:row>
      <xdr:rowOff>20160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6CE383-DF5B-E14C-AC06-ED1DFC6D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564445</xdr:colOff>
      <xdr:row>55</xdr:row>
      <xdr:rowOff>181428</xdr:rowOff>
    </xdr:from>
    <xdr:to>
      <xdr:col>39</xdr:col>
      <xdr:colOff>564445</xdr:colOff>
      <xdr:row>77</xdr:row>
      <xdr:rowOff>181429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912178C-360A-1548-8F9B-E7900CE7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18434</xdr:colOff>
      <xdr:row>2</xdr:row>
      <xdr:rowOff>11061</xdr:rowOff>
    </xdr:from>
    <xdr:to>
      <xdr:col>41</xdr:col>
      <xdr:colOff>0</xdr:colOff>
      <xdr:row>27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141EAA5-5671-8BA6-2B68-2B8CE5AE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12700</xdr:colOff>
      <xdr:row>29</xdr:row>
      <xdr:rowOff>0</xdr:rowOff>
    </xdr:from>
    <xdr:to>
      <xdr:col>39</xdr:col>
      <xdr:colOff>0</xdr:colOff>
      <xdr:row>52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BBC33DB-9E33-BDD3-FEEE-46777D00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29</xdr:row>
      <xdr:rowOff>25400</xdr:rowOff>
    </xdr:from>
    <xdr:to>
      <xdr:col>49</xdr:col>
      <xdr:colOff>825500</xdr:colOff>
      <xdr:row>52</xdr:row>
      <xdr:rowOff>101600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D00E0ACE-5A4D-FF41-98AD-2C340CFA4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12095</xdr:colOff>
      <xdr:row>28</xdr:row>
      <xdr:rowOff>20158</xdr:rowOff>
    </xdr:from>
    <xdr:to>
      <xdr:col>26</xdr:col>
      <xdr:colOff>806350</xdr:colOff>
      <xdr:row>62</xdr:row>
      <xdr:rowOff>201586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E280E6F2-B71C-3B2E-3138-70CF649A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</xdr:colOff>
      <xdr:row>64</xdr:row>
      <xdr:rowOff>60475</xdr:rowOff>
    </xdr:from>
    <xdr:to>
      <xdr:col>27</xdr:col>
      <xdr:colOff>40318</xdr:colOff>
      <xdr:row>87</xdr:row>
      <xdr:rowOff>201586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3B85523-23BB-4066-5354-0DE69A13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778126</xdr:colOff>
      <xdr:row>90</xdr:row>
      <xdr:rowOff>69748</xdr:rowOff>
    </xdr:from>
    <xdr:to>
      <xdr:col>23</xdr:col>
      <xdr:colOff>40317</xdr:colOff>
      <xdr:row>111</xdr:row>
      <xdr:rowOff>20159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A90BC87A-2241-27A5-FAF7-723656035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8465</xdr:colOff>
      <xdr:row>112</xdr:row>
      <xdr:rowOff>203198</xdr:rowOff>
    </xdr:from>
    <xdr:to>
      <xdr:col>28</xdr:col>
      <xdr:colOff>0</xdr:colOff>
      <xdr:row>150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898766A4-900D-2A72-3C75-107580F04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31192</xdr:colOff>
      <xdr:row>151</xdr:row>
      <xdr:rowOff>188049</xdr:rowOff>
    </xdr:from>
    <xdr:to>
      <xdr:col>28</xdr:col>
      <xdr:colOff>22281</xdr:colOff>
      <xdr:row>190</xdr:row>
      <xdr:rowOff>22281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F167A75-C36C-3760-99C0-022785904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4AA8-7AED-B846-8919-9B3D903C195B}">
  <dimension ref="A1:BP181"/>
  <sheetViews>
    <sheetView topLeftCell="A38" zoomScale="81" workbookViewId="0">
      <selection activeCell="N71" sqref="N71"/>
    </sheetView>
  </sheetViews>
  <sheetFormatPr baseColWidth="10" defaultRowHeight="16" x14ac:dyDescent="0.2"/>
  <sheetData>
    <row r="1" spans="1:68" x14ac:dyDescent="0.2">
      <c r="I1" s="82" t="s">
        <v>58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4"/>
    </row>
    <row r="2" spans="1:68" x14ac:dyDescent="0.2">
      <c r="B2" s="92" t="s">
        <v>77</v>
      </c>
      <c r="C2" s="92"/>
      <c r="I2" s="85"/>
      <c r="J2" s="86"/>
      <c r="K2" s="86"/>
      <c r="L2" s="86"/>
      <c r="M2" s="86"/>
      <c r="N2" s="86"/>
      <c r="O2" s="86"/>
      <c r="P2" s="86"/>
      <c r="Q2" s="86"/>
      <c r="R2" s="86"/>
      <c r="S2" s="86"/>
      <c r="T2" s="87"/>
    </row>
    <row r="3" spans="1:68" x14ac:dyDescent="0.2">
      <c r="B3" s="93" t="s">
        <v>78</v>
      </c>
      <c r="C3" s="94"/>
      <c r="I3" s="88"/>
      <c r="J3" s="89"/>
      <c r="K3" s="89"/>
      <c r="L3" s="89"/>
      <c r="M3" s="89"/>
      <c r="N3" s="89"/>
      <c r="O3" s="89"/>
      <c r="P3" s="89"/>
      <c r="Q3" s="89"/>
      <c r="R3" s="89"/>
      <c r="S3" s="89"/>
      <c r="T3" s="90"/>
    </row>
    <row r="4" spans="1:68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ht="68" customHeight="1" x14ac:dyDescent="0.2">
      <c r="B5" s="81" t="s">
        <v>11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1"/>
      <c r="R5" s="81" t="s">
        <v>12</v>
      </c>
      <c r="S5" s="81"/>
      <c r="T5" s="81"/>
      <c r="U5" s="81"/>
      <c r="V5" s="81"/>
      <c r="W5" s="81"/>
      <c r="X5" s="81"/>
      <c r="Y5" s="81"/>
      <c r="Z5" s="81"/>
      <c r="AA5" s="81"/>
      <c r="AB5" s="1"/>
      <c r="AC5" s="81" t="s">
        <v>13</v>
      </c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85" x14ac:dyDescent="0.2">
      <c r="A6" s="1"/>
      <c r="B6" s="2" t="s">
        <v>1</v>
      </c>
      <c r="C6" s="2" t="s">
        <v>0</v>
      </c>
      <c r="D6" s="2" t="s">
        <v>44</v>
      </c>
      <c r="E6" s="2" t="s">
        <v>47</v>
      </c>
      <c r="F6" s="2" t="s">
        <v>34</v>
      </c>
      <c r="G6" s="2" t="s">
        <v>70</v>
      </c>
      <c r="H6" s="2" t="s">
        <v>2</v>
      </c>
      <c r="I6" s="2" t="s">
        <v>5</v>
      </c>
      <c r="J6" s="2" t="s">
        <v>28</v>
      </c>
      <c r="K6" s="2" t="s">
        <v>48</v>
      </c>
      <c r="L6" s="2" t="s">
        <v>18</v>
      </c>
      <c r="M6" s="2" t="s">
        <v>53</v>
      </c>
      <c r="N6" s="45" t="s">
        <v>60</v>
      </c>
      <c r="O6" s="32"/>
      <c r="P6" s="2" t="s">
        <v>3</v>
      </c>
      <c r="Q6" s="7"/>
      <c r="R6" s="2" t="s">
        <v>7</v>
      </c>
      <c r="S6" s="20" t="s">
        <v>8</v>
      </c>
      <c r="T6" s="20" t="s">
        <v>9</v>
      </c>
      <c r="U6" s="20" t="s">
        <v>4</v>
      </c>
      <c r="V6" s="20" t="s">
        <v>6</v>
      </c>
      <c r="W6" s="20" t="s">
        <v>10</v>
      </c>
      <c r="X6" s="20" t="s">
        <v>62</v>
      </c>
      <c r="Y6" s="20" t="s">
        <v>22</v>
      </c>
      <c r="Z6" s="20" t="s">
        <v>63</v>
      </c>
      <c r="AA6" s="2" t="s">
        <v>3</v>
      </c>
      <c r="AB6" s="7"/>
      <c r="AC6" s="2" t="s">
        <v>7</v>
      </c>
      <c r="AD6" s="2" t="s">
        <v>8</v>
      </c>
      <c r="AE6" s="2" t="s">
        <v>9</v>
      </c>
      <c r="AF6" s="2" t="s">
        <v>4</v>
      </c>
      <c r="AG6" s="2" t="s">
        <v>6</v>
      </c>
      <c r="AH6" s="2" t="s">
        <v>10</v>
      </c>
      <c r="AI6" s="2" t="s">
        <v>16</v>
      </c>
      <c r="AJ6" s="2" t="s">
        <v>23</v>
      </c>
      <c r="AK6" s="2" t="s">
        <v>65</v>
      </c>
      <c r="AL6" s="2" t="s">
        <v>24</v>
      </c>
      <c r="AM6" s="2" t="s">
        <v>25</v>
      </c>
      <c r="AN6" s="2" t="s">
        <v>26</v>
      </c>
      <c r="AO6" s="2" t="s">
        <v>27</v>
      </c>
      <c r="AP6" s="2" t="s">
        <v>3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8" ht="68" x14ac:dyDescent="0.2">
      <c r="A7" s="1"/>
      <c r="B7" s="4">
        <v>44747</v>
      </c>
      <c r="C7" s="19">
        <v>41.11</v>
      </c>
      <c r="D7" s="37">
        <v>0.25</v>
      </c>
      <c r="E7" s="37">
        <v>0.26</v>
      </c>
      <c r="F7" s="37">
        <v>0.26</v>
      </c>
      <c r="G7" s="42">
        <v>-1500</v>
      </c>
      <c r="H7" s="37">
        <v>-1500</v>
      </c>
      <c r="I7" s="37">
        <v>58.87</v>
      </c>
      <c r="J7" s="38">
        <v>0.25979999999999998</v>
      </c>
      <c r="K7" s="38">
        <v>0.25979999999999998</v>
      </c>
      <c r="L7" s="38">
        <v>1.6799999999999999E-2</v>
      </c>
      <c r="M7" s="39">
        <v>-0.04</v>
      </c>
      <c r="N7" s="40"/>
      <c r="O7" s="40"/>
      <c r="P7" s="24" t="s">
        <v>46</v>
      </c>
      <c r="Q7" s="1"/>
      <c r="R7" s="19">
        <v>7.8700000000000006E-2</v>
      </c>
      <c r="S7" s="37">
        <v>1.8499999999999999E-2</v>
      </c>
      <c r="T7" s="37">
        <v>4.5699999999999998E-2</v>
      </c>
      <c r="U7" s="37">
        <v>47</v>
      </c>
      <c r="V7" s="37">
        <v>0.28000000000000003</v>
      </c>
      <c r="W7" s="37">
        <v>1950</v>
      </c>
      <c r="X7" s="37">
        <v>0.2621</v>
      </c>
      <c r="Y7" s="37">
        <v>0.254</v>
      </c>
      <c r="Z7" s="37">
        <v>0.2621</v>
      </c>
      <c r="AA7" s="24" t="s">
        <v>49</v>
      </c>
      <c r="AB7" s="1"/>
      <c r="AC7" s="41" t="s">
        <v>66</v>
      </c>
      <c r="AD7" s="43"/>
      <c r="AE7" s="43"/>
      <c r="AF7" s="42">
        <v>45</v>
      </c>
      <c r="AG7" s="43"/>
      <c r="AH7" s="43"/>
      <c r="AI7" s="37" t="s">
        <v>67</v>
      </c>
      <c r="AJ7" s="43"/>
      <c r="AK7" s="37">
        <v>0.1125</v>
      </c>
      <c r="AL7" s="37">
        <v>1.6181000000000001</v>
      </c>
      <c r="AM7" s="37">
        <v>2.6800000000000001E-2</v>
      </c>
      <c r="AN7" s="37">
        <v>0.31209999999999999</v>
      </c>
      <c r="AO7" s="37">
        <v>-0.6</v>
      </c>
      <c r="AP7" s="24" t="s">
        <v>46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ht="68" x14ac:dyDescent="0.2">
      <c r="A8" s="1"/>
      <c r="B8" s="4">
        <v>44748</v>
      </c>
      <c r="C8" s="19">
        <v>42.49</v>
      </c>
      <c r="D8" s="37">
        <v>0.36</v>
      </c>
      <c r="E8" s="37">
        <v>0.34</v>
      </c>
      <c r="F8" s="37">
        <v>0.34</v>
      </c>
      <c r="G8" s="42">
        <v>-1990</v>
      </c>
      <c r="H8" s="37">
        <v>-1500</v>
      </c>
      <c r="I8" s="48"/>
      <c r="J8" s="38">
        <v>0.25679999999999997</v>
      </c>
      <c r="K8" s="38">
        <v>0.25679999999999997</v>
      </c>
      <c r="L8" s="38">
        <v>1.8499999999999999E-2</v>
      </c>
      <c r="M8" s="49"/>
      <c r="N8" s="50">
        <v>1.2500000000000001E-2</v>
      </c>
      <c r="O8" s="43"/>
      <c r="P8" s="24" t="s">
        <v>46</v>
      </c>
      <c r="Q8" s="1"/>
      <c r="R8" s="19">
        <v>0.1061</v>
      </c>
      <c r="S8" s="37">
        <v>2.24E-2</v>
      </c>
      <c r="T8" s="37">
        <v>5.8700000000000002E-2</v>
      </c>
      <c r="U8" s="37" t="s">
        <v>61</v>
      </c>
      <c r="V8" s="43"/>
      <c r="W8" s="37">
        <v>1996.54</v>
      </c>
      <c r="X8" s="37">
        <v>0.38440000000000002</v>
      </c>
      <c r="Y8" s="37">
        <v>0.246</v>
      </c>
      <c r="Z8" s="37">
        <v>0.34250000000000003</v>
      </c>
      <c r="AA8" s="24" t="s">
        <v>46</v>
      </c>
      <c r="AB8" s="1"/>
      <c r="AC8" s="19">
        <v>0.1091</v>
      </c>
      <c r="AD8" s="37">
        <v>2.7300000000000001E-2</v>
      </c>
      <c r="AE8" s="37">
        <v>2.3465E-2</v>
      </c>
      <c r="AF8" s="37">
        <v>65</v>
      </c>
      <c r="AG8" s="43"/>
      <c r="AH8" s="43"/>
      <c r="AI8" s="37" t="s">
        <v>68</v>
      </c>
      <c r="AJ8" s="43"/>
      <c r="AK8" s="37">
        <v>0.1125</v>
      </c>
      <c r="AL8" s="37">
        <v>1.6181000000000001</v>
      </c>
      <c r="AM8" s="37">
        <v>2.6800000000000001E-2</v>
      </c>
      <c r="AN8" s="37">
        <v>0.31209999999999999</v>
      </c>
      <c r="AO8" s="37">
        <v>-0.6</v>
      </c>
      <c r="AP8" s="24" t="s">
        <v>46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ht="51" x14ac:dyDescent="0.2">
      <c r="A9" s="1"/>
      <c r="B9" s="4">
        <v>44749</v>
      </c>
      <c r="C9" s="19">
        <v>43.22</v>
      </c>
      <c r="D9" s="37">
        <v>0.41</v>
      </c>
      <c r="E9" s="37">
        <v>0.42</v>
      </c>
      <c r="F9" s="37">
        <v>0.42</v>
      </c>
      <c r="G9" s="37">
        <v>-2335.9699999999998</v>
      </c>
      <c r="H9" s="37">
        <v>-1500</v>
      </c>
      <c r="I9" s="48"/>
      <c r="J9" s="38">
        <v>6.25E-2</v>
      </c>
      <c r="K9" s="38">
        <v>6.25E-2</v>
      </c>
      <c r="L9" s="38">
        <v>1.8599999999999998E-2</v>
      </c>
      <c r="M9" s="48"/>
      <c r="N9" s="50">
        <v>1.24E-2</v>
      </c>
      <c r="O9" s="43"/>
      <c r="P9" s="52" t="s">
        <v>46</v>
      </c>
      <c r="Q9" s="55"/>
      <c r="R9" s="19">
        <v>0.1222</v>
      </c>
      <c r="S9" s="37">
        <v>2.4400000000000002E-2</v>
      </c>
      <c r="T9" s="37">
        <v>6.5799999999999997E-2</v>
      </c>
      <c r="U9" s="37" t="s">
        <v>73</v>
      </c>
      <c r="V9" s="43"/>
      <c r="W9" s="37">
        <v>2021</v>
      </c>
      <c r="X9" s="37">
        <v>0.46210000000000001</v>
      </c>
      <c r="Y9" s="37">
        <v>0.247</v>
      </c>
      <c r="Z9" s="37">
        <v>0.42170000000000002</v>
      </c>
      <c r="AA9" s="24" t="s">
        <v>46</v>
      </c>
      <c r="AB9" s="1"/>
      <c r="AC9" s="19">
        <v>0.13009999999999999</v>
      </c>
      <c r="AD9" s="37">
        <v>0.03</v>
      </c>
      <c r="AE9" s="37">
        <v>2.8371E-2</v>
      </c>
      <c r="AF9" s="37">
        <v>78</v>
      </c>
      <c r="AG9" s="43"/>
      <c r="AH9" s="43"/>
      <c r="AI9" s="37" t="s">
        <v>75</v>
      </c>
      <c r="AJ9" s="43"/>
      <c r="AK9" s="37">
        <v>0.1125</v>
      </c>
      <c r="AL9" s="37">
        <v>1.6181000000000001</v>
      </c>
      <c r="AM9" s="37">
        <v>2.6800000000000001E-2</v>
      </c>
      <c r="AN9" s="37">
        <v>0.31209999999999999</v>
      </c>
      <c r="AO9" s="37">
        <v>-0.6</v>
      </c>
      <c r="AP9" s="24" t="s">
        <v>46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ht="17" x14ac:dyDescent="0.2">
      <c r="A10" s="1"/>
      <c r="B10" s="56">
        <v>44750</v>
      </c>
      <c r="C10" s="57">
        <v>43.49</v>
      </c>
      <c r="D10" s="58">
        <v>0.41</v>
      </c>
      <c r="E10" s="58">
        <v>0.42</v>
      </c>
      <c r="F10" s="58">
        <v>0.42</v>
      </c>
      <c r="G10" s="58">
        <v>-2452.0700000000002</v>
      </c>
      <c r="H10" s="58">
        <v>-1500</v>
      </c>
      <c r="I10" s="58"/>
      <c r="J10" s="59">
        <v>0.25240000000000001</v>
      </c>
      <c r="K10" s="59">
        <v>0.25240000000000001</v>
      </c>
      <c r="L10" s="59">
        <v>1.8599999999999998E-2</v>
      </c>
      <c r="M10" s="58"/>
      <c r="N10" s="60">
        <v>6.1999999999999998E-3</v>
      </c>
      <c r="O10" s="58"/>
      <c r="P10" s="61" t="s">
        <v>49</v>
      </c>
      <c r="Q10" s="55"/>
      <c r="R10" s="57">
        <v>0.128</v>
      </c>
      <c r="S10" s="58">
        <v>2.5100000000000001E-2</v>
      </c>
      <c r="T10" s="58">
        <v>6.8099999999999994E-2</v>
      </c>
      <c r="U10" s="58">
        <v>76</v>
      </c>
      <c r="V10" s="58">
        <v>0.44</v>
      </c>
      <c r="W10" s="58">
        <v>3310</v>
      </c>
      <c r="X10" s="58">
        <v>0.49</v>
      </c>
      <c r="Y10" s="58">
        <v>0.24099999999999999</v>
      </c>
      <c r="Z10" s="58">
        <v>0.40899999999999997</v>
      </c>
      <c r="AA10" s="61" t="s">
        <v>49</v>
      </c>
      <c r="AB10" s="1"/>
      <c r="AC10" s="19">
        <v>0.13830000000000001</v>
      </c>
      <c r="AD10" s="37">
        <v>3.1E-2</v>
      </c>
      <c r="AE10" s="37">
        <v>3.032E-2</v>
      </c>
      <c r="AF10" s="37">
        <v>82</v>
      </c>
      <c r="AG10" s="43"/>
      <c r="AH10" s="43"/>
      <c r="AI10" s="37">
        <v>0.45550000000000002</v>
      </c>
      <c r="AJ10" s="43"/>
      <c r="AK10" s="37">
        <v>0.1125</v>
      </c>
      <c r="AL10" s="37">
        <v>1.6181000000000001</v>
      </c>
      <c r="AM10" s="37">
        <v>2.6800000000000001E-2</v>
      </c>
      <c r="AN10" s="37">
        <v>0.31209999999999999</v>
      </c>
      <c r="AO10" s="37">
        <v>-0.6</v>
      </c>
      <c r="AP10" s="24" t="s">
        <v>46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2">
      <c r="A11" s="1"/>
      <c r="B11" s="5">
        <v>44751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30"/>
      <c r="P11" s="10"/>
      <c r="Q11" s="55"/>
      <c r="R11" s="14"/>
      <c r="S11" s="9"/>
      <c r="T11" s="9"/>
      <c r="U11" s="9"/>
      <c r="V11" s="9"/>
      <c r="W11" s="9"/>
      <c r="X11" s="9"/>
      <c r="Y11" s="9"/>
      <c r="Z11" s="9"/>
      <c r="AA11" s="10"/>
      <c r="AB11" s="55"/>
      <c r="AC11" s="14"/>
      <c r="AD11" s="9"/>
      <c r="AE11" s="9"/>
      <c r="AF11" s="9"/>
      <c r="AG11" s="9"/>
      <c r="AH11" s="9"/>
      <c r="AI11" s="9"/>
      <c r="AJ11" s="30"/>
      <c r="AK11" s="9"/>
      <c r="AL11" s="9"/>
      <c r="AM11" s="9"/>
      <c r="AN11" s="9"/>
      <c r="AO11" s="9"/>
      <c r="AP11" s="10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2">
      <c r="A12" s="1"/>
      <c r="B12" s="5">
        <v>44752</v>
      </c>
      <c r="C12" s="6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33"/>
      <c r="P12" s="65"/>
      <c r="Q12" s="55"/>
      <c r="R12" s="64"/>
      <c r="S12" s="44"/>
      <c r="T12" s="44"/>
      <c r="U12" s="44"/>
      <c r="V12" s="44"/>
      <c r="W12" s="44"/>
      <c r="X12" s="44"/>
      <c r="Y12" s="44"/>
      <c r="Z12" s="44"/>
      <c r="AA12" s="65"/>
      <c r="AB12" s="55"/>
      <c r="AC12" s="64"/>
      <c r="AD12" s="44"/>
      <c r="AE12" s="44"/>
      <c r="AF12" s="44"/>
      <c r="AG12" s="44"/>
      <c r="AH12" s="44"/>
      <c r="AI12" s="44"/>
      <c r="AJ12" s="33"/>
      <c r="AK12" s="44"/>
      <c r="AL12" s="44"/>
      <c r="AM12" s="44"/>
      <c r="AN12" s="44"/>
      <c r="AO12" s="44"/>
      <c r="AP12" s="65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ht="17" x14ac:dyDescent="0.2">
      <c r="A13" s="1"/>
      <c r="B13" s="4">
        <v>44753</v>
      </c>
      <c r="C13" s="15">
        <v>43.25</v>
      </c>
      <c r="D13" s="11">
        <v>0.41</v>
      </c>
      <c r="E13" s="11">
        <v>0.42</v>
      </c>
      <c r="F13" s="11">
        <v>0.42</v>
      </c>
      <c r="G13" s="11">
        <v>-2541.06</v>
      </c>
      <c r="H13" s="11">
        <v>-1500</v>
      </c>
      <c r="I13" s="44"/>
      <c r="J13" s="62">
        <v>6.25E-2</v>
      </c>
      <c r="K13" s="44"/>
      <c r="L13" s="62">
        <v>2.07E-2</v>
      </c>
      <c r="M13" s="44"/>
      <c r="N13" s="63">
        <v>-3.2000000000000002E-3</v>
      </c>
      <c r="O13" s="33"/>
      <c r="P13" s="12" t="s">
        <v>46</v>
      </c>
      <c r="Q13" s="55"/>
      <c r="R13" s="15">
        <v>0.121</v>
      </c>
      <c r="S13" s="11">
        <v>2.4400000000000002E-2</v>
      </c>
      <c r="T13" s="11">
        <v>6.5000000000000002E-2</v>
      </c>
      <c r="U13" s="11">
        <v>76</v>
      </c>
      <c r="V13" s="33"/>
      <c r="W13" s="11">
        <v>3290.04</v>
      </c>
      <c r="X13" s="11">
        <v>0.45400000000000001</v>
      </c>
      <c r="Y13" s="11">
        <v>0.246</v>
      </c>
      <c r="Z13" s="11">
        <v>0.41320000000000001</v>
      </c>
      <c r="AA13" s="12" t="s">
        <v>46</v>
      </c>
      <c r="AB13" s="1"/>
      <c r="AC13" s="15">
        <v>0.13250000000000001</v>
      </c>
      <c r="AD13" s="11">
        <v>3.04E-2</v>
      </c>
      <c r="AE13" s="11">
        <v>2.8903999999999999E-2</v>
      </c>
      <c r="AF13" s="11">
        <v>80</v>
      </c>
      <c r="AG13" s="33"/>
      <c r="AH13" s="33"/>
      <c r="AI13" s="11">
        <v>0.42920000000000003</v>
      </c>
      <c r="AJ13" s="33"/>
      <c r="AK13" s="11">
        <v>0.1125</v>
      </c>
      <c r="AL13" s="11">
        <v>1.6181000000000001</v>
      </c>
      <c r="AM13" s="11">
        <v>2.6800000000000001E-2</v>
      </c>
      <c r="AN13" s="11">
        <v>0.31209999999999999</v>
      </c>
      <c r="AO13" s="11">
        <v>-0.6</v>
      </c>
      <c r="AP13" s="12" t="s">
        <v>46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ht="17" x14ac:dyDescent="0.2">
      <c r="A14" s="1"/>
      <c r="B14" s="4">
        <v>44754</v>
      </c>
      <c r="C14" s="19">
        <v>42.86</v>
      </c>
      <c r="D14" s="37">
        <v>0.43</v>
      </c>
      <c r="E14" s="37">
        <v>0.37</v>
      </c>
      <c r="F14" s="37">
        <v>0.37</v>
      </c>
      <c r="G14" s="37">
        <v>-2441.38</v>
      </c>
      <c r="H14" s="37">
        <v>-1500</v>
      </c>
      <c r="I14" s="48"/>
      <c r="J14" s="38">
        <v>6.25E-2</v>
      </c>
      <c r="K14" s="48"/>
      <c r="L14" s="38">
        <v>2.1000000000000001E-2</v>
      </c>
      <c r="M14" s="48"/>
      <c r="N14" s="51">
        <v>-8.9999999999999993E-3</v>
      </c>
      <c r="O14" s="43"/>
      <c r="P14" s="24" t="s">
        <v>46</v>
      </c>
      <c r="Q14" s="55"/>
      <c r="R14" s="19">
        <v>0.11070000000000001</v>
      </c>
      <c r="S14" s="37">
        <v>2.3199999999999998E-2</v>
      </c>
      <c r="T14" s="37">
        <v>6.0199999999999997E-2</v>
      </c>
      <c r="U14" s="37">
        <v>76</v>
      </c>
      <c r="V14" s="43"/>
      <c r="W14" s="37">
        <v>3257.36</v>
      </c>
      <c r="X14" s="37">
        <v>0.40310000000000001</v>
      </c>
      <c r="Y14" s="37">
        <v>0.247</v>
      </c>
      <c r="Z14" s="37">
        <v>0.37159999999999999</v>
      </c>
      <c r="AA14" s="24" t="s">
        <v>46</v>
      </c>
      <c r="AB14" s="1"/>
      <c r="AC14" s="19">
        <v>0.1211</v>
      </c>
      <c r="AD14" s="37">
        <v>2.9000000000000001E-2</v>
      </c>
      <c r="AE14" s="37">
        <v>2.6231999999999998E-2</v>
      </c>
      <c r="AF14" s="37">
        <v>73</v>
      </c>
      <c r="AG14" s="43"/>
      <c r="AH14" s="43"/>
      <c r="AI14" s="37">
        <v>0.38059999999999999</v>
      </c>
      <c r="AJ14" s="43"/>
      <c r="AK14" s="37">
        <v>0.1125</v>
      </c>
      <c r="AL14" s="37">
        <v>1.6181000000000001</v>
      </c>
      <c r="AM14" s="37">
        <v>2.6800000000000001E-2</v>
      </c>
      <c r="AN14" s="37">
        <v>0.31209999999999999</v>
      </c>
      <c r="AO14" s="37">
        <v>-0.6</v>
      </c>
      <c r="AP14" s="24" t="s">
        <v>46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ht="17" x14ac:dyDescent="0.2">
      <c r="A15" s="1"/>
      <c r="B15" s="4">
        <v>44755</v>
      </c>
      <c r="C15" s="19">
        <v>42.7</v>
      </c>
      <c r="D15" s="37">
        <v>0.4</v>
      </c>
      <c r="E15" s="37">
        <v>0.36</v>
      </c>
      <c r="F15" s="37">
        <v>0.36</v>
      </c>
      <c r="G15" s="37">
        <v>-1902.45</v>
      </c>
      <c r="H15" s="37">
        <v>-1500</v>
      </c>
      <c r="I15" s="48"/>
      <c r="J15" s="38">
        <v>6.25E-2</v>
      </c>
      <c r="K15" s="38">
        <v>6.25E-2</v>
      </c>
      <c r="L15" s="38">
        <v>2.29E-2</v>
      </c>
      <c r="M15" s="48"/>
      <c r="N15" s="51">
        <v>-3.7000000000000002E-3</v>
      </c>
      <c r="O15" s="43"/>
      <c r="P15" s="24" t="s">
        <v>46</v>
      </c>
      <c r="Q15" s="55"/>
      <c r="R15" s="19">
        <v>0.1061</v>
      </c>
      <c r="S15" s="37">
        <v>2.69E-2</v>
      </c>
      <c r="T15" s="37">
        <v>5.8000000000000003E-2</v>
      </c>
      <c r="U15" s="37">
        <v>76</v>
      </c>
      <c r="V15" s="43"/>
      <c r="W15" s="37">
        <v>3242.2</v>
      </c>
      <c r="X15" s="37">
        <v>0.38009999999999999</v>
      </c>
      <c r="Y15" s="37">
        <v>0.25700000000000001</v>
      </c>
      <c r="Z15" s="37">
        <v>0.41249999999999998</v>
      </c>
      <c r="AA15" s="24" t="s">
        <v>46</v>
      </c>
      <c r="AB15" s="1"/>
      <c r="AC15" s="19">
        <v>0.1178</v>
      </c>
      <c r="AD15" s="37">
        <v>2.8500000000000001E-2</v>
      </c>
      <c r="AE15" s="37">
        <v>2.5430000000000001E-2</v>
      </c>
      <c r="AF15" s="37">
        <v>70</v>
      </c>
      <c r="AG15" s="43"/>
      <c r="AH15" s="43"/>
      <c r="AI15" s="37">
        <v>0.3664</v>
      </c>
      <c r="AJ15" s="43"/>
      <c r="AK15" s="37">
        <v>0.1125</v>
      </c>
      <c r="AL15" s="37">
        <v>1.6181000000000001</v>
      </c>
      <c r="AM15" s="37">
        <v>2.6800000000000001E-2</v>
      </c>
      <c r="AN15" s="37">
        <v>0.31209999999999999</v>
      </c>
      <c r="AO15" s="37">
        <v>-0.6</v>
      </c>
      <c r="AP15" s="24" t="s">
        <v>46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ht="17" x14ac:dyDescent="0.2">
      <c r="A16" s="1"/>
      <c r="B16" s="56">
        <v>44756</v>
      </c>
      <c r="C16" s="57">
        <v>41.71</v>
      </c>
      <c r="D16" s="58">
        <v>0.31</v>
      </c>
      <c r="E16" s="58">
        <v>0.31</v>
      </c>
      <c r="F16" s="58">
        <v>0.31</v>
      </c>
      <c r="G16" s="58">
        <v>-1979.74</v>
      </c>
      <c r="H16" s="58">
        <v>-1500</v>
      </c>
      <c r="I16" s="58"/>
      <c r="J16" s="59">
        <v>0.26910000000000001</v>
      </c>
      <c r="K16" s="59">
        <v>0.26910000000000001</v>
      </c>
      <c r="L16" s="59">
        <v>2.41E-2</v>
      </c>
      <c r="M16" s="58"/>
      <c r="N16" s="69">
        <v>-2.3800000000000002E-2</v>
      </c>
      <c r="O16" s="58"/>
      <c r="P16" s="61" t="s">
        <v>49</v>
      </c>
      <c r="Q16" s="55"/>
      <c r="R16" s="57">
        <v>8.4199999999999997E-2</v>
      </c>
      <c r="S16" s="58">
        <v>1.9599999999999999E-2</v>
      </c>
      <c r="T16" s="58">
        <v>4.7600000000000003E-2</v>
      </c>
      <c r="U16" s="58">
        <v>50</v>
      </c>
      <c r="V16" s="58">
        <v>0.46</v>
      </c>
      <c r="W16" s="58">
        <v>2090.1999999999998</v>
      </c>
      <c r="X16" s="58">
        <v>0.28139999999999998</v>
      </c>
      <c r="Y16" s="58">
        <v>0.25700000000000001</v>
      </c>
      <c r="Z16" s="58">
        <v>0.3095</v>
      </c>
      <c r="AA16" s="61" t="s">
        <v>49</v>
      </c>
      <c r="AB16" s="1"/>
      <c r="AC16" s="19">
        <v>9.2100000000000001E-2</v>
      </c>
      <c r="AD16" s="37">
        <v>2.4799999999999999E-2</v>
      </c>
      <c r="AE16" s="37">
        <v>1.9507E-2</v>
      </c>
      <c r="AF16" s="37">
        <v>55</v>
      </c>
      <c r="AG16" s="43"/>
      <c r="AH16" s="43"/>
      <c r="AI16" s="37">
        <v>0.26540000000000002</v>
      </c>
      <c r="AJ16" s="43"/>
      <c r="AK16" s="37">
        <v>0.1125</v>
      </c>
      <c r="AL16" s="37">
        <v>1.6181000000000001</v>
      </c>
      <c r="AM16" s="37">
        <v>2.6800000000000001E-2</v>
      </c>
      <c r="AN16" s="37">
        <v>0.31209999999999999</v>
      </c>
      <c r="AO16" s="37">
        <v>-0.6</v>
      </c>
      <c r="AP16" s="24" t="s">
        <v>46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ht="17" x14ac:dyDescent="0.2">
      <c r="A17" s="1"/>
      <c r="B17" s="4">
        <v>44757</v>
      </c>
      <c r="C17" s="19">
        <v>43.07</v>
      </c>
      <c r="D17" s="37">
        <v>0.37</v>
      </c>
      <c r="E17" s="37">
        <v>0.36</v>
      </c>
      <c r="F17" s="37">
        <v>0.36</v>
      </c>
      <c r="G17" s="37">
        <v>-2436</v>
      </c>
      <c r="H17" s="37">
        <v>-1500</v>
      </c>
      <c r="I17" s="48"/>
      <c r="J17" s="38">
        <v>6.25E-2</v>
      </c>
      <c r="K17" s="38">
        <v>6.25E-2</v>
      </c>
      <c r="L17" s="38">
        <v>2.24E-2</v>
      </c>
      <c r="M17" s="48"/>
      <c r="N17" s="50">
        <v>1.7500000000000002E-2</v>
      </c>
      <c r="O17" s="43"/>
      <c r="P17" s="24" t="s">
        <v>46</v>
      </c>
      <c r="Q17" s="55"/>
      <c r="R17" s="15">
        <v>0.1128</v>
      </c>
      <c r="S17" s="11">
        <v>2.3599999999999999E-2</v>
      </c>
      <c r="T17" s="11">
        <v>6.0699999999999997E-2</v>
      </c>
      <c r="U17" s="11">
        <v>50</v>
      </c>
      <c r="V17" s="33"/>
      <c r="W17" s="11">
        <v>2167.5</v>
      </c>
      <c r="X17" s="11">
        <v>0.40899999999999997</v>
      </c>
      <c r="Y17" s="11">
        <v>0.24399999999999999</v>
      </c>
      <c r="Z17" s="11">
        <v>0.36370000000000002</v>
      </c>
      <c r="AA17" s="12" t="s">
        <v>46</v>
      </c>
      <c r="AB17" s="1"/>
      <c r="AC17" s="19">
        <v>0.1283</v>
      </c>
      <c r="AD17" s="37">
        <v>0.03</v>
      </c>
      <c r="AE17" s="37">
        <v>2.7885E-2</v>
      </c>
      <c r="AF17" s="37">
        <v>77</v>
      </c>
      <c r="AG17" s="43"/>
      <c r="AH17" s="43"/>
      <c r="AI17" s="37">
        <v>0.41060000000000002</v>
      </c>
      <c r="AJ17" s="43"/>
      <c r="AK17" s="37">
        <v>0.1125</v>
      </c>
      <c r="AL17" s="37">
        <v>1.6181000000000001</v>
      </c>
      <c r="AM17" s="37">
        <v>2.6800000000000001E-2</v>
      </c>
      <c r="AN17" s="37">
        <v>0.31209999999999999</v>
      </c>
      <c r="AO17" s="37">
        <v>-0.6</v>
      </c>
      <c r="AP17" s="24" t="s">
        <v>46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2">
      <c r="A18" s="1"/>
      <c r="B18" s="5">
        <v>44758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Q18" s="55"/>
      <c r="R18" s="14"/>
      <c r="S18" s="9"/>
      <c r="T18" s="9"/>
      <c r="U18" s="9"/>
      <c r="V18" s="9"/>
      <c r="W18" s="9"/>
      <c r="X18" s="9"/>
      <c r="Y18" s="9"/>
      <c r="Z18" s="9"/>
      <c r="AA18" s="10"/>
      <c r="AB18" s="55"/>
      <c r="AC18" s="14"/>
      <c r="AD18" s="9"/>
      <c r="AE18" s="9"/>
      <c r="AF18" s="9"/>
      <c r="AG18" s="9"/>
      <c r="AH18" s="9"/>
      <c r="AI18" s="9"/>
      <c r="AJ18" s="30"/>
      <c r="AK18" s="9"/>
      <c r="AL18" s="9"/>
      <c r="AM18" s="9"/>
      <c r="AN18" s="9"/>
      <c r="AO18" s="9"/>
      <c r="AP18" s="10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2">
      <c r="A19" s="1"/>
      <c r="B19" s="5">
        <v>44759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Q19" s="55"/>
      <c r="R19" s="14"/>
      <c r="S19" s="9"/>
      <c r="T19" s="9"/>
      <c r="U19" s="9"/>
      <c r="V19" s="9"/>
      <c r="W19" s="9"/>
      <c r="X19" s="9"/>
      <c r="Y19" s="9"/>
      <c r="Z19" s="9"/>
      <c r="AA19" s="10"/>
      <c r="AB19" s="55"/>
      <c r="AC19" s="14"/>
      <c r="AD19" s="9"/>
      <c r="AE19" s="9"/>
      <c r="AF19" s="9"/>
      <c r="AG19" s="9"/>
      <c r="AH19" s="9"/>
      <c r="AI19" s="9"/>
      <c r="AJ19" s="30"/>
      <c r="AK19" s="9"/>
      <c r="AL19" s="9"/>
      <c r="AM19" s="9"/>
      <c r="AN19" s="9"/>
      <c r="AO19" s="9"/>
      <c r="AP19" s="10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ht="17" x14ac:dyDescent="0.2">
      <c r="A20" s="1"/>
      <c r="B20" s="4">
        <v>44760</v>
      </c>
      <c r="C20" s="15">
        <v>43.26</v>
      </c>
      <c r="D20" s="11">
        <v>0.37</v>
      </c>
      <c r="E20" s="11">
        <v>0.35</v>
      </c>
      <c r="F20" s="11">
        <v>0.35</v>
      </c>
      <c r="G20" s="11">
        <v>-2067.31</v>
      </c>
      <c r="H20" s="11">
        <v>-1500</v>
      </c>
      <c r="I20" s="44"/>
      <c r="J20" s="62">
        <v>0.251</v>
      </c>
      <c r="K20" s="62">
        <v>0.251</v>
      </c>
      <c r="L20" s="62">
        <v>2.3300000000000001E-2</v>
      </c>
      <c r="M20" s="44"/>
      <c r="N20" s="72">
        <v>4.4000000000000003E-3</v>
      </c>
      <c r="O20" s="33"/>
      <c r="P20" s="12" t="s">
        <v>46</v>
      </c>
      <c r="Q20" s="55"/>
      <c r="R20" s="15">
        <v>0.1163</v>
      </c>
      <c r="S20" s="11">
        <v>2.41E-2</v>
      </c>
      <c r="T20" s="11">
        <v>6.2E-2</v>
      </c>
      <c r="U20" s="11">
        <v>50</v>
      </c>
      <c r="V20" s="33"/>
      <c r="W20" s="11">
        <v>2161.1999999999998</v>
      </c>
      <c r="X20" s="11">
        <v>0.42580000000000001</v>
      </c>
      <c r="Y20" s="11">
        <v>0.24199999999999999</v>
      </c>
      <c r="Z20" s="11">
        <v>0.36899999999999999</v>
      </c>
      <c r="AA20" s="12" t="s">
        <v>46</v>
      </c>
      <c r="AB20" s="1"/>
      <c r="AC20" s="15">
        <v>0.13469999999999999</v>
      </c>
      <c r="AD20" s="11">
        <v>3.0700000000000002E-2</v>
      </c>
      <c r="AE20" s="11">
        <v>2.9375999999999999E-2</v>
      </c>
      <c r="AF20" s="11">
        <v>80</v>
      </c>
      <c r="AG20" s="43"/>
      <c r="AH20" s="43"/>
      <c r="AI20" s="11">
        <v>0.43809999999999999</v>
      </c>
      <c r="AJ20" s="33"/>
      <c r="AK20" s="37">
        <v>0.1125</v>
      </c>
      <c r="AL20" s="37">
        <v>1.6181000000000001</v>
      </c>
      <c r="AM20" s="37">
        <v>2.6800000000000001E-2</v>
      </c>
      <c r="AN20" s="37">
        <v>0.31209999999999999</v>
      </c>
      <c r="AO20" s="37">
        <v>-0.6</v>
      </c>
      <c r="AP20" s="24" t="s">
        <v>46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ht="68" x14ac:dyDescent="0.2">
      <c r="A21" s="1"/>
      <c r="B21" s="4">
        <v>44761</v>
      </c>
      <c r="C21" s="19">
        <v>43.77</v>
      </c>
      <c r="D21" s="37">
        <v>0.41</v>
      </c>
      <c r="E21" s="37">
        <v>0.4</v>
      </c>
      <c r="F21" s="37">
        <v>0.4</v>
      </c>
      <c r="G21" s="37">
        <v>-2333.85</v>
      </c>
      <c r="H21" s="37">
        <v>-1500</v>
      </c>
      <c r="I21" s="48"/>
      <c r="J21" s="38">
        <v>6.25E-2</v>
      </c>
      <c r="K21" s="38">
        <v>6.25E-2</v>
      </c>
      <c r="L21" s="38">
        <v>2.4500000000000001E-2</v>
      </c>
      <c r="M21" s="48"/>
      <c r="N21" s="104">
        <v>3.3599999999999998E-2</v>
      </c>
      <c r="O21" s="43"/>
      <c r="P21" s="24" t="s">
        <v>79</v>
      </c>
      <c r="Q21" s="55"/>
      <c r="R21" s="19">
        <v>0.128</v>
      </c>
      <c r="S21" s="37">
        <v>2.5600000000000001E-2</v>
      </c>
      <c r="T21" s="37">
        <v>6.6900000000000001E-2</v>
      </c>
      <c r="U21" s="37">
        <v>50</v>
      </c>
      <c r="V21" s="43"/>
      <c r="W21" s="37">
        <v>2189</v>
      </c>
      <c r="X21" s="37">
        <v>0.48199999999999998</v>
      </c>
      <c r="Y21" s="37">
        <v>0.23899999999999999</v>
      </c>
      <c r="Z21" s="37">
        <v>0.40500000000000003</v>
      </c>
      <c r="AA21" s="24" t="s">
        <v>46</v>
      </c>
      <c r="AB21" s="1"/>
      <c r="AC21" s="19">
        <v>0.1517</v>
      </c>
      <c r="AD21" s="37">
        <v>3.2599999999999997E-2</v>
      </c>
      <c r="AE21" s="37">
        <v>3.3396000000000002E-2</v>
      </c>
      <c r="AF21" s="37">
        <v>91</v>
      </c>
      <c r="AG21" s="43"/>
      <c r="AH21" s="43"/>
      <c r="AI21" s="37">
        <v>0.51490000000000002</v>
      </c>
      <c r="AJ21" s="43"/>
      <c r="AK21" s="37">
        <v>0.1125</v>
      </c>
      <c r="AL21" s="37">
        <v>1.6181000000000001</v>
      </c>
      <c r="AM21" s="37">
        <v>2.6800000000000001E-2</v>
      </c>
      <c r="AN21" s="37">
        <v>0.31209999999999999</v>
      </c>
      <c r="AO21" s="37">
        <v>-0.6</v>
      </c>
      <c r="AP21" s="24" t="s">
        <v>46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ht="34" x14ac:dyDescent="0.2">
      <c r="A22" s="1"/>
      <c r="B22" s="4">
        <v>44762</v>
      </c>
      <c r="C22" s="108">
        <v>43.92</v>
      </c>
      <c r="D22" s="96">
        <v>0.42</v>
      </c>
      <c r="E22" s="96">
        <v>0.4</v>
      </c>
      <c r="F22" s="96">
        <v>0.4</v>
      </c>
      <c r="G22" s="96">
        <v>-2488.73</v>
      </c>
      <c r="H22" s="96">
        <v>-1500</v>
      </c>
      <c r="I22" s="44"/>
      <c r="J22" s="109">
        <v>0.24829999999999999</v>
      </c>
      <c r="K22" s="109">
        <v>0.24829999999999999</v>
      </c>
      <c r="L22" s="109">
        <v>2.4299999999999999E-2</v>
      </c>
      <c r="M22" s="96"/>
      <c r="N22" s="33"/>
      <c r="O22" s="96"/>
      <c r="P22" s="110" t="s">
        <v>81</v>
      </c>
      <c r="Q22" s="1"/>
      <c r="R22" s="105">
        <v>0.13089999999999999</v>
      </c>
      <c r="S22" s="77">
        <v>2.6100000000000002E-2</v>
      </c>
      <c r="T22" s="77">
        <v>6.7900000000000002E-2</v>
      </c>
      <c r="U22" s="77">
        <v>82</v>
      </c>
      <c r="V22" s="43"/>
      <c r="W22" s="43"/>
      <c r="X22" s="77">
        <v>0.495</v>
      </c>
      <c r="Y22" s="77">
        <v>0.24</v>
      </c>
      <c r="Z22" s="77">
        <v>0.42280000000000001</v>
      </c>
      <c r="AA22" s="106" t="s">
        <v>46</v>
      </c>
      <c r="AB22" s="1"/>
      <c r="AC22" s="78">
        <v>0.1353</v>
      </c>
      <c r="AD22" s="76">
        <v>3.2800000000000003E-2</v>
      </c>
      <c r="AE22" s="76">
        <v>3.3398999999999998E-2</v>
      </c>
      <c r="AF22" s="76">
        <v>82</v>
      </c>
      <c r="AG22" s="76">
        <v>0.31</v>
      </c>
      <c r="AH22" s="76">
        <v>3605.05</v>
      </c>
      <c r="AI22" s="76">
        <v>0.42930000000000001</v>
      </c>
      <c r="AJ22" s="30"/>
      <c r="AK22" s="98">
        <v>8.2500000000000004E-2</v>
      </c>
      <c r="AL22" s="98">
        <v>1.66</v>
      </c>
      <c r="AM22" s="98">
        <v>5.6800000000000003E-2</v>
      </c>
      <c r="AN22" s="98">
        <v>0.31580000000000003</v>
      </c>
      <c r="AO22" s="98">
        <v>-0.57999999999999996</v>
      </c>
      <c r="AP22" s="99" t="s">
        <v>49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ht="17" x14ac:dyDescent="0.2">
      <c r="A23" s="1"/>
      <c r="B23" s="4">
        <v>44763</v>
      </c>
      <c r="C23" s="79">
        <v>44.58</v>
      </c>
      <c r="D23" s="46">
        <v>0.47</v>
      </c>
      <c r="E23" s="46">
        <v>0.48</v>
      </c>
      <c r="F23" s="46">
        <v>0.48</v>
      </c>
      <c r="G23" s="46">
        <v>-2856.56</v>
      </c>
      <c r="H23" s="46">
        <v>-1500</v>
      </c>
      <c r="I23" s="44"/>
      <c r="J23" s="114">
        <v>6.25E-2</v>
      </c>
      <c r="K23" s="114">
        <v>6.25E-2</v>
      </c>
      <c r="L23" s="114">
        <v>2.3900000000000001E-2</v>
      </c>
      <c r="M23" s="9"/>
      <c r="N23" s="72">
        <v>1.0200000000000001E-2</v>
      </c>
      <c r="O23" s="33"/>
      <c r="P23" s="80" t="s">
        <v>46</v>
      </c>
      <c r="Q23" s="1"/>
      <c r="R23" s="115">
        <v>0.1477</v>
      </c>
      <c r="S23" s="42">
        <v>2.8000000000000001E-2</v>
      </c>
      <c r="T23" s="42">
        <v>7.4499999999999997E-2</v>
      </c>
      <c r="U23" s="42">
        <v>82</v>
      </c>
      <c r="V23" s="43"/>
      <c r="W23" s="43"/>
      <c r="X23" s="42">
        <v>0.58009999999999995</v>
      </c>
      <c r="Y23" s="42">
        <v>0.23599999999999999</v>
      </c>
      <c r="Z23" s="42">
        <v>0.47210000000000002</v>
      </c>
      <c r="AA23" s="116" t="s">
        <v>46</v>
      </c>
      <c r="AB23" s="1"/>
      <c r="AC23" s="79">
        <v>0.15679999999999999</v>
      </c>
      <c r="AD23" s="46">
        <v>3.4299999999999997E-2</v>
      </c>
      <c r="AE23" s="46">
        <v>3.5255000000000002E-2</v>
      </c>
      <c r="AF23" s="46">
        <v>82</v>
      </c>
      <c r="AG23" s="33"/>
      <c r="AH23" s="46">
        <v>3653.1</v>
      </c>
      <c r="AI23" s="46">
        <v>0.52429999999999999</v>
      </c>
      <c r="AJ23" s="33"/>
      <c r="AK23" s="46">
        <v>8.2500000000000004E-2</v>
      </c>
      <c r="AL23" s="46">
        <v>1.66</v>
      </c>
      <c r="AM23" s="46">
        <v>5.6800000000000003E-2</v>
      </c>
      <c r="AN23" s="46">
        <v>0.31580000000000003</v>
      </c>
      <c r="AO23" s="46">
        <v>-0.57999999999999996</v>
      </c>
      <c r="AP23" s="80" t="s">
        <v>46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7" x14ac:dyDescent="0.2">
      <c r="A24" s="1"/>
      <c r="B24" s="4">
        <v>44764</v>
      </c>
      <c r="C24" s="15">
        <v>44.46</v>
      </c>
      <c r="D24" s="11">
        <v>0.47</v>
      </c>
      <c r="E24" s="11">
        <v>0.46</v>
      </c>
      <c r="F24" s="11">
        <v>0.46</v>
      </c>
      <c r="G24" s="11">
        <v>-2793.36</v>
      </c>
      <c r="H24" s="11">
        <v>-1500</v>
      </c>
      <c r="I24" s="44"/>
      <c r="J24" s="114">
        <v>6.25E-2</v>
      </c>
      <c r="K24" s="114">
        <v>6.25E-2</v>
      </c>
      <c r="L24" s="62">
        <v>2.35E-2</v>
      </c>
      <c r="M24" s="44"/>
      <c r="N24" s="63">
        <v>-2.7000000000000001E-3</v>
      </c>
      <c r="O24" s="33"/>
      <c r="P24" s="12" t="s">
        <v>46</v>
      </c>
      <c r="Q24" s="1"/>
      <c r="R24" s="19">
        <v>0.14319999999999999</v>
      </c>
      <c r="S24" s="37">
        <v>2.76E-2</v>
      </c>
      <c r="T24" s="37">
        <v>7.2499999999999995E-2</v>
      </c>
      <c r="U24" s="37">
        <v>82</v>
      </c>
      <c r="V24" s="43"/>
      <c r="W24" s="43"/>
      <c r="X24" s="37">
        <v>0.55549999999999999</v>
      </c>
      <c r="Y24" s="37">
        <v>0.23899999999999999</v>
      </c>
      <c r="Z24" s="37">
        <v>0.46949999999999997</v>
      </c>
      <c r="AA24" s="116" t="s">
        <v>46</v>
      </c>
      <c r="AB24" s="1"/>
      <c r="AC24" s="19">
        <v>0.15240000000000001</v>
      </c>
      <c r="AD24" s="37">
        <v>3.3799999999999997E-2</v>
      </c>
      <c r="AE24" s="37">
        <v>3.4188999999999997E-2</v>
      </c>
      <c r="AF24" s="37">
        <v>82</v>
      </c>
      <c r="AG24" s="43"/>
      <c r="AH24" s="37">
        <v>3645.72</v>
      </c>
      <c r="AI24" s="37">
        <v>0.50439999999999996</v>
      </c>
      <c r="AJ24" s="43"/>
      <c r="AK24" s="46">
        <v>8.2500000000000004E-2</v>
      </c>
      <c r="AL24" s="46">
        <v>1.66</v>
      </c>
      <c r="AM24" s="46">
        <v>5.6800000000000003E-2</v>
      </c>
      <c r="AN24" s="46">
        <v>0.31580000000000003</v>
      </c>
      <c r="AO24" s="46">
        <v>-0.57999999999999996</v>
      </c>
      <c r="AP24" s="80" t="s">
        <v>46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2">
      <c r="A25" s="1"/>
      <c r="B25" s="5">
        <v>44765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30"/>
      <c r="P25" s="10"/>
      <c r="Q25" s="55"/>
      <c r="R25" s="14"/>
      <c r="S25" s="9"/>
      <c r="T25" s="9"/>
      <c r="U25" s="9"/>
      <c r="V25" s="9"/>
      <c r="W25" s="9"/>
      <c r="X25" s="9"/>
      <c r="Y25" s="9"/>
      <c r="Z25" s="9"/>
      <c r="AA25" s="10"/>
      <c r="AB25" s="55"/>
      <c r="AC25" s="14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10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2">
      <c r="A26" s="1"/>
      <c r="B26" s="5">
        <v>44766</v>
      </c>
      <c r="C26" s="6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33"/>
      <c r="P26" s="65"/>
      <c r="Q26" s="55"/>
      <c r="R26" s="64"/>
      <c r="S26" s="44"/>
      <c r="T26" s="44"/>
      <c r="U26" s="44"/>
      <c r="V26" s="44"/>
      <c r="W26" s="44"/>
      <c r="X26" s="44"/>
      <c r="Y26" s="44"/>
      <c r="Z26" s="44"/>
      <c r="AA26" s="65"/>
      <c r="AB26" s="55"/>
      <c r="AC26" s="6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65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7" x14ac:dyDescent="0.2">
      <c r="A27" s="1"/>
      <c r="B27" s="4">
        <v>44767</v>
      </c>
      <c r="C27" s="19">
        <v>44.34</v>
      </c>
      <c r="D27" s="37">
        <v>0.49</v>
      </c>
      <c r="E27" s="37">
        <v>0.5</v>
      </c>
      <c r="F27" s="37">
        <v>0.5</v>
      </c>
      <c r="G27" s="37">
        <v>-2981.2</v>
      </c>
      <c r="H27" s="37">
        <v>-1500</v>
      </c>
      <c r="I27" s="48"/>
      <c r="J27" s="117">
        <v>6.25E-2</v>
      </c>
      <c r="K27" s="117">
        <v>6.25E-2</v>
      </c>
      <c r="L27" s="38">
        <v>2.4199999999999999E-2</v>
      </c>
      <c r="M27" s="48"/>
      <c r="N27" s="51">
        <v>-2.7000000000000001E-3</v>
      </c>
      <c r="O27" s="43"/>
      <c r="P27" s="24" t="s">
        <v>46</v>
      </c>
      <c r="Q27" s="55"/>
      <c r="R27" s="19">
        <v>0.1389</v>
      </c>
      <c r="S27" s="37">
        <v>2.7199999999999998E-2</v>
      </c>
      <c r="T27" s="37">
        <v>7.0599999999999996E-2</v>
      </c>
      <c r="U27" s="37">
        <v>82</v>
      </c>
      <c r="V27" s="43"/>
      <c r="W27" s="43"/>
      <c r="X27" s="37">
        <v>0.53159999999999996</v>
      </c>
      <c r="Y27" s="37">
        <v>0.245</v>
      </c>
      <c r="Z27" s="37">
        <v>0.49020000000000002</v>
      </c>
      <c r="AA27" s="24" t="s">
        <v>46</v>
      </c>
      <c r="AB27" s="55"/>
      <c r="AC27" s="19">
        <v>0.1489</v>
      </c>
      <c r="AD27" s="37">
        <v>3.3500000000000002E-2</v>
      </c>
      <c r="AE27" s="37">
        <v>3.3335999999999998E-2</v>
      </c>
      <c r="AF27" s="37">
        <v>82</v>
      </c>
      <c r="AG27" s="43"/>
      <c r="AH27" s="37">
        <v>3640.8</v>
      </c>
      <c r="AI27" s="37">
        <v>0.48870000000000002</v>
      </c>
      <c r="AJ27" s="43"/>
      <c r="AK27" s="42">
        <v>8.2500000000000004E-2</v>
      </c>
      <c r="AL27" s="42">
        <v>1.66</v>
      </c>
      <c r="AM27" s="42">
        <v>5.6800000000000003E-2</v>
      </c>
      <c r="AN27" s="42">
        <v>0.31580000000000003</v>
      </c>
      <c r="AO27" s="42">
        <v>-0.57999999999999996</v>
      </c>
      <c r="AP27" s="116" t="s">
        <v>46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7" x14ac:dyDescent="0.2">
      <c r="A28" s="1"/>
      <c r="B28" s="4">
        <v>44768</v>
      </c>
      <c r="C28" s="19">
        <v>43.39</v>
      </c>
      <c r="D28" s="37">
        <v>0.44</v>
      </c>
      <c r="E28" s="37">
        <v>0.44</v>
      </c>
      <c r="F28" s="37">
        <v>0.44</v>
      </c>
      <c r="G28" s="37">
        <v>-1952.8</v>
      </c>
      <c r="H28" s="37">
        <v>-1500</v>
      </c>
      <c r="I28" s="48"/>
      <c r="J28" s="117">
        <v>6.25E-2</v>
      </c>
      <c r="K28" s="117">
        <v>6.25E-2</v>
      </c>
      <c r="L28" s="38">
        <v>2.4799999999999999E-2</v>
      </c>
      <c r="M28" s="48"/>
      <c r="N28" s="51">
        <v>-1.15E-2</v>
      </c>
      <c r="O28" s="43"/>
      <c r="P28" s="24" t="s">
        <v>46</v>
      </c>
      <c r="Q28" s="55"/>
      <c r="R28" s="19">
        <v>0.1134</v>
      </c>
      <c r="S28" s="37">
        <v>2.4199999999999999E-2</v>
      </c>
      <c r="T28" s="37">
        <v>5.9799999999999999E-2</v>
      </c>
      <c r="U28" s="37">
        <v>82</v>
      </c>
      <c r="V28" s="43"/>
      <c r="W28" s="43"/>
      <c r="X28" s="37">
        <v>0.40560000000000002</v>
      </c>
      <c r="Y28" s="37">
        <v>0.25700000000000001</v>
      </c>
      <c r="Z28" s="37">
        <v>0.44319999999999998</v>
      </c>
      <c r="AA28" s="24" t="s">
        <v>46</v>
      </c>
      <c r="AB28" s="55"/>
      <c r="AC28" s="19">
        <v>0.1193</v>
      </c>
      <c r="AD28" s="37">
        <v>2.9700000000000001E-2</v>
      </c>
      <c r="AE28" s="37">
        <v>2.6245999999999998E-2</v>
      </c>
      <c r="AF28" s="37">
        <v>82</v>
      </c>
      <c r="AG28" s="43"/>
      <c r="AH28" s="37">
        <v>3503.04</v>
      </c>
      <c r="AI28" s="37">
        <v>0.36330000000000001</v>
      </c>
      <c r="AJ28" s="43"/>
      <c r="AK28" s="42">
        <v>8.2500000000000004E-2</v>
      </c>
      <c r="AL28" s="42">
        <v>1.66</v>
      </c>
      <c r="AM28" s="42">
        <v>5.6800000000000003E-2</v>
      </c>
      <c r="AN28" s="42">
        <v>0.31580000000000003</v>
      </c>
      <c r="AO28" s="42">
        <v>-0.57999999999999996</v>
      </c>
      <c r="AP28" s="116" t="s">
        <v>46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51" x14ac:dyDescent="0.2">
      <c r="A29" s="1"/>
      <c r="B29" s="4">
        <v>44769</v>
      </c>
      <c r="C29" s="19">
        <v>44.64</v>
      </c>
      <c r="D29" s="37">
        <v>0.47</v>
      </c>
      <c r="E29" s="37">
        <v>0.39</v>
      </c>
      <c r="F29" s="37">
        <v>0.39</v>
      </c>
      <c r="G29" s="37">
        <v>-2745.92</v>
      </c>
      <c r="H29" s="37">
        <v>-1500</v>
      </c>
      <c r="I29" s="48"/>
      <c r="J29" s="38">
        <v>6.25E-2</v>
      </c>
      <c r="K29" s="38">
        <v>6.25E-2</v>
      </c>
      <c r="L29" s="38">
        <v>2.3699999999999999E-2</v>
      </c>
      <c r="M29" s="48"/>
      <c r="N29" s="50">
        <v>1.8499999999999999E-2</v>
      </c>
      <c r="O29" s="43"/>
      <c r="P29" s="24" t="s">
        <v>46</v>
      </c>
      <c r="Q29" s="55"/>
      <c r="R29" s="19">
        <v>0.14499999999999999</v>
      </c>
      <c r="S29" s="37">
        <v>2.8000000000000001E-2</v>
      </c>
      <c r="T29" s="37">
        <v>7.2599999999999998E-2</v>
      </c>
      <c r="U29" s="37">
        <v>82</v>
      </c>
      <c r="V29" s="43"/>
      <c r="W29" s="43"/>
      <c r="X29" s="37">
        <v>0.56010000000000004</v>
      </c>
      <c r="Y29" s="37">
        <v>0.23899999999999999</v>
      </c>
      <c r="Z29" s="37">
        <v>0.47439999999999999</v>
      </c>
      <c r="AA29" s="24" t="s">
        <v>46</v>
      </c>
      <c r="AB29" s="55"/>
      <c r="AC29" s="19">
        <v>0.15049999999999999</v>
      </c>
      <c r="AD29" s="37">
        <v>3.44E-2</v>
      </c>
      <c r="AE29" s="37">
        <v>3.3971000000000001E-2</v>
      </c>
      <c r="AF29" s="37">
        <v>82</v>
      </c>
      <c r="AG29" s="43"/>
      <c r="AH29" s="37">
        <v>3657.2</v>
      </c>
      <c r="AI29" s="37">
        <v>0.48680000000000001</v>
      </c>
      <c r="AJ29" s="43"/>
      <c r="AK29" s="42">
        <v>7.7499999999999999E-2</v>
      </c>
      <c r="AL29" s="42">
        <v>1.66</v>
      </c>
      <c r="AM29" s="42">
        <v>5.6800000000000003E-2</v>
      </c>
      <c r="AN29" s="42">
        <v>0.31580000000000003</v>
      </c>
      <c r="AO29" s="42">
        <v>-0.57999999999999996</v>
      </c>
      <c r="AP29" s="116" t="s">
        <v>85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7" x14ac:dyDescent="0.2">
      <c r="A30" s="1"/>
      <c r="B30" s="4">
        <v>44770</v>
      </c>
      <c r="C30" s="19" t="s">
        <v>86</v>
      </c>
      <c r="D30" s="37">
        <v>0.62</v>
      </c>
      <c r="E30" s="37" t="s">
        <v>87</v>
      </c>
      <c r="F30" s="37" t="s">
        <v>88</v>
      </c>
      <c r="G30" s="37">
        <v>-3751.79</v>
      </c>
      <c r="H30" s="37">
        <v>-1500</v>
      </c>
      <c r="I30" s="48"/>
      <c r="J30" s="38">
        <v>6.25E-2</v>
      </c>
      <c r="K30" s="38">
        <v>6.25E-2</v>
      </c>
      <c r="L30" s="37" t="s">
        <v>89</v>
      </c>
      <c r="M30" s="48"/>
      <c r="N30" s="50">
        <v>2.2499999999999999E-2</v>
      </c>
      <c r="O30" s="43"/>
      <c r="P30" s="24" t="s">
        <v>46</v>
      </c>
      <c r="Q30" s="55"/>
      <c r="R30" s="19">
        <v>0.17280000000000001</v>
      </c>
      <c r="S30" s="37">
        <v>3.0800000000000001E-2</v>
      </c>
      <c r="T30" s="37">
        <v>8.2900000000000001E-2</v>
      </c>
      <c r="U30" s="37">
        <v>82</v>
      </c>
      <c r="V30" s="43"/>
      <c r="W30" s="43"/>
      <c r="X30" s="37">
        <v>0.70799999999999996</v>
      </c>
      <c r="Y30" s="37">
        <v>0.24099999999999999</v>
      </c>
      <c r="Z30" s="37">
        <v>0.62490000000000001</v>
      </c>
      <c r="AA30" s="24" t="s">
        <v>46</v>
      </c>
      <c r="AB30" s="55"/>
      <c r="AC30" s="19">
        <v>0.1855</v>
      </c>
      <c r="AD30" s="37">
        <v>3.7900000000000003E-2</v>
      </c>
      <c r="AE30" s="37">
        <v>4.2594E-2</v>
      </c>
      <c r="AF30" s="37">
        <v>82</v>
      </c>
      <c r="AG30" s="43"/>
      <c r="AH30" s="37">
        <v>3750.68</v>
      </c>
      <c r="AI30" s="37">
        <v>0.64929999999999999</v>
      </c>
      <c r="AJ30" s="43"/>
      <c r="AK30" s="42">
        <v>7.7499999999999999E-2</v>
      </c>
      <c r="AL30" s="42">
        <v>1.66</v>
      </c>
      <c r="AM30" s="42">
        <v>5.6800000000000003E-2</v>
      </c>
      <c r="AN30" s="42">
        <v>0.31580000000000003</v>
      </c>
      <c r="AO30" s="42">
        <v>-0.57999999999999996</v>
      </c>
      <c r="AP30" s="24" t="s">
        <v>46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7" x14ac:dyDescent="0.2">
      <c r="A31" s="1"/>
      <c r="B31" s="4">
        <v>44771</v>
      </c>
      <c r="C31" s="19">
        <v>45.37</v>
      </c>
      <c r="D31" s="37">
        <v>0.56999999999999995</v>
      </c>
      <c r="E31" s="37">
        <v>0.52</v>
      </c>
      <c r="F31" s="37">
        <v>0.52</v>
      </c>
      <c r="G31" s="37">
        <v>-3405.92</v>
      </c>
      <c r="H31" s="37">
        <v>-1500</v>
      </c>
      <c r="I31" s="48"/>
      <c r="J31" s="38">
        <v>6.25E-2</v>
      </c>
      <c r="K31" s="38">
        <v>6.25E-2</v>
      </c>
      <c r="L31" s="38">
        <v>2.3E-2</v>
      </c>
      <c r="M31" s="48"/>
      <c r="N31" s="51">
        <v>-5.4999999999999997E-3</v>
      </c>
      <c r="O31" s="43"/>
      <c r="P31" s="24" t="s">
        <v>46</v>
      </c>
      <c r="Q31" s="55"/>
      <c r="R31" s="19">
        <v>0.16400000000000001</v>
      </c>
      <c r="S31" s="37">
        <v>3.0099999999999998E-2</v>
      </c>
      <c r="T31" s="37">
        <v>7.9399999999999998E-2</v>
      </c>
      <c r="U31" s="37">
        <v>82</v>
      </c>
      <c r="V31" s="43"/>
      <c r="W31" s="43"/>
      <c r="X31" s="37">
        <v>0.65759999999999996</v>
      </c>
      <c r="Y31" s="37">
        <v>0.24</v>
      </c>
      <c r="Z31" s="37">
        <v>0.56950000000000001</v>
      </c>
      <c r="AA31" s="24" t="s">
        <v>46</v>
      </c>
      <c r="AB31" s="55"/>
      <c r="AC31" s="19">
        <v>0.1759</v>
      </c>
      <c r="AD31" s="37">
        <v>3.6999999999999998E-2</v>
      </c>
      <c r="AE31" s="37">
        <v>4.0131E-2</v>
      </c>
      <c r="AF31" s="37">
        <v>82</v>
      </c>
      <c r="AG31" s="43"/>
      <c r="AH31" s="37">
        <v>3721.16</v>
      </c>
      <c r="AI31" s="37">
        <v>0.60299999999999998</v>
      </c>
      <c r="AJ31" s="43"/>
      <c r="AK31" s="42">
        <v>7.7499999999999999E-2</v>
      </c>
      <c r="AL31" s="42">
        <v>1.66</v>
      </c>
      <c r="AM31" s="42">
        <v>5.6800000000000003E-2</v>
      </c>
      <c r="AN31" s="42">
        <v>0.31580000000000003</v>
      </c>
      <c r="AO31" s="42">
        <v>-0.57999999999999996</v>
      </c>
      <c r="AP31" s="24" t="s">
        <v>46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2">
      <c r="A32" s="1"/>
      <c r="B32" s="5">
        <v>44772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0"/>
      <c r="P32" s="10"/>
      <c r="Q32" s="55"/>
      <c r="R32" s="14"/>
      <c r="S32" s="9"/>
      <c r="T32" s="9"/>
      <c r="U32" s="9"/>
      <c r="V32" s="9"/>
      <c r="W32" s="9"/>
      <c r="X32" s="9"/>
      <c r="Y32" s="9"/>
      <c r="Z32" s="9"/>
      <c r="AA32" s="10"/>
      <c r="AB32" s="55"/>
      <c r="AC32" s="14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2">
      <c r="A33" s="1"/>
      <c r="B33" s="5">
        <v>44773</v>
      </c>
      <c r="C33" s="6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3"/>
      <c r="P33" s="65"/>
      <c r="Q33" s="55"/>
      <c r="R33" s="64"/>
      <c r="S33" s="44"/>
      <c r="T33" s="44"/>
      <c r="U33" s="44"/>
      <c r="V33" s="44"/>
      <c r="W33" s="44"/>
      <c r="X33" s="44"/>
      <c r="Y33" s="44"/>
      <c r="Z33" s="44"/>
      <c r="AA33" s="65"/>
      <c r="AB33" s="55"/>
      <c r="AC33" s="6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65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7" x14ac:dyDescent="0.2">
      <c r="A34" s="1"/>
      <c r="B34" s="4">
        <v>44774</v>
      </c>
      <c r="C34" s="15">
        <v>45.28</v>
      </c>
      <c r="D34" s="11">
        <v>0.56000000000000005</v>
      </c>
      <c r="E34" s="11">
        <v>0.53</v>
      </c>
      <c r="F34" s="11">
        <v>0.53</v>
      </c>
      <c r="G34" s="11">
        <v>-3120.45</v>
      </c>
      <c r="H34" s="11">
        <v>-1500</v>
      </c>
      <c r="I34" s="44"/>
      <c r="J34" s="62">
        <v>6.25E-2</v>
      </c>
      <c r="K34" s="62">
        <v>6.25E-2</v>
      </c>
      <c r="L34" s="62">
        <v>2.4400000000000002E-2</v>
      </c>
      <c r="M34" s="44"/>
      <c r="N34" s="63">
        <v>-2E-3</v>
      </c>
      <c r="O34" s="33"/>
      <c r="P34" s="12" t="s">
        <v>46</v>
      </c>
      <c r="Q34" s="1"/>
      <c r="R34" s="19">
        <v>0.16020000000000001</v>
      </c>
      <c r="S34" s="37">
        <v>2.98E-2</v>
      </c>
      <c r="T34" s="37">
        <v>7.7700000000000005E-2</v>
      </c>
      <c r="U34" s="37">
        <v>82</v>
      </c>
      <c r="V34" s="43"/>
      <c r="W34" s="43"/>
      <c r="X34" s="37">
        <v>0.6351</v>
      </c>
      <c r="Y34" s="37">
        <v>0.24099999999999999</v>
      </c>
      <c r="Z34" s="37">
        <v>0.56040000000000001</v>
      </c>
      <c r="AA34" s="24" t="s">
        <v>46</v>
      </c>
      <c r="AB34" s="1"/>
      <c r="AC34" s="15">
        <v>0.1739</v>
      </c>
      <c r="AD34" s="11">
        <v>3.6799999999999999E-2</v>
      </c>
      <c r="AE34" s="11">
        <v>3.6554999999999997E-2</v>
      </c>
      <c r="AF34" s="11">
        <v>82</v>
      </c>
      <c r="AG34" s="33"/>
      <c r="AH34" s="11">
        <v>3701.48</v>
      </c>
      <c r="AI34" s="11">
        <v>0.59360000000000002</v>
      </c>
      <c r="AJ34" s="33"/>
      <c r="AK34" s="42">
        <v>7.7499999999999999E-2</v>
      </c>
      <c r="AL34" s="42">
        <v>1.66</v>
      </c>
      <c r="AM34" s="42">
        <v>5.6800000000000003E-2</v>
      </c>
      <c r="AN34" s="42">
        <v>0.31580000000000003</v>
      </c>
      <c r="AO34" s="42">
        <v>-0.57999999999999996</v>
      </c>
      <c r="AP34" s="24" t="s">
        <v>46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7" x14ac:dyDescent="0.2">
      <c r="A35" s="1"/>
      <c r="B35" s="4">
        <v>44775</v>
      </c>
      <c r="C35" s="19">
        <v>44.92</v>
      </c>
      <c r="D35" s="37">
        <v>0.51</v>
      </c>
      <c r="E35" s="37">
        <v>0.53</v>
      </c>
      <c r="F35" s="37">
        <v>0.53</v>
      </c>
      <c r="G35" s="37">
        <v>-3329.22</v>
      </c>
      <c r="H35" s="37">
        <v>-1500</v>
      </c>
      <c r="I35" s="48"/>
      <c r="J35" s="38">
        <v>6.25E-2</v>
      </c>
      <c r="K35" s="38">
        <v>6.25E-2</v>
      </c>
      <c r="L35" s="38">
        <v>2.47E-2</v>
      </c>
      <c r="M35" s="48"/>
      <c r="N35" s="51">
        <v>-8.0000000000000002E-3</v>
      </c>
      <c r="O35" s="43"/>
      <c r="P35" s="24" t="s">
        <v>46</v>
      </c>
      <c r="Q35" s="1"/>
      <c r="R35" s="19">
        <v>0.14849999999999999</v>
      </c>
      <c r="S35" s="37">
        <v>2.87E-2</v>
      </c>
      <c r="T35" s="37">
        <v>7.3099999999999998E-2</v>
      </c>
      <c r="U35" s="37">
        <v>82</v>
      </c>
      <c r="V35" s="43"/>
      <c r="W35" s="43"/>
      <c r="X35" s="37">
        <v>0.57179999999999997</v>
      </c>
      <c r="Y35" s="37">
        <v>0.24199999999999999</v>
      </c>
      <c r="Z35" s="37">
        <v>0.50900000000000001</v>
      </c>
      <c r="AA35" s="24" t="s">
        <v>46</v>
      </c>
      <c r="AB35" s="1"/>
      <c r="AC35" s="19">
        <v>0.16109999999999999</v>
      </c>
      <c r="AD35" s="37">
        <v>3.56E-2</v>
      </c>
      <c r="AE35" s="11">
        <v>3.9695000000000001E-2</v>
      </c>
      <c r="AF35" s="37">
        <v>82</v>
      </c>
      <c r="AG35" s="43"/>
      <c r="AH35" s="37">
        <v>3704.46</v>
      </c>
      <c r="AI35" s="37">
        <v>0.53400000000000003</v>
      </c>
      <c r="AJ35" s="43"/>
      <c r="AK35" s="42">
        <v>7.7499999999999999E-2</v>
      </c>
      <c r="AL35" s="42">
        <v>1.66</v>
      </c>
      <c r="AM35" s="42">
        <v>5.6800000000000003E-2</v>
      </c>
      <c r="AN35" s="46">
        <v>0.31580000000000003</v>
      </c>
      <c r="AO35" s="46">
        <v>-0.57999999999999996</v>
      </c>
      <c r="AP35" s="12" t="s">
        <v>46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7" x14ac:dyDescent="0.2">
      <c r="A36" s="1"/>
      <c r="B36" s="4">
        <v>44776</v>
      </c>
      <c r="C36" s="37">
        <v>45.71</v>
      </c>
      <c r="D36" s="37">
        <v>0.57999999999999996</v>
      </c>
      <c r="E36" s="37">
        <v>0.56999999999999995</v>
      </c>
      <c r="F36" s="37">
        <v>0.56999999999999995</v>
      </c>
      <c r="G36" s="37">
        <v>-3471.62</v>
      </c>
      <c r="H36" s="37">
        <v>-1500</v>
      </c>
      <c r="I36" s="48"/>
      <c r="J36" s="38">
        <v>6.25E-2</v>
      </c>
      <c r="K36" s="38">
        <v>6.25E-2</v>
      </c>
      <c r="L36" s="38">
        <v>2.4299999999999999E-2</v>
      </c>
      <c r="M36" s="48"/>
      <c r="N36" s="50">
        <v>1.7600000000000001E-2</v>
      </c>
      <c r="O36" s="43"/>
      <c r="P36" s="24" t="s">
        <v>46</v>
      </c>
      <c r="Q36" s="1"/>
      <c r="R36" s="19">
        <v>0.17100000000000001</v>
      </c>
      <c r="S36" s="37">
        <v>3.1099999999999999E-2</v>
      </c>
      <c r="T36" s="37">
        <v>8.1199999999999994E-2</v>
      </c>
      <c r="U36" s="37">
        <v>82</v>
      </c>
      <c r="V36" s="43"/>
      <c r="W36" s="43"/>
      <c r="X36" s="37">
        <v>0.69</v>
      </c>
      <c r="Y36" s="37">
        <v>0.23699999999999999</v>
      </c>
      <c r="Z36" s="37">
        <v>0.58089999999999997</v>
      </c>
      <c r="AA36" s="24" t="s">
        <v>46</v>
      </c>
      <c r="AB36" s="1"/>
      <c r="AC36" s="19">
        <v>0.19</v>
      </c>
      <c r="AD36" s="37">
        <v>3.8300000000000001E-2</v>
      </c>
      <c r="AE36" s="37">
        <v>4.3681999999999999E-2</v>
      </c>
      <c r="AF36" s="37">
        <v>82</v>
      </c>
      <c r="AG36" s="37"/>
      <c r="AH36" s="37">
        <v>3748.22</v>
      </c>
      <c r="AI36" s="37">
        <v>0.67090000000000005</v>
      </c>
      <c r="AJ36" s="43"/>
      <c r="AK36" s="42">
        <v>7.7499999999999999E-2</v>
      </c>
      <c r="AL36" s="42">
        <v>1.66</v>
      </c>
      <c r="AM36" s="42">
        <v>5.6800000000000003E-2</v>
      </c>
      <c r="AN36" s="42">
        <v>0.31580000000000003</v>
      </c>
      <c r="AO36" s="42">
        <v>-0.57999999999999996</v>
      </c>
      <c r="AP36" s="24" t="s">
        <v>46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x14ac:dyDescent="0.2">
      <c r="A37" s="1"/>
      <c r="B37" s="152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1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x14ac:dyDescent="0.2">
      <c r="A38" s="1"/>
      <c r="B38" s="152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1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68" x14ac:dyDescent="0.2">
      <c r="A41" s="1"/>
      <c r="B41" s="2" t="s">
        <v>1</v>
      </c>
      <c r="C41" s="2" t="s">
        <v>118</v>
      </c>
      <c r="D41" s="2" t="s">
        <v>119</v>
      </c>
      <c r="E41" s="53" t="s">
        <v>14</v>
      </c>
      <c r="F41" s="53" t="s">
        <v>15</v>
      </c>
      <c r="G41" s="7"/>
      <c r="H41" s="1"/>
      <c r="I41" s="1"/>
      <c r="J41" s="18"/>
      <c r="K41" s="20" t="s">
        <v>17</v>
      </c>
      <c r="L41" s="1"/>
      <c r="M41" s="1"/>
      <c r="N41" s="1"/>
      <c r="O41" s="1"/>
      <c r="P41" s="26" t="s">
        <v>39</v>
      </c>
      <c r="Q41" s="2" t="s">
        <v>42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8" ht="17" x14ac:dyDescent="0.2">
      <c r="A42" s="1"/>
      <c r="B42" s="6">
        <v>44747</v>
      </c>
      <c r="C42" s="2">
        <v>509.15</v>
      </c>
      <c r="D42" s="2">
        <v>509.15</v>
      </c>
      <c r="E42" s="53">
        <f>G7+I7+V7+W7</f>
        <v>509.14999999999986</v>
      </c>
      <c r="F42" s="53">
        <f>ABS(E42)</f>
        <v>509.14999999999986</v>
      </c>
      <c r="G42" s="7"/>
      <c r="H42" s="1"/>
      <c r="I42" s="1"/>
      <c r="J42" s="2" t="s">
        <v>19</v>
      </c>
      <c r="K42" s="29">
        <v>1.6799999999999999E-2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8" ht="34" x14ac:dyDescent="0.2">
      <c r="A43" s="1"/>
      <c r="B43" s="4">
        <v>44748</v>
      </c>
      <c r="C43" s="2">
        <v>555.69000000000005</v>
      </c>
      <c r="D43" s="2">
        <v>555.69000000000005</v>
      </c>
      <c r="E43" s="53">
        <f t="shared" ref="E43:E45" si="0">G8+I8+V8+W8</f>
        <v>6.5399999999999636</v>
      </c>
      <c r="F43" s="53">
        <f t="shared" ref="F43:F45" si="1">ABS(E43)</f>
        <v>6.5399999999999636</v>
      </c>
      <c r="G43" s="7"/>
      <c r="H43" s="1"/>
      <c r="I43" s="1"/>
      <c r="J43" s="19" t="s">
        <v>20</v>
      </c>
      <c r="K43" s="21">
        <v>0.254</v>
      </c>
      <c r="L43" s="1"/>
      <c r="M43" s="1"/>
      <c r="N43" s="1"/>
      <c r="O43" s="1"/>
      <c r="P43" s="91" t="s">
        <v>41</v>
      </c>
      <c r="Q43" s="91"/>
      <c r="R43" s="9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8" ht="34" x14ac:dyDescent="0.2">
      <c r="A44" s="1"/>
      <c r="B44" s="4">
        <v>44749</v>
      </c>
      <c r="C44" s="2">
        <v>580.15</v>
      </c>
      <c r="D44" s="2">
        <v>580.15</v>
      </c>
      <c r="E44" s="53">
        <f t="shared" si="0"/>
        <v>-314.9699999999998</v>
      </c>
      <c r="F44" s="53">
        <f t="shared" si="1"/>
        <v>314.9699999999998</v>
      </c>
      <c r="G44" s="7"/>
      <c r="H44" s="1"/>
      <c r="I44" s="1"/>
      <c r="J44" s="19" t="s">
        <v>21</v>
      </c>
      <c r="K44" s="22">
        <v>0.30209999999999998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8" x14ac:dyDescent="0.2">
      <c r="A45" s="1"/>
      <c r="B45" s="4">
        <v>44750</v>
      </c>
      <c r="C45" s="20">
        <v>1869.59</v>
      </c>
      <c r="D45" s="20">
        <v>1869.59</v>
      </c>
      <c r="E45" s="53">
        <f t="shared" si="0"/>
        <v>858.36999999999989</v>
      </c>
      <c r="F45" s="53">
        <f t="shared" si="1"/>
        <v>858.36999999999989</v>
      </c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8" x14ac:dyDescent="0.2">
      <c r="A46" s="1"/>
      <c r="B46" s="4">
        <v>44753</v>
      </c>
      <c r="C46" s="22">
        <v>1849.63</v>
      </c>
      <c r="D46" s="22">
        <v>1849.63</v>
      </c>
      <c r="E46" s="53">
        <f>G13+I13+V13+W13</f>
        <v>748.98</v>
      </c>
      <c r="F46" s="53">
        <f>ABS(E46)</f>
        <v>748.98</v>
      </c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8" x14ac:dyDescent="0.2">
      <c r="A47" s="1"/>
      <c r="B47" s="4">
        <v>44754</v>
      </c>
      <c r="C47" s="2">
        <v>1817.41</v>
      </c>
      <c r="D47" s="2">
        <v>1817.41</v>
      </c>
      <c r="E47" s="53">
        <f>G14+I14+V14+W14</f>
        <v>815.98</v>
      </c>
      <c r="F47" s="53">
        <f t="shared" ref="F47:F50" si="2">ABS(E47)</f>
        <v>815.98</v>
      </c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8" x14ac:dyDescent="0.2">
      <c r="A48" s="1"/>
      <c r="B48" s="4">
        <v>44755</v>
      </c>
      <c r="C48" s="2">
        <v>1801.79</v>
      </c>
      <c r="D48" s="2">
        <v>1801.79</v>
      </c>
      <c r="E48" s="53">
        <f>G15+I15+V15+W15</f>
        <v>1339.7499999999998</v>
      </c>
      <c r="F48" s="53">
        <f t="shared" si="2"/>
        <v>1339.7499999999998</v>
      </c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x14ac:dyDescent="0.2">
      <c r="A49" s="1"/>
      <c r="B49" s="4">
        <v>44756</v>
      </c>
      <c r="C49" s="2">
        <v>650.25</v>
      </c>
      <c r="D49" s="2">
        <v>650.25</v>
      </c>
      <c r="E49" s="53">
        <f>G16+I16+V16+W16</f>
        <v>110.91999999999985</v>
      </c>
      <c r="F49" s="53">
        <f t="shared" si="2"/>
        <v>110.91999999999985</v>
      </c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x14ac:dyDescent="0.2">
      <c r="A50" s="1"/>
      <c r="B50" s="4">
        <v>44757</v>
      </c>
      <c r="C50" s="20">
        <v>727.05</v>
      </c>
      <c r="D50" s="20">
        <v>727.05</v>
      </c>
      <c r="E50" s="53">
        <f>G17+I17+V17+W17</f>
        <v>-268.5</v>
      </c>
      <c r="F50" s="53">
        <f t="shared" si="2"/>
        <v>268.5</v>
      </c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x14ac:dyDescent="0.2">
      <c r="A51" s="1"/>
      <c r="B51" s="4">
        <v>44760</v>
      </c>
      <c r="C51" s="22">
        <v>721.25</v>
      </c>
      <c r="D51" s="22">
        <v>721.25</v>
      </c>
      <c r="E51" s="53">
        <f>G20+I20+V20+W20</f>
        <v>93.889999999999873</v>
      </c>
      <c r="F51" s="53">
        <f>ABS(E51)</f>
        <v>93.889999999999873</v>
      </c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2">
      <c r="A52" s="1"/>
      <c r="B52" s="4">
        <v>44761</v>
      </c>
      <c r="C52" s="53">
        <v>749.05</v>
      </c>
      <c r="D52" s="53">
        <v>749.05</v>
      </c>
      <c r="E52" s="53">
        <f>G21+I21+V21+W21</f>
        <v>-144.84999999999991</v>
      </c>
      <c r="F52" s="53">
        <f t="shared" ref="F52:F55" si="3">ABS(E52)</f>
        <v>144.84999999999991</v>
      </c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6"/>
      <c r="AC52" s="121" t="s">
        <v>98</v>
      </c>
      <c r="AD52" s="122"/>
      <c r="AE52" s="122"/>
      <c r="AF52" s="122"/>
      <c r="AG52" s="12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34" x14ac:dyDescent="0.2">
      <c r="A53" s="1"/>
      <c r="B53" s="4">
        <v>44762</v>
      </c>
      <c r="C53" s="53">
        <v>2165.41</v>
      </c>
      <c r="D53" s="53">
        <v>2165.41</v>
      </c>
      <c r="E53" s="53">
        <f>G22+I7+AH22+AG22</f>
        <v>1175.5</v>
      </c>
      <c r="F53" s="53">
        <f t="shared" si="3"/>
        <v>1175.5</v>
      </c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27" t="s">
        <v>100</v>
      </c>
      <c r="AC53" s="127" t="s">
        <v>93</v>
      </c>
      <c r="AD53" s="127" t="s">
        <v>94</v>
      </c>
      <c r="AE53" s="127" t="s">
        <v>95</v>
      </c>
      <c r="AF53" s="127" t="s">
        <v>96</v>
      </c>
      <c r="AG53" s="127" t="s">
        <v>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2">
      <c r="A54" s="1"/>
      <c r="B54" s="4">
        <v>44763</v>
      </c>
      <c r="C54" s="53">
        <v>2213.15</v>
      </c>
      <c r="D54" s="53">
        <v>2213.15</v>
      </c>
      <c r="E54" s="53">
        <f>G23+I8+AH23+AG23</f>
        <v>796.54</v>
      </c>
      <c r="F54" s="53">
        <f t="shared" si="3"/>
        <v>796.54</v>
      </c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4">
        <v>44747</v>
      </c>
      <c r="AC54" s="37">
        <v>0.1125</v>
      </c>
      <c r="AD54" s="37">
        <v>1.6181000000000001</v>
      </c>
      <c r="AE54" s="37">
        <v>2.6800000000000001E-2</v>
      </c>
      <c r="AF54" s="37">
        <v>0.31209999999999999</v>
      </c>
      <c r="AG54" s="24">
        <v>-0.6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2">
      <c r="A55" s="1"/>
      <c r="B55" s="4">
        <v>44764</v>
      </c>
      <c r="C55" s="20">
        <v>2206.08</v>
      </c>
      <c r="D55" s="20">
        <v>2206.08</v>
      </c>
      <c r="E55" s="16">
        <f>G24+I9+AH24+AG24</f>
        <v>852.35999999999967</v>
      </c>
      <c r="F55" s="53">
        <f t="shared" si="3"/>
        <v>852.35999999999967</v>
      </c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4">
        <v>44762</v>
      </c>
      <c r="AC55" s="46">
        <v>8.2500000000000004E-2</v>
      </c>
      <c r="AD55" s="46">
        <v>1.66</v>
      </c>
      <c r="AE55" s="46">
        <v>5.6800000000000003E-2</v>
      </c>
      <c r="AF55" s="46">
        <v>0.31580000000000003</v>
      </c>
      <c r="AG55" s="80">
        <v>-0.57999999999999996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x14ac:dyDescent="0.2">
      <c r="A56" s="1"/>
      <c r="B56" s="4">
        <v>44767</v>
      </c>
      <c r="C56" s="22">
        <v>2201.16</v>
      </c>
      <c r="D56" s="22">
        <v>2201.16</v>
      </c>
      <c r="E56" s="13">
        <f>G27+I12+AH27+AG27</f>
        <v>659.60000000000036</v>
      </c>
      <c r="F56" s="53">
        <f>ABS(E56)</f>
        <v>659.60000000000036</v>
      </c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4">
        <v>44769</v>
      </c>
      <c r="AC56" s="42">
        <v>7.7499999999999999E-2</v>
      </c>
      <c r="AD56" s="42">
        <v>1.66</v>
      </c>
      <c r="AE56" s="42">
        <v>5.6800000000000003E-2</v>
      </c>
      <c r="AF56" s="42">
        <v>0.31580000000000003</v>
      </c>
      <c r="AG56" s="116">
        <v>-0.57999999999999996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x14ac:dyDescent="0.2">
      <c r="A57" s="1"/>
      <c r="B57" s="4">
        <v>44768</v>
      </c>
      <c r="C57" s="53"/>
      <c r="D57" s="53"/>
      <c r="E57" s="16">
        <f>G28+I13+AH28+AG28</f>
        <v>1550.24</v>
      </c>
      <c r="F57" s="53">
        <f t="shared" ref="F57:F60" si="4">ABS(E57)</f>
        <v>1550.24</v>
      </c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24" t="s">
        <v>99</v>
      </c>
      <c r="AD57" s="125"/>
      <c r="AE57" s="125"/>
      <c r="AF57" s="125"/>
      <c r="AG57" s="126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x14ac:dyDescent="0.2">
      <c r="A58" s="1"/>
      <c r="B58" s="4">
        <v>44769</v>
      </c>
      <c r="C58" s="53"/>
      <c r="D58" s="53"/>
      <c r="E58" s="16">
        <f>G29+I14+AH29+AG29</f>
        <v>911.27999999999975</v>
      </c>
      <c r="F58" s="53">
        <f t="shared" si="4"/>
        <v>911.27999999999975</v>
      </c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4">
        <v>44747</v>
      </c>
      <c r="AC58" s="37">
        <v>0.30220000000000002</v>
      </c>
      <c r="AD58" s="37">
        <v>0.1211</v>
      </c>
      <c r="AE58" s="37">
        <v>1.0800000000000001E-2</v>
      </c>
      <c r="AF58" s="37">
        <v>4.1200000000000001E-2</v>
      </c>
      <c r="AG58" s="24">
        <v>0.2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x14ac:dyDescent="0.2">
      <c r="A59" s="1"/>
      <c r="B59" s="4">
        <v>44770</v>
      </c>
      <c r="C59" s="53"/>
      <c r="D59" s="53"/>
      <c r="E59" s="16">
        <f>G30+I15+AH30+AG30</f>
        <v>-1.1100000000001273</v>
      </c>
      <c r="F59" s="53">
        <f t="shared" si="4"/>
        <v>1.1100000000001273</v>
      </c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4">
        <v>44769</v>
      </c>
      <c r="AC59" s="37">
        <v>0.247</v>
      </c>
      <c r="AD59" s="37">
        <v>0.1211</v>
      </c>
      <c r="AE59" s="37">
        <v>1.0800000000000001E-2</v>
      </c>
      <c r="AF59" s="37">
        <v>4.1200000000000001E-2</v>
      </c>
      <c r="AG59" s="24">
        <v>0.2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2">
      <c r="A60" s="1"/>
      <c r="B60" s="4">
        <v>44771</v>
      </c>
      <c r="C60" s="20"/>
      <c r="D60" s="20"/>
      <c r="E60" s="16">
        <f>G31+I16+AH31+AG31</f>
        <v>315.23999999999978</v>
      </c>
      <c r="F60" s="53">
        <f t="shared" si="4"/>
        <v>315.23999999999978</v>
      </c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x14ac:dyDescent="0.2">
      <c r="A61" s="1"/>
      <c r="B61" s="4">
        <v>44774</v>
      </c>
      <c r="C61" s="22"/>
      <c r="D61" s="22"/>
      <c r="E61" s="13">
        <f>G34+I19+AH34+AG34</f>
        <v>581.0300000000002</v>
      </c>
      <c r="F61" s="53">
        <f>ABS(E61)</f>
        <v>581.0300000000002</v>
      </c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x14ac:dyDescent="0.2">
      <c r="A62" s="1"/>
      <c r="B62" s="4">
        <v>44775</v>
      </c>
      <c r="C62" s="53"/>
      <c r="D62" s="53"/>
      <c r="E62" s="16">
        <f>G35+I20+AH35+AG35</f>
        <v>375.24000000000024</v>
      </c>
      <c r="F62" s="53">
        <f t="shared" ref="F62:F63" si="5">ABS(E62)</f>
        <v>375.24000000000024</v>
      </c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2">
      <c r="A63" s="1"/>
      <c r="B63" s="4">
        <v>44776</v>
      </c>
      <c r="C63" s="53"/>
      <c r="D63" s="53"/>
      <c r="E63" s="19">
        <f>G36+I21+AH36+AG36</f>
        <v>276.59999999999991</v>
      </c>
      <c r="F63" s="53">
        <f t="shared" si="5"/>
        <v>276.59999999999991</v>
      </c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x14ac:dyDescent="0.2">
      <c r="A64" s="1"/>
      <c r="B64" s="152"/>
      <c r="C64" s="36"/>
      <c r="D64" s="36"/>
      <c r="E64" s="7"/>
      <c r="F64" s="7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8" x14ac:dyDescent="0.2">
      <c r="A65" s="1"/>
      <c r="B65" s="152"/>
      <c r="C65" s="36"/>
      <c r="D65" s="36"/>
      <c r="E65" s="7"/>
      <c r="F65" s="7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8" x14ac:dyDescent="0.2">
      <c r="A66" s="1"/>
      <c r="B66" s="1"/>
      <c r="C66" s="7"/>
      <c r="D66" s="7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8" x14ac:dyDescent="0.2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8" x14ac:dyDescent="0.2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8" x14ac:dyDescent="0.2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8" x14ac:dyDescent="0.2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8" x14ac:dyDescent="0.2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8" x14ac:dyDescent="0.2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8" x14ac:dyDescent="0.2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2">
      <c r="A172" s="1"/>
      <c r="C172" s="1"/>
      <c r="D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2">
      <c r="A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2">
      <c r="A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2">
      <c r="A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2">
      <c r="A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x14ac:dyDescent="0.2">
      <c r="A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x14ac:dyDescent="0.2">
      <c r="A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x14ac:dyDescent="0.2">
      <c r="A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x14ac:dyDescent="0.2">
      <c r="A180" s="1"/>
    </row>
    <row r="181" spans="1:68" x14ac:dyDescent="0.2">
      <c r="A181" s="1"/>
    </row>
  </sheetData>
  <mergeCells count="9">
    <mergeCell ref="AC52:AG52"/>
    <mergeCell ref="AC57:AG57"/>
    <mergeCell ref="B5:P5"/>
    <mergeCell ref="R5:AA5"/>
    <mergeCell ref="AC5:AP5"/>
    <mergeCell ref="I1:T3"/>
    <mergeCell ref="P43:R43"/>
    <mergeCell ref="B2:C2"/>
    <mergeCell ref="B3:C3"/>
  </mergeCells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75F2-B5BA-014B-844D-DAB22AD7BAF2}">
  <dimension ref="A1:AV165"/>
  <sheetViews>
    <sheetView topLeftCell="A38" zoomScale="94" workbookViewId="0">
      <selection activeCell="E42" sqref="E42:F63"/>
    </sheetView>
  </sheetViews>
  <sheetFormatPr baseColWidth="10" defaultRowHeight="16" x14ac:dyDescent="0.2"/>
  <sheetData>
    <row r="1" spans="1:48" x14ac:dyDescent="0.2">
      <c r="J1" s="82" t="s">
        <v>71</v>
      </c>
      <c r="K1" s="83"/>
      <c r="L1" s="83"/>
      <c r="M1" s="83"/>
      <c r="N1" s="83"/>
      <c r="O1" s="83"/>
      <c r="P1" s="83"/>
      <c r="Q1" s="83"/>
      <c r="R1" s="83"/>
      <c r="S1" s="83"/>
      <c r="T1" s="84"/>
    </row>
    <row r="2" spans="1:48" x14ac:dyDescent="0.2">
      <c r="J2" s="85"/>
      <c r="K2" s="86"/>
      <c r="L2" s="86"/>
      <c r="M2" s="86"/>
      <c r="N2" s="86"/>
      <c r="O2" s="86"/>
      <c r="P2" s="86"/>
      <c r="Q2" s="86"/>
      <c r="R2" s="86"/>
      <c r="S2" s="86"/>
      <c r="T2" s="87"/>
    </row>
    <row r="3" spans="1:48" x14ac:dyDescent="0.2">
      <c r="J3" s="88"/>
      <c r="K3" s="89"/>
      <c r="L3" s="89"/>
      <c r="M3" s="89"/>
      <c r="N3" s="89"/>
      <c r="O3" s="89"/>
      <c r="P3" s="89"/>
      <c r="Q3" s="89"/>
      <c r="R3" s="89"/>
      <c r="S3" s="89"/>
      <c r="T3" s="90"/>
    </row>
    <row r="4" spans="1:48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">
      <c r="B5" s="81" t="s">
        <v>29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1"/>
      <c r="Q5" s="81" t="s">
        <v>12</v>
      </c>
      <c r="R5" s="81"/>
      <c r="S5" s="81"/>
      <c r="T5" s="81"/>
      <c r="U5" s="81"/>
      <c r="V5" s="81"/>
      <c r="W5" s="81"/>
      <c r="X5" s="81"/>
      <c r="Y5" s="81"/>
      <c r="Z5" s="81"/>
      <c r="AA5" s="1"/>
      <c r="AB5" s="81" t="s">
        <v>13</v>
      </c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1"/>
      <c r="AQ5" s="1"/>
      <c r="AR5" s="1"/>
      <c r="AS5" s="1"/>
      <c r="AT5" s="1"/>
      <c r="AU5" s="1"/>
      <c r="AV5" s="1"/>
    </row>
    <row r="6" spans="1:48" ht="85" x14ac:dyDescent="0.2">
      <c r="A6" s="1"/>
      <c r="B6" s="2" t="s">
        <v>1</v>
      </c>
      <c r="C6" s="2" t="s">
        <v>0</v>
      </c>
      <c r="D6" s="2" t="s">
        <v>45</v>
      </c>
      <c r="E6" s="2" t="s">
        <v>50</v>
      </c>
      <c r="F6" s="2" t="s">
        <v>33</v>
      </c>
      <c r="G6" s="2" t="s">
        <v>2</v>
      </c>
      <c r="H6" s="2" t="s">
        <v>69</v>
      </c>
      <c r="I6" s="2" t="s">
        <v>30</v>
      </c>
      <c r="J6" s="2" t="s">
        <v>28</v>
      </c>
      <c r="K6" s="2" t="s">
        <v>48</v>
      </c>
      <c r="L6" s="2" t="s">
        <v>18</v>
      </c>
      <c r="M6" s="2" t="s">
        <v>53</v>
      </c>
      <c r="N6" s="45" t="s">
        <v>60</v>
      </c>
      <c r="O6" s="2" t="s">
        <v>3</v>
      </c>
      <c r="P6" s="7"/>
      <c r="Q6" s="20" t="s">
        <v>7</v>
      </c>
      <c r="R6" s="20" t="s">
        <v>8</v>
      </c>
      <c r="S6" s="20" t="s">
        <v>9</v>
      </c>
      <c r="T6" s="20" t="s">
        <v>4</v>
      </c>
      <c r="U6" s="20" t="s">
        <v>6</v>
      </c>
      <c r="V6" s="20" t="s">
        <v>10</v>
      </c>
      <c r="W6" s="20" t="s">
        <v>31</v>
      </c>
      <c r="X6" s="20" t="s">
        <v>56</v>
      </c>
      <c r="Y6" s="20" t="s">
        <v>63</v>
      </c>
      <c r="Z6" s="20" t="s">
        <v>3</v>
      </c>
      <c r="AA6" s="7"/>
      <c r="AB6" s="2" t="s">
        <v>7</v>
      </c>
      <c r="AC6" s="2" t="s">
        <v>8</v>
      </c>
      <c r="AD6" s="2" t="s">
        <v>9</v>
      </c>
      <c r="AE6" s="2" t="s">
        <v>4</v>
      </c>
      <c r="AF6" s="2" t="s">
        <v>6</v>
      </c>
      <c r="AG6" s="2" t="s">
        <v>10</v>
      </c>
      <c r="AH6" s="2" t="s">
        <v>32</v>
      </c>
      <c r="AI6" s="2" t="s">
        <v>23</v>
      </c>
      <c r="AJ6" s="2" t="s">
        <v>65</v>
      </c>
      <c r="AK6" s="2" t="s">
        <v>24</v>
      </c>
      <c r="AL6" s="2" t="s">
        <v>25</v>
      </c>
      <c r="AM6" s="2" t="s">
        <v>26</v>
      </c>
      <c r="AN6" s="2" t="s">
        <v>27</v>
      </c>
      <c r="AO6" s="2" t="s">
        <v>3</v>
      </c>
      <c r="AP6" s="1"/>
      <c r="AQ6" s="1"/>
      <c r="AR6" s="1"/>
      <c r="AS6" s="1"/>
      <c r="AT6" s="1"/>
      <c r="AU6" s="1"/>
    </row>
    <row r="7" spans="1:48" ht="17" x14ac:dyDescent="0.2">
      <c r="A7" s="1"/>
      <c r="B7" s="4">
        <v>44747</v>
      </c>
      <c r="C7" s="7">
        <v>61.23</v>
      </c>
      <c r="D7" s="7">
        <v>0.64</v>
      </c>
      <c r="E7" s="7">
        <v>0.7</v>
      </c>
      <c r="F7" s="7">
        <v>0.87</v>
      </c>
      <c r="G7" s="7">
        <v>-1280</v>
      </c>
      <c r="H7" s="7">
        <v>-1280</v>
      </c>
      <c r="I7" s="7">
        <v>23.86</v>
      </c>
      <c r="J7" s="28">
        <v>0.54049999999999998</v>
      </c>
      <c r="K7" s="30"/>
      <c r="L7" s="28">
        <v>1.6799999999999999E-2</v>
      </c>
      <c r="M7" s="34">
        <v>1.7000000000000001E-2</v>
      </c>
      <c r="N7" s="47"/>
      <c r="O7" s="8" t="s">
        <v>46</v>
      </c>
      <c r="P7" s="1"/>
      <c r="Q7" s="16">
        <v>-5.57E-2</v>
      </c>
      <c r="R7" s="23">
        <v>4.4999999999999997E-3</v>
      </c>
      <c r="S7" s="23">
        <v>5.2200000000000003E-2</v>
      </c>
      <c r="T7" s="23">
        <v>12</v>
      </c>
      <c r="U7" s="23">
        <v>0.35</v>
      </c>
      <c r="V7" s="23">
        <v>741</v>
      </c>
      <c r="W7" s="23" t="s">
        <v>52</v>
      </c>
      <c r="X7" s="23" t="s">
        <v>51</v>
      </c>
      <c r="Y7" s="23" t="s">
        <v>51</v>
      </c>
      <c r="Z7" s="17" t="s">
        <v>49</v>
      </c>
      <c r="AA7" s="1"/>
      <c r="AB7" s="13">
        <v>-5.2600000000000001E-2</v>
      </c>
      <c r="AC7" s="7">
        <v>4.4000000000000003E-3</v>
      </c>
      <c r="AD7" s="7">
        <v>-2.0978E-2</v>
      </c>
      <c r="AE7" s="7">
        <v>11</v>
      </c>
      <c r="AF7" s="30"/>
      <c r="AG7" s="30"/>
      <c r="AH7" s="7">
        <v>0.62990000000000002</v>
      </c>
      <c r="AI7" s="30"/>
      <c r="AJ7" s="7">
        <v>0.30220000000000002</v>
      </c>
      <c r="AK7" s="7">
        <v>0.1211</v>
      </c>
      <c r="AL7" s="7">
        <v>1.0800000000000001E-2</v>
      </c>
      <c r="AM7" s="7">
        <v>4.1200000000000001E-2</v>
      </c>
      <c r="AN7" s="7">
        <v>0.2</v>
      </c>
      <c r="AO7" s="8" t="s">
        <v>46</v>
      </c>
      <c r="AP7" s="1"/>
      <c r="AQ7" s="1"/>
      <c r="AR7" s="1"/>
      <c r="AS7" s="1"/>
      <c r="AT7" s="1"/>
      <c r="AU7" s="1"/>
      <c r="AV7" s="1"/>
    </row>
    <row r="8" spans="1:48" ht="51" x14ac:dyDescent="0.2">
      <c r="A8" s="1"/>
      <c r="B8" s="4">
        <v>44748</v>
      </c>
      <c r="C8" s="19">
        <v>61.19</v>
      </c>
      <c r="D8" s="37">
        <v>0.59</v>
      </c>
      <c r="E8" s="37">
        <v>0.65</v>
      </c>
      <c r="F8" s="37">
        <v>0.65</v>
      </c>
      <c r="G8" s="37">
        <v>-1280</v>
      </c>
      <c r="H8" s="43">
        <v>-1100</v>
      </c>
      <c r="I8" s="43"/>
      <c r="J8" s="38">
        <v>0.53610000000000002</v>
      </c>
      <c r="K8" s="38">
        <v>0.53610000000000002</v>
      </c>
      <c r="L8" s="38">
        <v>1.8499999999999999E-2</v>
      </c>
      <c r="M8" s="43"/>
      <c r="N8" s="51">
        <v>-1.43E-2</v>
      </c>
      <c r="O8" s="24" t="s">
        <v>46</v>
      </c>
      <c r="P8" s="1"/>
      <c r="Q8" s="19">
        <v>-5.5199999999999999E-2</v>
      </c>
      <c r="R8" s="37">
        <v>4.7000000000000002E-3</v>
      </c>
      <c r="S8" s="37">
        <v>5.1700000000000003E-2</v>
      </c>
      <c r="T8" s="37" t="s">
        <v>64</v>
      </c>
      <c r="U8" s="43"/>
      <c r="V8" s="37">
        <v>733.85</v>
      </c>
      <c r="W8" s="37">
        <v>0.69099999999999995</v>
      </c>
      <c r="X8" s="37">
        <v>0.53200000000000003</v>
      </c>
      <c r="Y8" s="37">
        <v>0.65200000000000002</v>
      </c>
      <c r="Z8" s="24" t="s">
        <v>46</v>
      </c>
      <c r="AA8" s="1"/>
      <c r="AB8" s="19">
        <v>-5.2499999999999998E-2</v>
      </c>
      <c r="AC8" s="37">
        <v>4.4000000000000003E-3</v>
      </c>
      <c r="AD8" s="37">
        <v>-2.9340000000000001E-2</v>
      </c>
      <c r="AE8" s="37">
        <v>11</v>
      </c>
      <c r="AF8" s="43"/>
      <c r="AG8" s="43"/>
      <c r="AH8" s="37">
        <v>0.62849999999999995</v>
      </c>
      <c r="AI8" s="43"/>
      <c r="AJ8" s="37">
        <v>0.30220000000000002</v>
      </c>
      <c r="AK8" s="37">
        <v>0.1211</v>
      </c>
      <c r="AL8" s="37">
        <v>1.0800000000000001E-2</v>
      </c>
      <c r="AM8" s="37">
        <v>4.1200000000000001E-2</v>
      </c>
      <c r="AN8" s="37">
        <v>0.2</v>
      </c>
      <c r="AO8" s="24" t="s">
        <v>46</v>
      </c>
      <c r="AP8" s="1"/>
      <c r="AQ8" s="1"/>
      <c r="AR8" s="1"/>
      <c r="AS8" s="1"/>
      <c r="AT8" s="1"/>
      <c r="AU8" s="1"/>
      <c r="AV8" s="1"/>
    </row>
    <row r="9" spans="1:48" ht="51" x14ac:dyDescent="0.2">
      <c r="A9" s="1"/>
      <c r="B9" s="4">
        <v>44749</v>
      </c>
      <c r="C9" s="19">
        <v>63</v>
      </c>
      <c r="D9" s="37">
        <v>0.5</v>
      </c>
      <c r="E9" s="37">
        <v>0.65</v>
      </c>
      <c r="F9" s="37">
        <v>0.65</v>
      </c>
      <c r="G9" s="37">
        <v>-1280</v>
      </c>
      <c r="H9" s="37">
        <v>-1052.23</v>
      </c>
      <c r="I9" s="43"/>
      <c r="J9" s="38">
        <v>0.125</v>
      </c>
      <c r="K9" s="38">
        <v>0.125</v>
      </c>
      <c r="L9" s="38">
        <v>1.8599999999999998E-2</v>
      </c>
      <c r="M9" s="43"/>
      <c r="N9" s="50">
        <v>2.3199999999999998E-2</v>
      </c>
      <c r="O9" s="24" t="s">
        <v>46</v>
      </c>
      <c r="P9" s="1"/>
      <c r="Q9" s="19">
        <v>-4.7600000000000003E-2</v>
      </c>
      <c r="R9" s="37">
        <v>3.8E-3</v>
      </c>
      <c r="S9" s="37">
        <v>4.7E-2</v>
      </c>
      <c r="T9" s="37" t="s">
        <v>74</v>
      </c>
      <c r="U9" s="43"/>
      <c r="V9" s="37">
        <v>754.32</v>
      </c>
      <c r="W9" s="37">
        <v>0.59160000000000001</v>
      </c>
      <c r="X9" s="37">
        <v>0.55200000000000005</v>
      </c>
      <c r="Y9" s="37">
        <v>0.65</v>
      </c>
      <c r="Z9" s="24" t="s">
        <v>46</v>
      </c>
      <c r="AA9" s="1"/>
      <c r="AB9" s="19">
        <v>-4.5100000000000001E-2</v>
      </c>
      <c r="AC9" s="37">
        <v>3.8E-3</v>
      </c>
      <c r="AD9" s="37">
        <v>-1.8419000000000001E-2</v>
      </c>
      <c r="AE9" s="37">
        <v>10</v>
      </c>
      <c r="AF9" s="43"/>
      <c r="AG9" s="43"/>
      <c r="AH9" s="37">
        <v>0.54020000000000001</v>
      </c>
      <c r="AI9" s="43"/>
      <c r="AJ9" s="37">
        <v>0.30220000000000002</v>
      </c>
      <c r="AK9" s="37">
        <v>0.1211</v>
      </c>
      <c r="AL9" s="37">
        <v>1.0800000000000001E-2</v>
      </c>
      <c r="AM9" s="37">
        <v>4.1200000000000001E-2</v>
      </c>
      <c r="AN9" s="37">
        <v>0.2</v>
      </c>
      <c r="AO9" s="24" t="s">
        <v>46</v>
      </c>
      <c r="AP9" s="1"/>
      <c r="AQ9" s="1"/>
      <c r="AR9" s="1"/>
      <c r="AS9" s="1"/>
      <c r="AT9" s="1"/>
      <c r="AU9" s="1"/>
      <c r="AV9" s="1"/>
    </row>
    <row r="10" spans="1:48" ht="51" x14ac:dyDescent="0.2">
      <c r="A10" s="1"/>
      <c r="B10" s="4">
        <v>44750</v>
      </c>
      <c r="C10" s="19">
        <v>64.239999999999995</v>
      </c>
      <c r="D10" s="37">
        <v>0.5</v>
      </c>
      <c r="E10" s="37">
        <v>0.65</v>
      </c>
      <c r="F10" s="37">
        <v>0.65</v>
      </c>
      <c r="G10" s="37">
        <v>-1280</v>
      </c>
      <c r="H10" s="37">
        <v>-911.75</v>
      </c>
      <c r="I10" s="43"/>
      <c r="J10" s="38">
        <v>0.54200000000000004</v>
      </c>
      <c r="K10" s="38">
        <v>0.54200000000000004</v>
      </c>
      <c r="L10" s="38">
        <v>1.8599999999999998E-2</v>
      </c>
      <c r="M10" s="43"/>
      <c r="N10" s="50">
        <v>1.9699999999999999E-2</v>
      </c>
      <c r="O10" s="24" t="s">
        <v>46</v>
      </c>
      <c r="P10" s="1"/>
      <c r="Q10" s="19">
        <v>-4.2500000000000003E-2</v>
      </c>
      <c r="R10" s="37">
        <v>3.5000000000000001E-3</v>
      </c>
      <c r="S10" s="37">
        <v>4.36E-2</v>
      </c>
      <c r="T10" s="37" t="s">
        <v>76</v>
      </c>
      <c r="U10" s="43"/>
      <c r="V10" s="42">
        <v>770.88</v>
      </c>
      <c r="W10" s="37">
        <v>0.52739999999999998</v>
      </c>
      <c r="X10" s="37">
        <v>0.50260000000000005</v>
      </c>
      <c r="Y10" s="37">
        <v>0.53400000000000003</v>
      </c>
      <c r="Z10" s="24" t="s">
        <v>46</v>
      </c>
      <c r="AA10" s="1"/>
      <c r="AB10" s="19">
        <v>-4.0599999999999997E-2</v>
      </c>
      <c r="AC10" s="37">
        <v>3.3999999999999998E-3</v>
      </c>
      <c r="AD10" s="37">
        <v>-1.687E-2</v>
      </c>
      <c r="AE10" s="37">
        <v>9</v>
      </c>
      <c r="AF10" s="43"/>
      <c r="AG10" s="43"/>
      <c r="AH10" s="37">
        <v>0.48709999999999998</v>
      </c>
      <c r="AI10" s="43"/>
      <c r="AJ10" s="37">
        <v>0.30220000000000002</v>
      </c>
      <c r="AK10" s="37">
        <v>0.1211</v>
      </c>
      <c r="AL10" s="37">
        <v>1.0800000000000001E-2</v>
      </c>
      <c r="AM10" s="37">
        <v>4.1200000000000001E-2</v>
      </c>
      <c r="AN10" s="37">
        <v>0.2</v>
      </c>
      <c r="AO10" s="24" t="s">
        <v>46</v>
      </c>
      <c r="AP10" s="1"/>
      <c r="AQ10" s="1"/>
      <c r="AR10" s="1"/>
      <c r="AS10" s="1"/>
      <c r="AT10" s="1"/>
      <c r="AU10" s="1"/>
      <c r="AV10" s="1"/>
    </row>
    <row r="11" spans="1:48" x14ac:dyDescent="0.2">
      <c r="A11" s="1"/>
      <c r="B11" s="5">
        <v>44751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3"/>
      <c r="Q11" s="14"/>
      <c r="R11" s="9"/>
      <c r="S11" s="9"/>
      <c r="T11" s="9"/>
      <c r="U11" s="9"/>
      <c r="V11" s="9"/>
      <c r="W11" s="9"/>
      <c r="X11" s="9"/>
      <c r="Y11" s="9"/>
      <c r="Z11" s="10"/>
      <c r="AA11" s="3"/>
      <c r="AB11" s="14"/>
      <c r="AC11" s="9"/>
      <c r="AD11" s="9"/>
      <c r="AE11" s="9"/>
      <c r="AF11" s="9"/>
      <c r="AG11" s="9"/>
      <c r="AH11" s="9"/>
      <c r="AI11" s="30"/>
      <c r="AJ11" s="9"/>
      <c r="AK11" s="9"/>
      <c r="AL11" s="9"/>
      <c r="AM11" s="9"/>
      <c r="AN11" s="9"/>
      <c r="AO11" s="10"/>
      <c r="AP11" s="1"/>
      <c r="AQ11" s="1"/>
      <c r="AR11" s="1"/>
      <c r="AS11" s="1"/>
      <c r="AT11" s="1"/>
      <c r="AU11" s="1"/>
      <c r="AV11" s="1"/>
    </row>
    <row r="12" spans="1:48" x14ac:dyDescent="0.2">
      <c r="A12" s="1"/>
      <c r="B12" s="5">
        <v>44752</v>
      </c>
      <c r="C12" s="6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65"/>
      <c r="P12" s="3"/>
      <c r="Q12" s="64"/>
      <c r="R12" s="44"/>
      <c r="S12" s="44"/>
      <c r="T12" s="44"/>
      <c r="U12" s="44"/>
      <c r="V12" s="44"/>
      <c r="W12" s="44"/>
      <c r="X12" s="44"/>
      <c r="Y12" s="44"/>
      <c r="Z12" s="65"/>
      <c r="AA12" s="3"/>
      <c r="AB12" s="64"/>
      <c r="AC12" s="44"/>
      <c r="AD12" s="44"/>
      <c r="AE12" s="44"/>
      <c r="AF12" s="44"/>
      <c r="AG12" s="44"/>
      <c r="AH12" s="44"/>
      <c r="AI12" s="30"/>
      <c r="AJ12" s="9"/>
      <c r="AK12" s="9"/>
      <c r="AL12" s="9"/>
      <c r="AM12" s="9"/>
      <c r="AN12" s="9"/>
      <c r="AO12" s="65"/>
      <c r="AP12" s="1"/>
      <c r="AQ12" s="1"/>
      <c r="AR12" s="1"/>
      <c r="AS12" s="1"/>
      <c r="AT12" s="1"/>
      <c r="AU12" s="1"/>
      <c r="AV12" s="1"/>
    </row>
    <row r="13" spans="1:48" ht="51" x14ac:dyDescent="0.2">
      <c r="A13" s="1"/>
      <c r="B13" s="4">
        <v>44753</v>
      </c>
      <c r="C13" s="15">
        <v>61.91</v>
      </c>
      <c r="D13" s="11">
        <v>0.52</v>
      </c>
      <c r="E13" s="11">
        <v>0.65</v>
      </c>
      <c r="F13" s="11">
        <v>0.65</v>
      </c>
      <c r="G13" s="11">
        <v>-1280</v>
      </c>
      <c r="H13" s="11">
        <v>-1052.22</v>
      </c>
      <c r="I13" s="33"/>
      <c r="J13" s="62">
        <v>0.125</v>
      </c>
      <c r="K13" s="62">
        <v>0.125</v>
      </c>
      <c r="L13" s="62">
        <v>2.07E-2</v>
      </c>
      <c r="M13" s="33"/>
      <c r="N13" s="63">
        <v>-2.12E-2</v>
      </c>
      <c r="O13" s="12" t="s">
        <v>46</v>
      </c>
      <c r="P13" s="1"/>
      <c r="Q13" s="15">
        <v>-5.0900000000000001E-2</v>
      </c>
      <c r="R13" s="11">
        <v>4.1999999999999997E-3</v>
      </c>
      <c r="S13" s="11">
        <v>4.8500000000000001E-2</v>
      </c>
      <c r="T13" s="11" t="s">
        <v>64</v>
      </c>
      <c r="U13" s="33"/>
      <c r="V13" s="11">
        <v>741.6</v>
      </c>
      <c r="W13" s="11">
        <v>0.62729999999999997</v>
      </c>
      <c r="X13" s="11">
        <v>0.51800000000000002</v>
      </c>
      <c r="Y13" s="11">
        <v>0.5222</v>
      </c>
      <c r="Z13" s="12" t="s">
        <v>46</v>
      </c>
      <c r="AA13" s="1"/>
      <c r="AB13" s="15">
        <v>-4.9099999999999998E-2</v>
      </c>
      <c r="AC13" s="11">
        <v>4.1000000000000003E-3</v>
      </c>
      <c r="AD13" s="11">
        <v>-1.9771E-2</v>
      </c>
      <c r="AE13" s="11">
        <v>10</v>
      </c>
      <c r="AF13" s="33"/>
      <c r="AG13" s="33"/>
      <c r="AH13" s="11">
        <v>0.58740000000000003</v>
      </c>
      <c r="AI13" s="33"/>
      <c r="AJ13" s="37">
        <v>0.30220000000000002</v>
      </c>
      <c r="AK13" s="37">
        <v>0.1211</v>
      </c>
      <c r="AL13" s="37">
        <v>1.0800000000000001E-2</v>
      </c>
      <c r="AM13" s="37">
        <v>4.1200000000000001E-2</v>
      </c>
      <c r="AN13" s="37">
        <v>0.2</v>
      </c>
      <c r="AO13" s="12" t="s">
        <v>46</v>
      </c>
      <c r="AP13" s="1"/>
      <c r="AQ13" s="1"/>
      <c r="AR13" s="1"/>
      <c r="AS13" s="1"/>
      <c r="AT13" s="1"/>
      <c r="AU13" s="1"/>
      <c r="AV13" s="1"/>
    </row>
    <row r="14" spans="1:48" ht="17" x14ac:dyDescent="0.2">
      <c r="A14" s="1"/>
      <c r="B14" s="4">
        <v>44754</v>
      </c>
      <c r="C14" s="19">
        <v>63.03</v>
      </c>
      <c r="D14" s="37">
        <v>0.51</v>
      </c>
      <c r="E14" s="37">
        <v>0.65</v>
      </c>
      <c r="F14" s="37">
        <v>0.65</v>
      </c>
      <c r="G14" s="37">
        <v>-1280</v>
      </c>
      <c r="H14" s="37">
        <v>-946.49</v>
      </c>
      <c r="I14" s="43"/>
      <c r="J14" s="38">
        <v>0.125</v>
      </c>
      <c r="K14" s="38">
        <v>0.125</v>
      </c>
      <c r="L14" s="38">
        <v>2.1000000000000001E-2</v>
      </c>
      <c r="M14" s="43"/>
      <c r="N14" s="50">
        <v>1.7899999999999999E-2</v>
      </c>
      <c r="O14" s="24" t="s">
        <v>46</v>
      </c>
      <c r="P14" s="1"/>
      <c r="Q14" s="19">
        <v>-4.5999999999999999E-2</v>
      </c>
      <c r="R14" s="37">
        <v>3.8E-3</v>
      </c>
      <c r="S14" s="37">
        <v>4.5400000000000003E-2</v>
      </c>
      <c r="T14" s="37">
        <v>12</v>
      </c>
      <c r="U14" s="43"/>
      <c r="V14" s="37">
        <v>756.24</v>
      </c>
      <c r="W14" s="37">
        <v>0.56420000000000003</v>
      </c>
      <c r="X14" s="37">
        <v>0.51800000000000002</v>
      </c>
      <c r="Y14" s="37">
        <v>0.5222</v>
      </c>
      <c r="Z14" s="24" t="s">
        <v>46</v>
      </c>
      <c r="AA14" s="1"/>
      <c r="AB14" s="19">
        <v>-4.4600000000000001E-2</v>
      </c>
      <c r="AC14" s="37">
        <v>3.8E-3</v>
      </c>
      <c r="AD14" s="37">
        <v>-1.8245999999999998E-2</v>
      </c>
      <c r="AE14" s="37">
        <v>9</v>
      </c>
      <c r="AF14" s="43"/>
      <c r="AG14" s="43"/>
      <c r="AH14" s="37">
        <v>0.53439999999999999</v>
      </c>
      <c r="AI14" s="30"/>
      <c r="AJ14" s="37">
        <v>0.30220000000000002</v>
      </c>
      <c r="AK14" s="37">
        <v>0.1211</v>
      </c>
      <c r="AL14" s="37">
        <v>1.0800000000000001E-2</v>
      </c>
      <c r="AM14" s="37">
        <v>4.1200000000000001E-2</v>
      </c>
      <c r="AN14" s="37">
        <v>0.2</v>
      </c>
      <c r="AO14" s="12" t="s">
        <v>46</v>
      </c>
      <c r="AP14" s="1"/>
      <c r="AQ14" s="1"/>
      <c r="AR14" s="1"/>
      <c r="AS14" s="1"/>
      <c r="AT14" s="1"/>
      <c r="AU14" s="1"/>
      <c r="AV14" s="1"/>
    </row>
    <row r="15" spans="1:48" ht="17" x14ac:dyDescent="0.2">
      <c r="A15" s="1"/>
      <c r="B15" s="4">
        <v>44755</v>
      </c>
      <c r="C15" s="19">
        <v>62.01</v>
      </c>
      <c r="D15" s="37">
        <v>0.59</v>
      </c>
      <c r="E15" s="37">
        <v>0.65</v>
      </c>
      <c r="F15" s="37">
        <v>0.65</v>
      </c>
      <c r="G15" s="37">
        <v>-1280</v>
      </c>
      <c r="H15" s="37">
        <v>-1157.08</v>
      </c>
      <c r="I15" s="43"/>
      <c r="J15" s="38">
        <v>0.125</v>
      </c>
      <c r="K15" s="38">
        <v>0.125</v>
      </c>
      <c r="L15" s="38">
        <v>2.29E-2</v>
      </c>
      <c r="M15" s="43"/>
      <c r="N15" s="51">
        <v>-1.6E-2</v>
      </c>
      <c r="O15" s="24" t="s">
        <v>46</v>
      </c>
      <c r="P15" s="1"/>
      <c r="Q15" s="19">
        <v>-4.9700000000000001E-2</v>
      </c>
      <c r="R15" s="37">
        <v>4.1000000000000003E-3</v>
      </c>
      <c r="S15" s="37">
        <v>4.7199999999999999E-2</v>
      </c>
      <c r="T15" s="37">
        <v>12</v>
      </c>
      <c r="U15" s="43"/>
      <c r="V15" s="37">
        <v>737.64</v>
      </c>
      <c r="W15" s="37">
        <v>0.60419999999999996</v>
      </c>
      <c r="X15" s="37">
        <v>0.53900000000000003</v>
      </c>
      <c r="Y15" s="37">
        <v>0.59189999999999998</v>
      </c>
      <c r="Z15" s="24" t="s">
        <v>46</v>
      </c>
      <c r="AA15" s="1"/>
      <c r="AB15" s="15">
        <v>-4.8399999999999999E-2</v>
      </c>
      <c r="AC15" s="11">
        <v>4.1000000000000003E-3</v>
      </c>
      <c r="AD15" s="11">
        <v>-1.9585999999999999E-2</v>
      </c>
      <c r="AE15" s="11">
        <v>10</v>
      </c>
      <c r="AF15" s="43"/>
      <c r="AG15" s="43"/>
      <c r="AH15" s="11">
        <v>0.57820000000000005</v>
      </c>
      <c r="AI15" s="33"/>
      <c r="AJ15" s="37">
        <v>0.30220000000000002</v>
      </c>
      <c r="AK15" s="37">
        <v>0.1211</v>
      </c>
      <c r="AL15" s="37">
        <v>1.0800000000000001E-2</v>
      </c>
      <c r="AM15" s="37">
        <v>4.1200000000000001E-2</v>
      </c>
      <c r="AN15" s="37">
        <v>0.2</v>
      </c>
      <c r="AO15" s="12" t="s">
        <v>46</v>
      </c>
      <c r="AP15" s="1"/>
      <c r="AQ15" s="1"/>
      <c r="AR15" s="1"/>
      <c r="AS15" s="1"/>
      <c r="AT15" s="1"/>
      <c r="AU15" s="1"/>
      <c r="AV15" s="1"/>
    </row>
    <row r="16" spans="1:48" ht="17" x14ac:dyDescent="0.2">
      <c r="A16" s="1"/>
      <c r="B16" s="4">
        <v>44756</v>
      </c>
      <c r="C16" s="19">
        <v>60.41</v>
      </c>
      <c r="D16" s="37">
        <v>0.59</v>
      </c>
      <c r="E16" s="37">
        <v>0.65</v>
      </c>
      <c r="F16" s="37">
        <v>0.65</v>
      </c>
      <c r="G16" s="37">
        <v>-1280</v>
      </c>
      <c r="H16" s="37">
        <v>-1294.45</v>
      </c>
      <c r="I16" s="43"/>
      <c r="J16" s="38">
        <v>0.53610000000000002</v>
      </c>
      <c r="K16" s="38">
        <v>0.53610000000000002</v>
      </c>
      <c r="L16" s="38">
        <v>2.41E-2</v>
      </c>
      <c r="M16" s="43"/>
      <c r="N16" s="51">
        <v>-2.58E-2</v>
      </c>
      <c r="O16" s="24" t="s">
        <v>46</v>
      </c>
      <c r="P16" s="1"/>
      <c r="Q16" s="19">
        <v>-5.62E-2</v>
      </c>
      <c r="R16" s="37">
        <v>4.7000000000000002E-3</v>
      </c>
      <c r="S16" s="37">
        <v>4.7600000000000003E-2</v>
      </c>
      <c r="T16" s="37">
        <v>12</v>
      </c>
      <c r="U16" s="43"/>
      <c r="V16" s="37">
        <v>724.02</v>
      </c>
      <c r="W16" s="37">
        <v>0.6794</v>
      </c>
      <c r="X16" s="37">
        <v>0.53900000000000003</v>
      </c>
      <c r="Y16" s="37">
        <v>0.59189999999999998</v>
      </c>
      <c r="Z16" s="24" t="s">
        <v>46</v>
      </c>
      <c r="AA16" s="1"/>
      <c r="AB16" s="19">
        <v>-5.5199999999999999E-2</v>
      </c>
      <c r="AC16" s="37">
        <v>4.5999999999999999E-3</v>
      </c>
      <c r="AD16" s="37">
        <v>-2.1760999999999999E-2</v>
      </c>
      <c r="AE16" s="37">
        <v>11</v>
      </c>
      <c r="AF16" s="43"/>
      <c r="AG16" s="43"/>
      <c r="AH16" s="37">
        <v>0.65849999999999997</v>
      </c>
      <c r="AI16" s="43"/>
      <c r="AJ16" s="37">
        <v>0.30220000000000002</v>
      </c>
      <c r="AK16" s="37">
        <v>0.1211</v>
      </c>
      <c r="AL16" s="37">
        <v>1.0800000000000001E-2</v>
      </c>
      <c r="AM16" s="37">
        <v>4.1200000000000001E-2</v>
      </c>
      <c r="AN16" s="37">
        <v>0.2</v>
      </c>
      <c r="AO16" s="24" t="s">
        <v>46</v>
      </c>
      <c r="AP16" s="1"/>
      <c r="AQ16" s="1"/>
      <c r="AR16" s="1"/>
      <c r="AS16" s="1"/>
      <c r="AT16" s="1"/>
      <c r="AU16" s="1"/>
      <c r="AV16" s="1"/>
    </row>
    <row r="17" spans="1:48" ht="17" x14ac:dyDescent="0.2">
      <c r="A17" s="1"/>
      <c r="B17" s="4">
        <v>44757</v>
      </c>
      <c r="C17" s="19">
        <v>62.86</v>
      </c>
      <c r="D17" s="37">
        <v>0.51</v>
      </c>
      <c r="E17" s="37">
        <v>0.65</v>
      </c>
      <c r="F17" s="37">
        <v>0.65</v>
      </c>
      <c r="G17" s="37">
        <v>-1280</v>
      </c>
      <c r="H17" s="37">
        <v>-1028.68</v>
      </c>
      <c r="I17" s="43"/>
      <c r="J17" s="38">
        <v>0.125</v>
      </c>
      <c r="K17" s="38">
        <v>0.125</v>
      </c>
      <c r="L17" s="38">
        <v>2.24E-2</v>
      </c>
      <c r="M17" s="43"/>
      <c r="N17" s="50">
        <v>2.9000000000000001E-2</v>
      </c>
      <c r="O17" s="24" t="s">
        <v>46</v>
      </c>
      <c r="P17" s="1"/>
      <c r="Q17" s="19">
        <v>-4.5400000000000003E-2</v>
      </c>
      <c r="R17" s="37">
        <v>3.8E-3</v>
      </c>
      <c r="S17" s="37">
        <v>4.4200000000000003E-2</v>
      </c>
      <c r="T17" s="37">
        <v>12</v>
      </c>
      <c r="U17" s="43"/>
      <c r="V17" s="37">
        <v>759.96</v>
      </c>
      <c r="W17" s="37">
        <v>0.54620000000000002</v>
      </c>
      <c r="X17" s="37">
        <v>0.56399999999999995</v>
      </c>
      <c r="Y17" s="37">
        <v>0.65</v>
      </c>
      <c r="Z17" s="24" t="s">
        <v>46</v>
      </c>
      <c r="AA17" s="1"/>
      <c r="AB17" s="19">
        <v>-4.5100000000000001E-2</v>
      </c>
      <c r="AC17" s="37">
        <v>3.8E-3</v>
      </c>
      <c r="AD17" s="37">
        <v>1.8394000000000001E-2</v>
      </c>
      <c r="AE17" s="37">
        <v>9</v>
      </c>
      <c r="AF17" s="43"/>
      <c r="AG17" s="43"/>
      <c r="AH17" s="37">
        <v>0.53849999999999998</v>
      </c>
      <c r="AI17" s="43"/>
      <c r="AJ17" s="37">
        <v>0.30220000000000002</v>
      </c>
      <c r="AK17" s="37">
        <v>0.1211</v>
      </c>
      <c r="AL17" s="37">
        <v>1.0800000000000001E-2</v>
      </c>
      <c r="AM17" s="37">
        <v>4.1200000000000001E-2</v>
      </c>
      <c r="AN17" s="37">
        <v>0.2</v>
      </c>
      <c r="AO17" s="24" t="s">
        <v>46</v>
      </c>
      <c r="AP17" s="1"/>
      <c r="AQ17" s="1"/>
      <c r="AR17" s="1"/>
      <c r="AS17" s="1"/>
      <c r="AT17" s="1"/>
      <c r="AU17" s="1"/>
      <c r="AV17" s="1"/>
    </row>
    <row r="18" spans="1:48" x14ac:dyDescent="0.2">
      <c r="A18" s="1"/>
      <c r="B18" s="5">
        <v>44758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"/>
      <c r="Q18" s="14"/>
      <c r="R18" s="9"/>
      <c r="S18" s="9"/>
      <c r="T18" s="9"/>
      <c r="U18" s="9"/>
      <c r="V18" s="9"/>
      <c r="W18" s="9"/>
      <c r="X18" s="9"/>
      <c r="Y18" s="9"/>
      <c r="Z18" s="10"/>
      <c r="AA18" s="3"/>
      <c r="AB18" s="14"/>
      <c r="AC18" s="9"/>
      <c r="AD18" s="9"/>
      <c r="AE18" s="9"/>
      <c r="AF18" s="9"/>
      <c r="AG18" s="9"/>
      <c r="AH18" s="9"/>
      <c r="AI18" s="30"/>
      <c r="AJ18" s="9"/>
      <c r="AK18" s="9"/>
      <c r="AL18" s="9"/>
      <c r="AM18" s="9"/>
      <c r="AN18" s="9"/>
      <c r="AO18" s="10"/>
      <c r="AP18" s="1"/>
      <c r="AQ18" s="1"/>
      <c r="AR18" s="1"/>
      <c r="AS18" s="1"/>
      <c r="AT18" s="1"/>
      <c r="AU18" s="1"/>
      <c r="AV18" s="1"/>
    </row>
    <row r="19" spans="1:48" x14ac:dyDescent="0.2">
      <c r="A19" s="1"/>
      <c r="B19" s="5">
        <v>44759</v>
      </c>
      <c r="C19" s="6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65"/>
      <c r="P19" s="3"/>
      <c r="Q19" s="64"/>
      <c r="R19" s="44"/>
      <c r="S19" s="44"/>
      <c r="T19" s="44"/>
      <c r="U19" s="44"/>
      <c r="V19" s="44"/>
      <c r="W19" s="44"/>
      <c r="X19" s="44"/>
      <c r="Y19" s="44"/>
      <c r="Z19" s="65"/>
      <c r="AA19" s="3"/>
      <c r="AB19" s="64"/>
      <c r="AC19" s="44"/>
      <c r="AD19" s="44"/>
      <c r="AE19" s="44"/>
      <c r="AF19" s="44"/>
      <c r="AG19" s="44"/>
      <c r="AH19" s="44"/>
      <c r="AI19" s="33"/>
      <c r="AJ19" s="44"/>
      <c r="AK19" s="44"/>
      <c r="AL19" s="44"/>
      <c r="AM19" s="44"/>
      <c r="AN19" s="44"/>
      <c r="AO19" s="65"/>
      <c r="AP19" s="1"/>
      <c r="AQ19" s="1"/>
      <c r="AR19" s="1"/>
      <c r="AS19" s="1"/>
      <c r="AT19" s="1"/>
      <c r="AU19" s="1"/>
      <c r="AV19" s="1"/>
    </row>
    <row r="20" spans="1:48" ht="17" x14ac:dyDescent="0.2">
      <c r="A20" s="1"/>
      <c r="B20" s="4">
        <v>44760</v>
      </c>
      <c r="C20" s="73">
        <v>64.45</v>
      </c>
      <c r="D20" s="68">
        <v>0.41</v>
      </c>
      <c r="E20" s="68">
        <v>0.41</v>
      </c>
      <c r="F20" s="68">
        <v>0.41</v>
      </c>
      <c r="G20" s="68">
        <v>-1280</v>
      </c>
      <c r="H20" s="68">
        <v>-862.29</v>
      </c>
      <c r="I20" s="68"/>
      <c r="J20" s="74">
        <v>0.55030000000000001</v>
      </c>
      <c r="K20" s="74">
        <v>0.55030000000000001</v>
      </c>
      <c r="L20" s="74">
        <v>2.3300000000000001E-2</v>
      </c>
      <c r="M20" s="68"/>
      <c r="N20" s="95">
        <v>2.5499999999999998E-2</v>
      </c>
      <c r="O20" s="75" t="s">
        <v>49</v>
      </c>
      <c r="P20" s="1"/>
      <c r="Q20" s="57">
        <v>-3.9300000000000002E-2</v>
      </c>
      <c r="R20" s="58">
        <v>3.3E-3</v>
      </c>
      <c r="S20" s="58">
        <v>4.02E-2</v>
      </c>
      <c r="T20" s="58">
        <v>8</v>
      </c>
      <c r="U20" s="58">
        <v>0.36</v>
      </c>
      <c r="V20" s="58">
        <v>514.08000000000004</v>
      </c>
      <c r="W20" s="58">
        <v>0.47110000000000002</v>
      </c>
      <c r="X20" s="58">
        <v>0.52600000000000002</v>
      </c>
      <c r="Y20" s="58">
        <v>0.41070000000000001</v>
      </c>
      <c r="Z20" s="61" t="s">
        <v>49</v>
      </c>
      <c r="AA20" s="1"/>
      <c r="AB20" s="15">
        <v>-3.9300000000000002E-2</v>
      </c>
      <c r="AC20" s="11">
        <v>3.3E-3</v>
      </c>
      <c r="AD20" s="11">
        <v>-1.6383999999999999E-2</v>
      </c>
      <c r="AE20" s="11">
        <v>8</v>
      </c>
      <c r="AF20" s="33"/>
      <c r="AG20" s="33"/>
      <c r="AH20" s="11">
        <v>0.47089999999999999</v>
      </c>
      <c r="AI20" s="33"/>
      <c r="AJ20" s="11">
        <v>0.30220000000000002</v>
      </c>
      <c r="AK20" s="11">
        <v>0.1211</v>
      </c>
      <c r="AL20" s="11">
        <v>1.0800000000000001E-2</v>
      </c>
      <c r="AM20" s="11">
        <v>4.1200000000000001E-2</v>
      </c>
      <c r="AN20" s="11">
        <v>0.2</v>
      </c>
      <c r="AO20" s="12" t="s">
        <v>46</v>
      </c>
      <c r="AP20" s="1"/>
      <c r="AQ20" s="1"/>
      <c r="AR20" s="1"/>
      <c r="AS20" s="1"/>
      <c r="AT20" s="1"/>
      <c r="AU20" s="1"/>
      <c r="AV20" s="1"/>
    </row>
    <row r="21" spans="1:48" ht="34" x14ac:dyDescent="0.2">
      <c r="A21" s="1"/>
      <c r="B21" s="4">
        <v>44761</v>
      </c>
      <c r="C21" s="19">
        <v>66.75</v>
      </c>
      <c r="D21" s="37">
        <v>0.38</v>
      </c>
      <c r="E21" s="37">
        <v>0.35</v>
      </c>
      <c r="F21" s="37">
        <v>0.35</v>
      </c>
      <c r="G21" s="37">
        <v>-1280</v>
      </c>
      <c r="H21" s="37">
        <v>-753.93</v>
      </c>
      <c r="I21" s="43"/>
      <c r="J21" s="97">
        <v>0.25</v>
      </c>
      <c r="K21" s="97">
        <v>0.25</v>
      </c>
      <c r="L21" s="38">
        <v>2.4500000000000001E-2</v>
      </c>
      <c r="M21" s="43"/>
      <c r="N21" s="50">
        <v>4.8099999999999997E-2</v>
      </c>
      <c r="O21" s="24" t="s">
        <v>80</v>
      </c>
      <c r="P21" s="1"/>
      <c r="Q21" s="19">
        <v>-3.2000000000000001E-2</v>
      </c>
      <c r="R21" s="37">
        <v>2.7000000000000001E-3</v>
      </c>
      <c r="S21" s="37">
        <v>3.5000000000000003E-2</v>
      </c>
      <c r="T21" s="37">
        <v>8</v>
      </c>
      <c r="U21" s="43"/>
      <c r="V21" s="37">
        <v>533.91999999999996</v>
      </c>
      <c r="W21" s="37">
        <v>0.38169999999999998</v>
      </c>
      <c r="X21" s="37">
        <v>0.54200000000000004</v>
      </c>
      <c r="Y21" s="37">
        <v>0.38179999999999997</v>
      </c>
      <c r="Z21" s="24" t="s">
        <v>46</v>
      </c>
      <c r="AA21" s="1"/>
      <c r="AB21" s="19">
        <v>-3.2300000000000002E-2</v>
      </c>
      <c r="AC21" s="37">
        <v>2.7000000000000001E-3</v>
      </c>
      <c r="AD21" s="37">
        <v>-1.3847999999999999E-2</v>
      </c>
      <c r="AE21" s="37">
        <v>7</v>
      </c>
      <c r="AF21" s="43"/>
      <c r="AG21" s="43"/>
      <c r="AH21" s="37">
        <v>0.3871</v>
      </c>
      <c r="AI21" s="43"/>
      <c r="AJ21" s="37">
        <v>0.30220000000000002</v>
      </c>
      <c r="AK21" s="37">
        <v>0.1211</v>
      </c>
      <c r="AL21" s="37">
        <v>1.0800000000000001E-2</v>
      </c>
      <c r="AM21" s="37">
        <v>4.1200000000000001E-2</v>
      </c>
      <c r="AN21" s="37">
        <v>0.2</v>
      </c>
      <c r="AO21" s="24" t="s">
        <v>46</v>
      </c>
      <c r="AP21" s="1"/>
      <c r="AQ21" s="1"/>
      <c r="AR21" s="1"/>
      <c r="AS21" s="1"/>
      <c r="AT21" s="1"/>
      <c r="AU21" s="1"/>
      <c r="AV21" s="1"/>
    </row>
    <row r="22" spans="1:48" ht="17" x14ac:dyDescent="0.2">
      <c r="A22" s="1"/>
      <c r="B22" s="4">
        <v>44762</v>
      </c>
      <c r="C22" s="105">
        <v>68.099999999999994</v>
      </c>
      <c r="D22" s="77">
        <v>0.38</v>
      </c>
      <c r="E22" s="77">
        <v>0.35</v>
      </c>
      <c r="F22" s="77">
        <v>0.35</v>
      </c>
      <c r="G22" s="77">
        <v>-1280</v>
      </c>
      <c r="H22" s="77">
        <v>-674.39</v>
      </c>
      <c r="I22" s="77"/>
      <c r="J22" s="112">
        <v>0.54</v>
      </c>
      <c r="K22" s="112">
        <v>0.54</v>
      </c>
      <c r="L22" s="107">
        <v>2.4299999999999999E-2</v>
      </c>
      <c r="M22" s="77"/>
      <c r="N22" s="113"/>
      <c r="O22" s="106" t="s">
        <v>49</v>
      </c>
      <c r="P22" s="1"/>
      <c r="Q22" s="105">
        <v>-2.81E-2</v>
      </c>
      <c r="R22" s="77">
        <v>2.3999999999999998E-3</v>
      </c>
      <c r="S22" s="77">
        <v>3.2000000000000001E-2</v>
      </c>
      <c r="T22" s="77">
        <v>6</v>
      </c>
      <c r="U22" s="43"/>
      <c r="V22" s="43"/>
      <c r="W22" s="77">
        <v>0.33450000000000002</v>
      </c>
      <c r="X22" s="77">
        <v>0.55600000000000005</v>
      </c>
      <c r="Y22" s="77">
        <v>0.38150000000000001</v>
      </c>
      <c r="Z22" s="106" t="s">
        <v>46</v>
      </c>
      <c r="AA22" s="1"/>
      <c r="AB22" s="105">
        <v>-2.8799999999999999E-2</v>
      </c>
      <c r="AC22" s="77">
        <v>2.3999999999999998E-3</v>
      </c>
      <c r="AD22" s="77">
        <v>-1.2577E-2</v>
      </c>
      <c r="AE22" s="77">
        <v>6</v>
      </c>
      <c r="AF22" s="77">
        <v>0.36</v>
      </c>
      <c r="AG22" s="77">
        <v>408.38</v>
      </c>
      <c r="AH22" s="77">
        <v>0.34620000000000001</v>
      </c>
      <c r="AI22" s="77"/>
      <c r="AJ22" s="111">
        <v>0.30220000000000002</v>
      </c>
      <c r="AK22" s="111">
        <v>0.1211</v>
      </c>
      <c r="AL22" s="111">
        <v>1.0800000000000001E-2</v>
      </c>
      <c r="AM22" s="111">
        <v>4.1200000000000001E-2</v>
      </c>
      <c r="AN22" s="111">
        <v>0.2</v>
      </c>
      <c r="AO22" s="106" t="s">
        <v>49</v>
      </c>
      <c r="AP22" s="1"/>
      <c r="AQ22" s="1"/>
      <c r="AR22" s="1"/>
      <c r="AS22" s="1"/>
      <c r="AT22" s="1"/>
      <c r="AU22" s="1"/>
      <c r="AV22" s="1"/>
    </row>
    <row r="23" spans="1:48" ht="17" x14ac:dyDescent="0.2">
      <c r="A23" s="1"/>
      <c r="B23" s="4">
        <v>44763</v>
      </c>
      <c r="C23" s="19">
        <v>68.13</v>
      </c>
      <c r="D23" s="37">
        <v>0.28999999999999998</v>
      </c>
      <c r="E23" s="37">
        <v>0.35</v>
      </c>
      <c r="F23" s="37">
        <v>0.35</v>
      </c>
      <c r="G23" s="37">
        <v>-1280</v>
      </c>
      <c r="H23" s="37">
        <v>-603.1</v>
      </c>
      <c r="I23" s="43"/>
      <c r="J23" s="38" t="s">
        <v>83</v>
      </c>
      <c r="K23" s="38" t="s">
        <v>83</v>
      </c>
      <c r="L23" s="38">
        <v>2.3900000000000001E-2</v>
      </c>
      <c r="M23" s="43"/>
      <c r="N23" s="50">
        <v>1E-4</v>
      </c>
      <c r="O23" s="24" t="s">
        <v>82</v>
      </c>
      <c r="P23" s="1"/>
      <c r="Q23" s="19">
        <v>-2.7699999999999999E-2</v>
      </c>
      <c r="R23" s="37">
        <v>2.3E-3</v>
      </c>
      <c r="S23" s="37">
        <v>3.15E-2</v>
      </c>
      <c r="T23" s="37">
        <v>6</v>
      </c>
      <c r="U23" s="43"/>
      <c r="V23" s="43"/>
      <c r="W23" s="37">
        <v>0.32729999999999998</v>
      </c>
      <c r="X23" s="37">
        <v>0.52900000000000003</v>
      </c>
      <c r="Y23" s="37">
        <v>0.28899999999999998</v>
      </c>
      <c r="Z23" s="24" t="s">
        <v>46</v>
      </c>
      <c r="AA23" s="1"/>
      <c r="AB23" s="19">
        <v>-2.8799999999999999E-2</v>
      </c>
      <c r="AC23" s="37">
        <v>2.3999999999999998E-3</v>
      </c>
      <c r="AD23" s="37">
        <v>-1.2566000000000001E-2</v>
      </c>
      <c r="AE23" s="37">
        <v>6</v>
      </c>
      <c r="AF23" s="43"/>
      <c r="AG23" s="37">
        <v>408.78</v>
      </c>
      <c r="AH23" s="37">
        <v>0.3458</v>
      </c>
      <c r="AI23" s="43"/>
      <c r="AJ23" s="37">
        <v>0.30220000000000002</v>
      </c>
      <c r="AK23" s="37">
        <v>0.1211</v>
      </c>
      <c r="AL23" s="37">
        <v>1.0800000000000001E-2</v>
      </c>
      <c r="AM23" s="37">
        <v>4.1200000000000001E-2</v>
      </c>
      <c r="AN23" s="37">
        <v>0.2</v>
      </c>
      <c r="AO23" s="24" t="s">
        <v>46</v>
      </c>
      <c r="AP23" s="1"/>
      <c r="AQ23" s="1"/>
      <c r="AR23" s="1"/>
      <c r="AS23" s="1"/>
      <c r="AT23" s="1"/>
      <c r="AU23" s="1"/>
      <c r="AV23" s="1"/>
    </row>
    <row r="24" spans="1:48" ht="17" x14ac:dyDescent="0.2">
      <c r="A24" s="1"/>
      <c r="B24" s="4">
        <v>44764</v>
      </c>
      <c r="C24" s="19">
        <v>68.19</v>
      </c>
      <c r="D24" s="37">
        <v>0.28000000000000003</v>
      </c>
      <c r="E24" s="37">
        <v>0.35</v>
      </c>
      <c r="F24" s="37">
        <v>0.35</v>
      </c>
      <c r="G24" s="37">
        <v>-1280</v>
      </c>
      <c r="H24" s="37">
        <v>-581.77</v>
      </c>
      <c r="I24" s="43"/>
      <c r="J24" s="38" t="s">
        <v>83</v>
      </c>
      <c r="K24" s="38" t="s">
        <v>83</v>
      </c>
      <c r="L24" s="38">
        <v>2.35E-2</v>
      </c>
      <c r="M24" s="43"/>
      <c r="N24" s="50">
        <v>8.9999999999999998E-4</v>
      </c>
      <c r="O24" s="24" t="s">
        <v>46</v>
      </c>
      <c r="P24" s="1"/>
      <c r="Q24" s="19">
        <v>-2.7199999999999998E-2</v>
      </c>
      <c r="R24" s="37">
        <v>2.3E-3</v>
      </c>
      <c r="S24" s="37">
        <v>3.09E-2</v>
      </c>
      <c r="T24" s="37">
        <v>6</v>
      </c>
      <c r="U24" s="43"/>
      <c r="V24" s="43"/>
      <c r="W24" s="37">
        <v>0.31940000000000002</v>
      </c>
      <c r="X24" s="37">
        <v>0.52800000000000002</v>
      </c>
      <c r="Y24" s="37">
        <v>0.27939999999999998</v>
      </c>
      <c r="Z24" s="24" t="s">
        <v>46</v>
      </c>
      <c r="AA24" s="1"/>
      <c r="AB24" s="19">
        <v>-2.86E-2</v>
      </c>
      <c r="AC24" s="37">
        <v>2.3999999999999998E-3</v>
      </c>
      <c r="AD24" s="37">
        <v>-1.2527999999999999E-2</v>
      </c>
      <c r="AE24" s="37">
        <v>6</v>
      </c>
      <c r="AF24" s="43"/>
      <c r="AG24" s="37">
        <v>408.72</v>
      </c>
      <c r="AH24" s="37">
        <v>0.34460000000000002</v>
      </c>
      <c r="AI24" s="43"/>
      <c r="AJ24" s="37">
        <v>0.30220000000000002</v>
      </c>
      <c r="AK24" s="37">
        <v>0.1211</v>
      </c>
      <c r="AL24" s="37">
        <v>1.0800000000000001E-2</v>
      </c>
      <c r="AM24" s="37">
        <v>4.1200000000000001E-2</v>
      </c>
      <c r="AN24" s="37">
        <v>0.2</v>
      </c>
      <c r="AO24" s="24" t="s">
        <v>46</v>
      </c>
      <c r="AP24" s="1"/>
      <c r="AQ24" s="1"/>
      <c r="AR24" s="1"/>
      <c r="AS24" s="1"/>
      <c r="AT24" s="1"/>
      <c r="AU24" s="1"/>
      <c r="AV24" s="1"/>
    </row>
    <row r="25" spans="1:48" x14ac:dyDescent="0.2">
      <c r="A25" s="1"/>
      <c r="B25" s="5">
        <v>44765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"/>
      <c r="Q25" s="14"/>
      <c r="R25" s="9"/>
      <c r="S25" s="9"/>
      <c r="T25" s="9"/>
      <c r="U25" s="9"/>
      <c r="V25" s="9"/>
      <c r="W25" s="9"/>
      <c r="X25" s="9"/>
      <c r="Y25" s="9"/>
      <c r="Z25" s="10"/>
      <c r="AA25" s="3"/>
      <c r="AB25" s="14"/>
      <c r="AC25" s="9"/>
      <c r="AD25" s="9"/>
      <c r="AE25" s="9"/>
      <c r="AF25" s="9"/>
      <c r="AG25" s="9"/>
      <c r="AH25" s="9"/>
      <c r="AI25" s="30"/>
      <c r="AJ25" s="9"/>
      <c r="AK25" s="9"/>
      <c r="AL25" s="9"/>
      <c r="AM25" s="9"/>
      <c r="AN25" s="9"/>
      <c r="AO25" s="10"/>
      <c r="AP25" s="1"/>
      <c r="AQ25" s="1"/>
      <c r="AR25" s="1"/>
      <c r="AS25" s="1"/>
      <c r="AT25" s="1"/>
      <c r="AU25" s="1"/>
      <c r="AV25" s="1"/>
    </row>
    <row r="26" spans="1:48" x14ac:dyDescent="0.2">
      <c r="A26" s="1"/>
      <c r="B26" s="5">
        <v>44766</v>
      </c>
      <c r="C26" s="6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65"/>
      <c r="P26" s="3"/>
      <c r="Q26" s="64"/>
      <c r="R26" s="44"/>
      <c r="S26" s="44"/>
      <c r="T26" s="44"/>
      <c r="U26" s="44"/>
      <c r="V26" s="44"/>
      <c r="W26" s="44"/>
      <c r="X26" s="44"/>
      <c r="Y26" s="44"/>
      <c r="Z26" s="65"/>
      <c r="AA26" s="3"/>
      <c r="AB26" s="64"/>
      <c r="AC26" s="44"/>
      <c r="AD26" s="44"/>
      <c r="AE26" s="44"/>
      <c r="AF26" s="44"/>
      <c r="AG26" s="44"/>
      <c r="AH26" s="44"/>
      <c r="AI26" s="33"/>
      <c r="AJ26" s="44"/>
      <c r="AK26" s="44"/>
      <c r="AL26" s="44"/>
      <c r="AM26" s="44"/>
      <c r="AN26" s="44"/>
      <c r="AO26" s="65"/>
      <c r="AP26" s="1"/>
      <c r="AQ26" s="1"/>
      <c r="AR26" s="1"/>
      <c r="AS26" s="1"/>
      <c r="AT26" s="1"/>
      <c r="AU26" s="1"/>
      <c r="AV26" s="1"/>
    </row>
    <row r="27" spans="1:48" ht="17" x14ac:dyDescent="0.2">
      <c r="A27" s="1"/>
      <c r="B27" s="4">
        <v>44767</v>
      </c>
      <c r="C27" s="19">
        <v>68.36</v>
      </c>
      <c r="D27" s="37">
        <v>0.28000000000000003</v>
      </c>
      <c r="E27" s="37">
        <v>0.35</v>
      </c>
      <c r="F27" s="37">
        <v>0.35</v>
      </c>
      <c r="G27" s="37">
        <v>-1280</v>
      </c>
      <c r="H27" s="37">
        <v>-549</v>
      </c>
      <c r="I27" s="43"/>
      <c r="J27" s="38" t="s">
        <v>83</v>
      </c>
      <c r="K27" s="38" t="s">
        <v>83</v>
      </c>
      <c r="L27" s="38">
        <v>2.4199999999999999E-2</v>
      </c>
      <c r="M27" s="43"/>
      <c r="N27" s="50">
        <v>2.5000000000000001E-3</v>
      </c>
      <c r="O27" s="24" t="s">
        <v>46</v>
      </c>
      <c r="P27" s="1"/>
      <c r="Q27" s="19">
        <v>-2.64E-2</v>
      </c>
      <c r="R27" s="37">
        <v>2.3E-3</v>
      </c>
      <c r="S27" s="37">
        <v>3.0200000000000001E-2</v>
      </c>
      <c r="T27" s="37">
        <v>6</v>
      </c>
      <c r="U27" s="43"/>
      <c r="V27" s="43"/>
      <c r="W27" s="37">
        <v>0.30869999999999997</v>
      </c>
      <c r="X27" s="37">
        <v>0.53200000000000003</v>
      </c>
      <c r="Y27" s="37">
        <v>0.28029999999999999</v>
      </c>
      <c r="Z27" s="24" t="s">
        <v>46</v>
      </c>
      <c r="AA27" s="1"/>
      <c r="AB27" s="19">
        <v>-2.8199999999999999E-2</v>
      </c>
      <c r="AC27" s="37">
        <v>2.3999999999999998E-3</v>
      </c>
      <c r="AD27" s="37">
        <v>-1.2348E-2</v>
      </c>
      <c r="AE27" s="37">
        <v>6</v>
      </c>
      <c r="AF27" s="43"/>
      <c r="AG27" s="37">
        <v>407.4</v>
      </c>
      <c r="AH27" s="37">
        <v>0.33889999999999998</v>
      </c>
      <c r="AI27" s="43"/>
      <c r="AJ27" s="37">
        <v>0.30220000000000002</v>
      </c>
      <c r="AK27" s="37">
        <v>0.1211</v>
      </c>
      <c r="AL27" s="37">
        <v>1.0800000000000001E-2</v>
      </c>
      <c r="AM27" s="37">
        <v>4.1200000000000001E-2</v>
      </c>
      <c r="AN27" s="37">
        <v>0.2</v>
      </c>
      <c r="AO27" s="24" t="s">
        <v>46</v>
      </c>
      <c r="AP27" s="1"/>
      <c r="AQ27" s="1"/>
      <c r="AR27" s="1"/>
      <c r="AS27" s="1"/>
      <c r="AT27" s="1"/>
      <c r="AU27" s="1"/>
      <c r="AV27" s="1"/>
    </row>
    <row r="28" spans="1:48" ht="51" x14ac:dyDescent="0.2">
      <c r="A28" s="1"/>
      <c r="B28" s="25">
        <v>44768</v>
      </c>
      <c r="C28" s="19">
        <v>71.510000000000005</v>
      </c>
      <c r="D28" s="37">
        <v>0.21</v>
      </c>
      <c r="E28" s="37">
        <v>0.23</v>
      </c>
      <c r="F28" s="37">
        <v>0.23</v>
      </c>
      <c r="G28" s="37">
        <v>-1280</v>
      </c>
      <c r="H28" s="37">
        <v>-405.81</v>
      </c>
      <c r="I28" s="43"/>
      <c r="J28" s="38" t="s">
        <v>83</v>
      </c>
      <c r="K28" s="38" t="s">
        <v>83</v>
      </c>
      <c r="L28" s="38">
        <v>2.4799999999999999E-2</v>
      </c>
      <c r="M28" s="43"/>
      <c r="N28" s="50">
        <v>4.6100000000000002E-2</v>
      </c>
      <c r="O28" s="24" t="s">
        <v>84</v>
      </c>
      <c r="P28" s="1"/>
      <c r="Q28" s="19">
        <v>-1.9800000000000002E-2</v>
      </c>
      <c r="R28" s="37">
        <v>1.6999999999999999E-3</v>
      </c>
      <c r="S28" s="37">
        <v>2.46E-2</v>
      </c>
      <c r="T28" s="37">
        <v>6</v>
      </c>
      <c r="U28" s="43"/>
      <c r="V28" s="43"/>
      <c r="W28" s="37">
        <v>0.23069999999999999</v>
      </c>
      <c r="X28" s="37">
        <v>0.53300000000000003</v>
      </c>
      <c r="Y28" s="37">
        <v>0.20979999999999999</v>
      </c>
      <c r="Z28" s="24" t="s">
        <v>46</v>
      </c>
      <c r="AA28" s="1"/>
      <c r="AB28" s="19">
        <v>-2.1499999999999998E-2</v>
      </c>
      <c r="AC28" s="37">
        <v>1.8E-3</v>
      </c>
      <c r="AD28" s="37">
        <v>-9.7999999999999997E-4</v>
      </c>
      <c r="AE28" s="37">
        <v>6</v>
      </c>
      <c r="AF28" s="43"/>
      <c r="AG28" s="37">
        <v>431.52</v>
      </c>
      <c r="AH28" s="37">
        <v>0.26040000000000002</v>
      </c>
      <c r="AI28" s="43"/>
      <c r="AJ28" s="37">
        <v>0.30220000000000002</v>
      </c>
      <c r="AK28" s="37">
        <v>0.1211</v>
      </c>
      <c r="AL28" s="37">
        <v>1.0800000000000001E-2</v>
      </c>
      <c r="AM28" s="37">
        <v>4.1200000000000001E-2</v>
      </c>
      <c r="AN28" s="37">
        <v>0.2</v>
      </c>
      <c r="AO28" s="24" t="s">
        <v>84</v>
      </c>
      <c r="AP28" s="1"/>
      <c r="AQ28" s="1"/>
      <c r="AR28" s="1"/>
      <c r="AS28" s="1"/>
      <c r="AT28" s="1"/>
      <c r="AU28" s="1"/>
      <c r="AV28" s="1"/>
    </row>
    <row r="29" spans="1:48" ht="51" x14ac:dyDescent="0.2">
      <c r="A29" s="1"/>
      <c r="B29" s="4">
        <v>44769</v>
      </c>
      <c r="C29" s="19">
        <v>71.58</v>
      </c>
      <c r="D29" s="37">
        <v>0.14000000000000001</v>
      </c>
      <c r="E29" s="37">
        <v>0.16</v>
      </c>
      <c r="F29" s="37">
        <v>0.16</v>
      </c>
      <c r="G29" s="37">
        <v>-1280</v>
      </c>
      <c r="H29" s="37">
        <v>-321.51</v>
      </c>
      <c r="I29" s="43"/>
      <c r="J29" s="38" t="s">
        <v>83</v>
      </c>
      <c r="K29" s="38" t="s">
        <v>83</v>
      </c>
      <c r="L29" s="38">
        <v>2.3699999999999999E-2</v>
      </c>
      <c r="M29" s="43"/>
      <c r="N29" s="50">
        <v>1E-3</v>
      </c>
      <c r="O29" s="24" t="s">
        <v>46</v>
      </c>
      <c r="P29" s="1"/>
      <c r="Q29" s="19">
        <v>-1.9300000000000001E-2</v>
      </c>
      <c r="R29" s="37">
        <v>1.6999999999999999E-3</v>
      </c>
      <c r="S29" s="37">
        <v>2.41E-2</v>
      </c>
      <c r="T29" s="37">
        <v>6</v>
      </c>
      <c r="U29" s="43"/>
      <c r="V29" s="43"/>
      <c r="W29" s="37">
        <v>0.2243</v>
      </c>
      <c r="X29" s="37">
        <v>0.501</v>
      </c>
      <c r="Y29" s="37">
        <v>0.1396</v>
      </c>
      <c r="Z29" s="24" t="s">
        <v>46</v>
      </c>
      <c r="AA29" s="1"/>
      <c r="AB29" s="19">
        <v>-1.3899999999999999E-2</v>
      </c>
      <c r="AC29" s="37">
        <v>1.4E-3</v>
      </c>
      <c r="AD29" s="37">
        <v>-6.2E-4</v>
      </c>
      <c r="AE29" s="37">
        <v>6</v>
      </c>
      <c r="AF29" s="43"/>
      <c r="AG29" s="37">
        <v>429</v>
      </c>
      <c r="AH29" s="37">
        <v>0.1411</v>
      </c>
      <c r="AI29" s="43"/>
      <c r="AJ29" s="37">
        <v>0.247</v>
      </c>
      <c r="AK29" s="37">
        <v>0.1211</v>
      </c>
      <c r="AL29" s="37">
        <v>1.0800000000000001E-2</v>
      </c>
      <c r="AM29" s="37">
        <v>4.1200000000000001E-2</v>
      </c>
      <c r="AN29" s="37">
        <v>0.2</v>
      </c>
      <c r="AO29" s="24" t="s">
        <v>85</v>
      </c>
      <c r="AP29" s="1"/>
      <c r="AQ29" s="1"/>
      <c r="AR29" s="1"/>
      <c r="AS29" s="1"/>
      <c r="AT29" s="1"/>
      <c r="AU29" s="1"/>
      <c r="AV29" s="1"/>
    </row>
    <row r="30" spans="1:48" ht="17" x14ac:dyDescent="0.2">
      <c r="A30" s="1"/>
      <c r="B30" s="4">
        <v>44770</v>
      </c>
      <c r="C30" s="19" t="s">
        <v>90</v>
      </c>
      <c r="D30" s="37">
        <v>0.11</v>
      </c>
      <c r="E30" s="37">
        <v>0.1</v>
      </c>
      <c r="F30" s="37" t="s">
        <v>91</v>
      </c>
      <c r="G30" s="37">
        <v>-1280</v>
      </c>
      <c r="H30" s="37">
        <v>-219.97</v>
      </c>
      <c r="I30" s="43"/>
      <c r="J30" s="38" t="s">
        <v>83</v>
      </c>
      <c r="K30" s="38" t="s">
        <v>83</v>
      </c>
      <c r="L30" s="37" t="s">
        <v>89</v>
      </c>
      <c r="M30" s="43"/>
      <c r="N30" s="119" t="s">
        <v>92</v>
      </c>
      <c r="O30" s="24" t="s">
        <v>46</v>
      </c>
      <c r="P30" s="1"/>
      <c r="Q30" s="19">
        <v>-1.66E-2</v>
      </c>
      <c r="R30" s="37">
        <v>1.4E-3</v>
      </c>
      <c r="S30" s="37">
        <v>2.1499999999999998E-2</v>
      </c>
      <c r="T30" s="37">
        <v>6</v>
      </c>
      <c r="U30" s="43"/>
      <c r="V30" s="43"/>
      <c r="W30" s="37">
        <v>0.1915</v>
      </c>
      <c r="X30" s="37">
        <v>0.496</v>
      </c>
      <c r="Y30" s="37">
        <v>0.10929999999999999</v>
      </c>
      <c r="Z30" s="24" t="s">
        <v>46</v>
      </c>
      <c r="AA30" s="1"/>
      <c r="AB30" s="19">
        <v>-1.1900000000000001E-2</v>
      </c>
      <c r="AC30" s="37">
        <v>1.1999999999999999E-3</v>
      </c>
      <c r="AD30" s="37">
        <v>-5.4000000000000003E-3</v>
      </c>
      <c r="AE30" s="37">
        <v>6</v>
      </c>
      <c r="AF30" s="43"/>
      <c r="AG30" s="37">
        <v>441</v>
      </c>
      <c r="AH30" s="37">
        <v>0.12130000000000001</v>
      </c>
      <c r="AI30" s="43"/>
      <c r="AJ30" s="37">
        <v>0.247</v>
      </c>
      <c r="AK30" s="37">
        <v>0.1211</v>
      </c>
      <c r="AL30" s="37">
        <v>1.0800000000000001E-2</v>
      </c>
      <c r="AM30" s="37">
        <v>4.1200000000000001E-2</v>
      </c>
      <c r="AN30" s="37">
        <v>0.2</v>
      </c>
      <c r="AO30" s="24" t="s">
        <v>46</v>
      </c>
      <c r="AP30" s="1"/>
      <c r="AQ30" s="1"/>
      <c r="AR30" s="1"/>
      <c r="AS30" s="1"/>
      <c r="AT30" s="1"/>
      <c r="AU30" s="1"/>
      <c r="AV30" s="1"/>
    </row>
    <row r="31" spans="1:48" ht="17" x14ac:dyDescent="0.2">
      <c r="A31" s="1"/>
      <c r="B31" s="4">
        <v>44771</v>
      </c>
      <c r="C31" s="19">
        <v>73.91</v>
      </c>
      <c r="D31" s="37">
        <v>0.1</v>
      </c>
      <c r="E31" s="37">
        <v>0.12</v>
      </c>
      <c r="F31" s="37">
        <v>0.12</v>
      </c>
      <c r="G31" s="37">
        <v>-1280</v>
      </c>
      <c r="H31" s="37">
        <v>-193.3</v>
      </c>
      <c r="I31" s="43"/>
      <c r="J31" s="38" t="s">
        <v>83</v>
      </c>
      <c r="K31" s="38" t="s">
        <v>83</v>
      </c>
      <c r="L31" s="38">
        <v>2.3E-2</v>
      </c>
      <c r="M31" s="43"/>
      <c r="N31" s="50">
        <v>1.0500000000000001E-2</v>
      </c>
      <c r="O31" s="24" t="s">
        <v>46</v>
      </c>
      <c r="P31" s="1"/>
      <c r="Q31" s="19">
        <v>-1.52E-2</v>
      </c>
      <c r="R31" s="37">
        <v>1.4E-3</v>
      </c>
      <c r="S31" s="37">
        <v>2.01E-2</v>
      </c>
      <c r="T31" s="37">
        <v>6</v>
      </c>
      <c r="U31" s="43"/>
      <c r="V31" s="43"/>
      <c r="W31" s="37">
        <v>0.1749</v>
      </c>
      <c r="X31" s="37">
        <v>0.51</v>
      </c>
      <c r="Y31" s="37">
        <v>0.12</v>
      </c>
      <c r="Z31" s="24" t="s">
        <v>46</v>
      </c>
      <c r="AA31" s="1"/>
      <c r="AB31" s="19">
        <v>-1.11E-2</v>
      </c>
      <c r="AC31" s="37">
        <v>1.1000000000000001E-3</v>
      </c>
      <c r="AD31" s="37">
        <v>-5.0699999999999999E-3</v>
      </c>
      <c r="AE31" s="37">
        <v>6</v>
      </c>
      <c r="AF31" s="43"/>
      <c r="AG31" s="37">
        <v>442.2</v>
      </c>
      <c r="AH31" s="37">
        <v>0.11260000000000001</v>
      </c>
      <c r="AI31" s="43"/>
      <c r="AJ31" s="37">
        <v>0.247</v>
      </c>
      <c r="AK31" s="37">
        <v>0.1211</v>
      </c>
      <c r="AL31" s="37">
        <v>1.0800000000000001E-2</v>
      </c>
      <c r="AM31" s="37">
        <v>4.1200000000000001E-2</v>
      </c>
      <c r="AN31" s="37">
        <v>0.2</v>
      </c>
      <c r="AO31" s="24" t="s">
        <v>46</v>
      </c>
      <c r="AP31" s="1"/>
      <c r="AQ31" s="1"/>
      <c r="AR31" s="1"/>
      <c r="AS31" s="1"/>
      <c r="AT31" s="1"/>
      <c r="AU31" s="1"/>
      <c r="AV31" s="1"/>
    </row>
    <row r="32" spans="1:48" x14ac:dyDescent="0.2">
      <c r="A32" s="1"/>
      <c r="B32" s="5">
        <v>44772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3"/>
      <c r="Q32" s="14"/>
      <c r="R32" s="9"/>
      <c r="S32" s="9"/>
      <c r="T32" s="9"/>
      <c r="U32" s="9"/>
      <c r="V32" s="9"/>
      <c r="W32" s="9"/>
      <c r="X32" s="9"/>
      <c r="Y32" s="9"/>
      <c r="Z32" s="10"/>
      <c r="AA32" s="3"/>
      <c r="AB32" s="14"/>
      <c r="AC32" s="9"/>
      <c r="AD32" s="9"/>
      <c r="AE32" s="9"/>
      <c r="AF32" s="9"/>
      <c r="AG32" s="9"/>
      <c r="AH32" s="9"/>
      <c r="AI32" s="30"/>
      <c r="AJ32" s="9"/>
      <c r="AK32" s="9"/>
      <c r="AL32" s="9"/>
      <c r="AM32" s="9"/>
      <c r="AN32" s="9"/>
      <c r="AO32" s="10"/>
      <c r="AP32" s="1"/>
      <c r="AQ32" s="1"/>
      <c r="AR32" s="1"/>
      <c r="AS32" s="1"/>
      <c r="AT32" s="1"/>
      <c r="AU32" s="1"/>
      <c r="AV32" s="1"/>
    </row>
    <row r="33" spans="1:48" x14ac:dyDescent="0.2">
      <c r="A33" s="1"/>
      <c r="B33" s="5">
        <v>44773</v>
      </c>
      <c r="C33" s="6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65"/>
      <c r="P33" s="3"/>
      <c r="Q33" s="64"/>
      <c r="R33" s="44"/>
      <c r="S33" s="44"/>
      <c r="T33" s="44"/>
      <c r="U33" s="44"/>
      <c r="V33" s="44"/>
      <c r="W33" s="44"/>
      <c r="X33" s="44"/>
      <c r="Y33" s="44"/>
      <c r="Z33" s="65"/>
      <c r="AA33" s="3"/>
      <c r="AB33" s="64"/>
      <c r="AC33" s="44"/>
      <c r="AD33" s="44"/>
      <c r="AE33" s="44"/>
      <c r="AF33" s="44"/>
      <c r="AG33" s="44"/>
      <c r="AH33" s="44"/>
      <c r="AI33" s="33"/>
      <c r="AJ33" s="44"/>
      <c r="AK33" s="44"/>
      <c r="AL33" s="44"/>
      <c r="AM33" s="44"/>
      <c r="AN33" s="44"/>
      <c r="AO33" s="65"/>
      <c r="AP33" s="1"/>
      <c r="AQ33" s="1"/>
      <c r="AR33" s="1"/>
      <c r="AS33" s="1"/>
      <c r="AT33" s="1"/>
      <c r="AU33" s="1"/>
      <c r="AV33" s="1"/>
    </row>
    <row r="34" spans="1:48" ht="17" x14ac:dyDescent="0.2">
      <c r="A34" s="1"/>
      <c r="B34" s="4">
        <v>44774</v>
      </c>
      <c r="C34" s="15">
        <v>75.8</v>
      </c>
      <c r="D34" s="11">
        <v>0.09</v>
      </c>
      <c r="E34" s="11">
        <v>0.12</v>
      </c>
      <c r="F34" s="11">
        <v>0.12</v>
      </c>
      <c r="G34" s="11">
        <v>-1280</v>
      </c>
      <c r="H34" s="11">
        <v>-165.01</v>
      </c>
      <c r="I34" s="33"/>
      <c r="J34" s="120">
        <v>0.25</v>
      </c>
      <c r="K34" s="120">
        <v>0.25</v>
      </c>
      <c r="L34" s="62">
        <v>2.4400000000000002E-2</v>
      </c>
      <c r="M34" s="33"/>
      <c r="N34" s="72">
        <v>2.5600000000000001E-2</v>
      </c>
      <c r="O34" s="12" t="s">
        <v>46</v>
      </c>
      <c r="P34" s="1"/>
      <c r="Q34" s="15">
        <v>-1.26E-2</v>
      </c>
      <c r="R34" s="11">
        <v>1.1000000000000001E-3</v>
      </c>
      <c r="S34" s="11">
        <v>1.7500000000000002E-2</v>
      </c>
      <c r="T34" s="11">
        <v>6</v>
      </c>
      <c r="U34" s="33"/>
      <c r="V34" s="33"/>
      <c r="W34" s="11">
        <v>0.14460000000000001</v>
      </c>
      <c r="X34" s="11">
        <v>0.505</v>
      </c>
      <c r="Y34" s="11">
        <v>8.8700000000000001E-2</v>
      </c>
      <c r="Z34" s="12" t="s">
        <v>46</v>
      </c>
      <c r="AA34" s="1"/>
      <c r="AB34" s="15">
        <v>-9.1000000000000004E-3</v>
      </c>
      <c r="AC34" s="11">
        <v>0</v>
      </c>
      <c r="AD34" s="37">
        <v>-4.7999999999999996E-3</v>
      </c>
      <c r="AE34" s="11">
        <v>6</v>
      </c>
      <c r="AF34" s="33"/>
      <c r="AG34" s="11">
        <v>453.6</v>
      </c>
      <c r="AH34" s="11">
        <v>9.2899999999999996E-2</v>
      </c>
      <c r="AI34" s="33"/>
      <c r="AJ34" s="37">
        <v>0.247</v>
      </c>
      <c r="AK34" s="37">
        <v>0.1211</v>
      </c>
      <c r="AL34" s="37">
        <v>1.0800000000000001E-2</v>
      </c>
      <c r="AM34" s="37">
        <v>4.1200000000000001E-2</v>
      </c>
      <c r="AN34" s="37">
        <v>0.2</v>
      </c>
      <c r="AO34" s="24" t="s">
        <v>46</v>
      </c>
      <c r="AP34" s="1"/>
      <c r="AQ34" s="1"/>
      <c r="AR34" s="1"/>
      <c r="AS34" s="1"/>
      <c r="AT34" s="1"/>
      <c r="AU34" s="1"/>
      <c r="AV34" s="1"/>
    </row>
    <row r="35" spans="1:48" ht="17" x14ac:dyDescent="0.2">
      <c r="A35" s="1"/>
      <c r="B35" s="4">
        <v>44775</v>
      </c>
      <c r="C35" s="19">
        <v>74.36</v>
      </c>
      <c r="D35" s="37">
        <v>0.09</v>
      </c>
      <c r="E35" s="37">
        <v>0.1</v>
      </c>
      <c r="F35" s="37">
        <v>0.1</v>
      </c>
      <c r="G35" s="37">
        <v>-1280</v>
      </c>
      <c r="H35" s="37">
        <v>-189.95</v>
      </c>
      <c r="I35" s="43"/>
      <c r="J35" s="97">
        <v>0.25</v>
      </c>
      <c r="K35" s="97">
        <v>0.25</v>
      </c>
      <c r="L35" s="38">
        <v>2.47E-2</v>
      </c>
      <c r="M35" s="43"/>
      <c r="N35" s="51">
        <v>-1.9E-2</v>
      </c>
      <c r="O35" s="24" t="s">
        <v>46</v>
      </c>
      <c r="P35" s="1"/>
      <c r="Q35" s="19">
        <v>-1.41E-2</v>
      </c>
      <c r="R35" s="37">
        <v>1.1999999999999999E-3</v>
      </c>
      <c r="S35" s="37">
        <v>1.8800000000000001E-2</v>
      </c>
      <c r="T35" s="11">
        <v>6</v>
      </c>
      <c r="U35" s="43"/>
      <c r="V35" s="43"/>
      <c r="W35" s="37">
        <v>0.16</v>
      </c>
      <c r="X35" s="37">
        <v>0.497</v>
      </c>
      <c r="Y35" s="37">
        <v>8.9700000000000002E-2</v>
      </c>
      <c r="Z35" s="24" t="s">
        <v>46</v>
      </c>
      <c r="AA35" s="1"/>
      <c r="AB35" s="19">
        <v>-1.0500000000000001E-2</v>
      </c>
      <c r="AC35" s="37">
        <v>1E-3</v>
      </c>
      <c r="AD35" s="37">
        <v>-4.3E-3</v>
      </c>
      <c r="AE35" s="37">
        <v>6</v>
      </c>
      <c r="AF35" s="43"/>
      <c r="AG35" s="37">
        <v>447.72</v>
      </c>
      <c r="AH35" s="37">
        <v>0.1069</v>
      </c>
      <c r="AI35" s="43"/>
      <c r="AJ35" s="37">
        <v>0.247</v>
      </c>
      <c r="AK35" s="37">
        <v>0.1211</v>
      </c>
      <c r="AL35" s="37">
        <v>1.0800000000000001E-2</v>
      </c>
      <c r="AM35" s="37">
        <v>4.1200000000000001E-2</v>
      </c>
      <c r="AN35" s="37">
        <v>0.2</v>
      </c>
      <c r="AO35" s="24" t="s">
        <v>46</v>
      </c>
      <c r="AP35" s="1"/>
      <c r="AQ35" s="1"/>
      <c r="AR35" s="1"/>
      <c r="AS35" s="1"/>
      <c r="AT35" s="1"/>
      <c r="AU35" s="1"/>
      <c r="AV35" s="1"/>
    </row>
    <row r="36" spans="1:48" ht="17" x14ac:dyDescent="0.2">
      <c r="A36" s="1"/>
      <c r="B36" s="4">
        <v>44776</v>
      </c>
      <c r="C36" s="37">
        <v>74.739999999999995</v>
      </c>
      <c r="D36" s="37">
        <v>0.08</v>
      </c>
      <c r="E36" s="37">
        <v>0.11</v>
      </c>
      <c r="F36" s="37">
        <v>0.11</v>
      </c>
      <c r="G36" s="37">
        <v>-1280</v>
      </c>
      <c r="H36" s="37">
        <v>-177.25</v>
      </c>
      <c r="I36" s="43"/>
      <c r="J36" s="97">
        <v>0.25</v>
      </c>
      <c r="K36" s="97">
        <v>0.25</v>
      </c>
      <c r="L36" s="38">
        <v>2.4299999999999999E-2</v>
      </c>
      <c r="M36" s="43"/>
      <c r="N36" s="50">
        <v>5.1000000000000004E-3</v>
      </c>
      <c r="O36" s="24" t="s">
        <v>46</v>
      </c>
      <c r="P36" s="1"/>
      <c r="Q36" s="19">
        <v>-1.34E-2</v>
      </c>
      <c r="R36" s="37">
        <v>1.1999999999999999E-3</v>
      </c>
      <c r="S36" s="37">
        <v>1.7999999999999999E-2</v>
      </c>
      <c r="T36" s="37">
        <v>6</v>
      </c>
      <c r="U36" s="43"/>
      <c r="V36" s="43"/>
      <c r="W36" s="37">
        <v>0.15079999999999999</v>
      </c>
      <c r="X36" s="37">
        <v>0.49299999999999999</v>
      </c>
      <c r="Y36" s="37">
        <v>7.9200000000000007E-2</v>
      </c>
      <c r="Z36" s="24" t="s">
        <v>46</v>
      </c>
      <c r="AA36" s="1"/>
      <c r="AB36" s="19">
        <v>-1.01E-2</v>
      </c>
      <c r="AC36" s="37">
        <v>1E-3</v>
      </c>
      <c r="AD36" s="37">
        <v>-4.7000000000000002E-3</v>
      </c>
      <c r="AE36" s="37">
        <v>6</v>
      </c>
      <c r="AF36" s="43"/>
      <c r="AG36" s="37">
        <v>448.2</v>
      </c>
      <c r="AH36" s="37">
        <v>0.1031</v>
      </c>
      <c r="AI36" s="43"/>
      <c r="AJ36" s="37">
        <v>0.247</v>
      </c>
      <c r="AK36" s="37">
        <v>0.1211</v>
      </c>
      <c r="AL36" s="37">
        <v>1.0800000000000001E-2</v>
      </c>
      <c r="AM36" s="37">
        <v>4.1200000000000001E-2</v>
      </c>
      <c r="AN36" s="37">
        <v>0.2</v>
      </c>
      <c r="AO36" s="24" t="s">
        <v>46</v>
      </c>
      <c r="AP36" s="1"/>
      <c r="AQ36" s="1"/>
      <c r="AR36" s="1"/>
      <c r="AS36" s="1"/>
      <c r="AT36" s="1"/>
      <c r="AU36" s="1"/>
      <c r="AV36" s="1"/>
    </row>
    <row r="37" spans="1:48" x14ac:dyDescent="0.2">
      <c r="A37" s="1"/>
      <c r="B37" s="152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1"/>
      <c r="AT37" s="1"/>
      <c r="AU37" s="1"/>
      <c r="AV37" s="1"/>
    </row>
    <row r="38" spans="1:48" x14ac:dyDescent="0.2">
      <c r="A38" s="1"/>
      <c r="B38" s="152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1"/>
      <c r="AT38" s="1"/>
      <c r="AU38" s="1"/>
      <c r="AV38" s="1"/>
    </row>
    <row r="39" spans="1:4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68" x14ac:dyDescent="0.2">
      <c r="A41" s="1"/>
      <c r="B41" s="2" t="s">
        <v>1</v>
      </c>
      <c r="C41" s="53" t="s">
        <v>118</v>
      </c>
      <c r="D41" s="53" t="s">
        <v>119</v>
      </c>
      <c r="E41" s="53" t="s">
        <v>14</v>
      </c>
      <c r="F41" s="53" t="s">
        <v>15</v>
      </c>
      <c r="G41" s="1"/>
      <c r="H41" s="1"/>
      <c r="I41" s="1"/>
      <c r="J41" s="18"/>
      <c r="K41" s="20" t="s">
        <v>17</v>
      </c>
      <c r="L41" s="1"/>
      <c r="M41" s="1"/>
      <c r="N41" s="1"/>
      <c r="O41" s="1"/>
      <c r="P41" s="26" t="s">
        <v>39</v>
      </c>
      <c r="Q41" s="27" t="s">
        <v>43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8" ht="17" x14ac:dyDescent="0.2">
      <c r="A42" s="1"/>
      <c r="B42" s="6">
        <v>44747</v>
      </c>
      <c r="C42" s="2">
        <v>-514.79</v>
      </c>
      <c r="D42" s="2">
        <v>514.79</v>
      </c>
      <c r="E42" s="53">
        <f>H7+I7+U7+V7</f>
        <v>-514.79000000000019</v>
      </c>
      <c r="F42" s="53">
        <f>ABS(E42)</f>
        <v>514.79000000000019</v>
      </c>
      <c r="G42" s="1"/>
      <c r="H42" s="1"/>
      <c r="I42" s="1"/>
      <c r="J42" s="19" t="s">
        <v>19</v>
      </c>
      <c r="K42" s="31">
        <v>1.6799999999999999E-2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8" ht="34" x14ac:dyDescent="0.2">
      <c r="A43" s="1"/>
      <c r="B43" s="4">
        <v>44748</v>
      </c>
      <c r="C43" s="2">
        <v>-521.94000000000005</v>
      </c>
      <c r="D43" s="2">
        <v>521.94000000000005</v>
      </c>
      <c r="E43" s="53">
        <f t="shared" ref="E43:E45" si="0">H8+I8+U8+V8</f>
        <v>-366.15</v>
      </c>
      <c r="F43" s="53">
        <f t="shared" ref="F43:F52" si="1">ABS(E43)</f>
        <v>366.15</v>
      </c>
      <c r="G43" s="1"/>
      <c r="H43" s="1"/>
      <c r="I43" s="1"/>
      <c r="J43" s="19" t="s">
        <v>20</v>
      </c>
      <c r="K43" s="21" t="s">
        <v>51</v>
      </c>
      <c r="L43" s="1"/>
      <c r="M43" s="1"/>
      <c r="N43" s="1"/>
      <c r="O43" s="1"/>
      <c r="P43" s="91" t="s">
        <v>41</v>
      </c>
      <c r="Q43" s="91"/>
      <c r="R43" s="9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8" ht="34" x14ac:dyDescent="0.2">
      <c r="A44" s="1"/>
      <c r="B44" s="4">
        <v>44749</v>
      </c>
      <c r="C44" s="2">
        <v>-501.47</v>
      </c>
      <c r="D44" s="2">
        <v>501.47</v>
      </c>
      <c r="E44" s="53">
        <f t="shared" si="0"/>
        <v>-297.90999999999997</v>
      </c>
      <c r="F44" s="53">
        <f t="shared" si="1"/>
        <v>297.90999999999997</v>
      </c>
      <c r="G44" s="1"/>
      <c r="H44" s="1"/>
      <c r="I44" s="1"/>
      <c r="J44" s="19" t="s">
        <v>21</v>
      </c>
      <c r="K44" s="22">
        <v>0.33929999999999999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8" x14ac:dyDescent="0.2">
      <c r="A45" s="1"/>
      <c r="B45" s="4">
        <v>44750</v>
      </c>
      <c r="C45" s="2">
        <v>-484.91</v>
      </c>
      <c r="D45" s="2">
        <v>484.91</v>
      </c>
      <c r="E45" s="53">
        <f t="shared" si="0"/>
        <v>-140.87</v>
      </c>
      <c r="F45" s="53">
        <f t="shared" si="1"/>
        <v>140.87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8" x14ac:dyDescent="0.2">
      <c r="A46" s="1"/>
      <c r="B46" s="4">
        <v>44753</v>
      </c>
      <c r="C46" s="2">
        <v>-514.19000000000005</v>
      </c>
      <c r="D46" s="2">
        <v>514.19000000000005</v>
      </c>
      <c r="E46" s="53">
        <f>H13+I13+U13+V13</f>
        <v>-310.62</v>
      </c>
      <c r="F46" s="53">
        <f t="shared" si="1"/>
        <v>310.62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8" x14ac:dyDescent="0.2">
      <c r="A47" s="1"/>
      <c r="B47" s="4">
        <v>44754</v>
      </c>
      <c r="C47" s="2">
        <v>-499.55</v>
      </c>
      <c r="D47" s="2">
        <v>499.55</v>
      </c>
      <c r="E47" s="53">
        <f>H14+I14+U14+V14</f>
        <v>-190.25</v>
      </c>
      <c r="F47" s="53">
        <f t="shared" si="1"/>
        <v>190.25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8" x14ac:dyDescent="0.2">
      <c r="A48" s="1"/>
      <c r="B48" s="4">
        <v>44755</v>
      </c>
      <c r="C48" s="2">
        <v>-518.15</v>
      </c>
      <c r="D48" s="2">
        <v>518.15</v>
      </c>
      <c r="E48" s="53">
        <f>H15+I15+U15+V15</f>
        <v>-419.43999999999994</v>
      </c>
      <c r="F48" s="53">
        <f t="shared" si="1"/>
        <v>419.43999999999994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">
      <c r="A49" s="1"/>
      <c r="B49" s="4">
        <v>44756</v>
      </c>
      <c r="C49" s="2">
        <v>-531.77</v>
      </c>
      <c r="D49" s="2">
        <v>531.77</v>
      </c>
      <c r="E49" s="53">
        <f>H16+I16+U16+V16</f>
        <v>-570.43000000000006</v>
      </c>
      <c r="F49" s="53">
        <f t="shared" si="1"/>
        <v>570.43000000000006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">
      <c r="A50" s="1"/>
      <c r="B50" s="4">
        <v>44757</v>
      </c>
      <c r="C50" s="2">
        <v>-495.83</v>
      </c>
      <c r="D50" s="2">
        <v>495.83</v>
      </c>
      <c r="E50" s="53">
        <f>H17+I17+U17+V17</f>
        <v>-268.72000000000003</v>
      </c>
      <c r="F50" s="53">
        <f t="shared" si="1"/>
        <v>268.72000000000003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">
      <c r="A51" s="1"/>
      <c r="B51" s="4">
        <v>44760</v>
      </c>
      <c r="C51" s="2">
        <v>-741.35</v>
      </c>
      <c r="D51" s="2">
        <v>741.35</v>
      </c>
      <c r="E51" s="53">
        <f>H20+I20+U20+V20</f>
        <v>-347.84999999999991</v>
      </c>
      <c r="F51" s="53">
        <f t="shared" si="1"/>
        <v>347.84999999999991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">
      <c r="A52" s="1"/>
      <c r="B52" s="4">
        <v>44761</v>
      </c>
      <c r="C52" s="53">
        <v>-721.51</v>
      </c>
      <c r="D52" s="53">
        <v>721.51</v>
      </c>
      <c r="E52" s="53">
        <f>H21+I21+U21+V21</f>
        <v>-220.01</v>
      </c>
      <c r="F52" s="53">
        <f t="shared" si="1"/>
        <v>220.01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">
      <c r="A53" s="1"/>
      <c r="B53" s="4">
        <v>44762</v>
      </c>
      <c r="C53" s="53">
        <v>-847.05</v>
      </c>
      <c r="D53" s="53">
        <v>847.05</v>
      </c>
      <c r="E53" s="53">
        <f>H22+I7+AF22+AG22</f>
        <v>-241.78999999999996</v>
      </c>
      <c r="F53" s="53">
        <f>ABS(E53)</f>
        <v>241.78999999999996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">
      <c r="A54" s="1"/>
      <c r="B54" s="4">
        <v>44763</v>
      </c>
      <c r="C54" s="53">
        <v>-846.29</v>
      </c>
      <c r="D54" s="53">
        <v>846.29</v>
      </c>
      <c r="E54" s="53">
        <f>H23+I8+AF23+AG23</f>
        <v>-194.32000000000005</v>
      </c>
      <c r="F54" s="53">
        <f t="shared" ref="F54:F63" si="2">ABS(E54)</f>
        <v>194.32000000000005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">
      <c r="A55" s="1"/>
      <c r="B55" s="4">
        <v>44764</v>
      </c>
      <c r="C55" s="20">
        <v>-846.35</v>
      </c>
      <c r="D55" s="20">
        <v>846.35</v>
      </c>
      <c r="E55" s="53">
        <f>H24+I9+AF24+AG24</f>
        <v>-173.04999999999995</v>
      </c>
      <c r="F55" s="53">
        <f t="shared" si="2"/>
        <v>173.04999999999995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">
      <c r="A56" s="1"/>
      <c r="B56" s="4">
        <v>44767</v>
      </c>
      <c r="C56" s="22">
        <v>-847.67</v>
      </c>
      <c r="D56" s="22">
        <v>847.67</v>
      </c>
      <c r="E56" s="53">
        <f>H27+I12+AF27+AG27</f>
        <v>-141.60000000000002</v>
      </c>
      <c r="F56" s="53">
        <f t="shared" si="2"/>
        <v>141.60000000000002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">
      <c r="A57" s="1"/>
      <c r="B57" s="25">
        <v>44768</v>
      </c>
      <c r="C57" s="53"/>
      <c r="D57" s="53"/>
      <c r="E57" s="53">
        <f>H28+I13+AF28+AG28</f>
        <v>25.70999999999998</v>
      </c>
      <c r="F57" s="53">
        <f t="shared" si="2"/>
        <v>25.70999999999998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">
      <c r="A58" s="1"/>
      <c r="B58" s="4">
        <v>44769</v>
      </c>
      <c r="C58" s="53"/>
      <c r="D58" s="53"/>
      <c r="E58" s="53">
        <f>H29+I14+AF29+AG29</f>
        <v>107.49000000000001</v>
      </c>
      <c r="F58" s="53">
        <f t="shared" si="2"/>
        <v>107.49000000000001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">
      <c r="A59" s="1"/>
      <c r="B59" s="4">
        <v>44770</v>
      </c>
      <c r="C59" s="53"/>
      <c r="D59" s="53"/>
      <c r="E59" s="53">
        <f>H30+I15+AF30+AG30</f>
        <v>221.03</v>
      </c>
      <c r="F59" s="53">
        <f t="shared" si="2"/>
        <v>221.03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">
      <c r="A60" s="1"/>
      <c r="B60" s="4">
        <v>44771</v>
      </c>
      <c r="C60" s="53"/>
      <c r="D60" s="53"/>
      <c r="E60" s="53">
        <f>H31+I16+AF31+AG31</f>
        <v>248.89999999999998</v>
      </c>
      <c r="F60" s="53">
        <f t="shared" si="2"/>
        <v>248.89999999999998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">
      <c r="A61" s="1"/>
      <c r="B61" s="4">
        <v>44774</v>
      </c>
      <c r="C61" s="53"/>
      <c r="D61" s="53"/>
      <c r="E61" s="53">
        <f>H34+I19+AF34+AG34</f>
        <v>288.59000000000003</v>
      </c>
      <c r="F61" s="53">
        <f t="shared" si="2"/>
        <v>288.59000000000003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">
      <c r="A62" s="1"/>
      <c r="B62" s="4">
        <v>44775</v>
      </c>
      <c r="C62" s="53"/>
      <c r="D62" s="53"/>
      <c r="E62" s="53">
        <f>H35+I20+AF35+AG35</f>
        <v>257.77000000000004</v>
      </c>
      <c r="F62" s="53">
        <f t="shared" si="2"/>
        <v>257.77000000000004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">
      <c r="A63" s="1"/>
      <c r="B63" s="4">
        <v>44776</v>
      </c>
      <c r="C63" s="53"/>
      <c r="D63" s="53"/>
      <c r="E63" s="53">
        <f>H36+I21+AF36+AG36</f>
        <v>270.95</v>
      </c>
      <c r="F63" s="53">
        <f t="shared" si="2"/>
        <v>270.95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">
      <c r="A64" s="1"/>
      <c r="B64" s="152"/>
      <c r="C64" s="36"/>
      <c r="D64" s="36"/>
      <c r="E64" s="7"/>
      <c r="F64" s="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8" x14ac:dyDescent="0.2">
      <c r="A65" s="1"/>
      <c r="B65" s="152"/>
      <c r="C65" s="36"/>
      <c r="D65" s="36"/>
      <c r="E65" s="7"/>
      <c r="F65" s="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8" x14ac:dyDescent="0.2">
      <c r="A66" s="1"/>
      <c r="B66" s="1"/>
      <c r="C66" s="7"/>
      <c r="D66" s="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">
      <c r="A158" s="1"/>
      <c r="C158" s="1"/>
      <c r="D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">
      <c r="A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">
      <c r="A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">
      <c r="A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">
      <c r="A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">
      <c r="A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">
      <c r="A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">
      <c r="A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</sheetData>
  <mergeCells count="5">
    <mergeCell ref="B5:O5"/>
    <mergeCell ref="Q5:Z5"/>
    <mergeCell ref="AB5:AO5"/>
    <mergeCell ref="J1:T3"/>
    <mergeCell ref="P43:R43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044C-5095-7C48-8AF7-4F6F771CFCBA}">
  <dimension ref="B1:Z97"/>
  <sheetViews>
    <sheetView topLeftCell="A6" workbookViewId="0">
      <selection activeCell="B36" sqref="B36:I36"/>
    </sheetView>
  </sheetViews>
  <sheetFormatPr baseColWidth="10" defaultRowHeight="16" x14ac:dyDescent="0.2"/>
  <sheetData>
    <row r="1" spans="2:26" x14ac:dyDescent="0.2">
      <c r="K1" s="82" t="s">
        <v>59</v>
      </c>
      <c r="L1" s="83"/>
      <c r="M1" s="83"/>
      <c r="N1" s="83"/>
      <c r="O1" s="83"/>
      <c r="P1" s="83"/>
      <c r="Q1" s="83"/>
      <c r="R1" s="83"/>
      <c r="S1" s="84"/>
    </row>
    <row r="2" spans="2:26" x14ac:dyDescent="0.2">
      <c r="K2" s="85"/>
      <c r="L2" s="86"/>
      <c r="M2" s="86"/>
      <c r="N2" s="86"/>
      <c r="O2" s="86"/>
      <c r="P2" s="86"/>
      <c r="Q2" s="86"/>
      <c r="R2" s="86"/>
      <c r="S2" s="87"/>
    </row>
    <row r="3" spans="2:26" x14ac:dyDescent="0.2">
      <c r="B3" s="1"/>
      <c r="C3" s="1"/>
      <c r="D3" s="1"/>
      <c r="E3" s="1"/>
      <c r="F3" s="1"/>
      <c r="G3" s="1"/>
      <c r="H3" s="1"/>
      <c r="I3" s="1"/>
      <c r="J3" s="1"/>
      <c r="K3" s="88"/>
      <c r="L3" s="89"/>
      <c r="M3" s="89"/>
      <c r="N3" s="89"/>
      <c r="O3" s="89"/>
      <c r="P3" s="89"/>
      <c r="Q3" s="89"/>
      <c r="R3" s="89"/>
      <c r="S3" s="90"/>
      <c r="T3" s="1"/>
      <c r="U3" s="1"/>
      <c r="V3" s="1"/>
      <c r="W3" s="1"/>
      <c r="X3" s="1"/>
      <c r="Y3" s="1"/>
      <c r="Z3" s="1"/>
    </row>
    <row r="4" spans="2:2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51" x14ac:dyDescent="0.2">
      <c r="B6" s="2" t="s">
        <v>1</v>
      </c>
      <c r="C6" s="2" t="s">
        <v>0</v>
      </c>
      <c r="D6" s="2" t="s">
        <v>72</v>
      </c>
      <c r="E6" s="2" t="s">
        <v>30</v>
      </c>
      <c r="F6" s="2" t="s">
        <v>54</v>
      </c>
      <c r="G6" s="2" t="s">
        <v>37</v>
      </c>
      <c r="H6" s="2" t="s">
        <v>35</v>
      </c>
      <c r="I6" s="2" t="s">
        <v>36</v>
      </c>
      <c r="J6" s="1"/>
      <c r="K6" s="2" t="s">
        <v>38</v>
      </c>
      <c r="L6" s="2">
        <v>0.28360000000000002</v>
      </c>
      <c r="M6" s="1"/>
      <c r="N6" s="1"/>
      <c r="O6" s="26" t="s">
        <v>39</v>
      </c>
      <c r="P6" s="24" t="s">
        <v>40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x14ac:dyDescent="0.2">
      <c r="B7" s="4">
        <v>44747</v>
      </c>
      <c r="C7" s="2">
        <v>31.24</v>
      </c>
      <c r="D7" s="2">
        <v>1.7</v>
      </c>
      <c r="E7" s="2">
        <v>23.21</v>
      </c>
      <c r="F7" s="2">
        <v>3400</v>
      </c>
      <c r="G7" s="29">
        <v>1.6799999999999999E-2</v>
      </c>
      <c r="H7" s="100"/>
      <c r="I7" s="10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x14ac:dyDescent="0.2">
      <c r="B8" s="4">
        <v>44748</v>
      </c>
      <c r="C8" s="2">
        <v>30.83</v>
      </c>
      <c r="D8" s="2">
        <v>1.73</v>
      </c>
      <c r="E8" s="32"/>
      <c r="F8" s="2">
        <v>3400</v>
      </c>
      <c r="G8" s="29">
        <v>1.8499999999999999E-2</v>
      </c>
      <c r="H8" s="102"/>
      <c r="I8" s="103"/>
      <c r="J8" s="1"/>
      <c r="K8" s="1"/>
      <c r="L8" s="1"/>
      <c r="M8" s="1"/>
      <c r="N8" s="1"/>
      <c r="O8" s="91" t="s">
        <v>41</v>
      </c>
      <c r="P8" s="91"/>
      <c r="Q8" s="91"/>
      <c r="R8" s="1"/>
      <c r="S8" s="1"/>
      <c r="T8" s="1"/>
      <c r="U8" s="1"/>
      <c r="V8" s="1"/>
      <c r="W8" s="1"/>
      <c r="X8" s="1"/>
      <c r="Y8" s="1"/>
      <c r="Z8" s="1"/>
    </row>
    <row r="9" spans="2:26" x14ac:dyDescent="0.2">
      <c r="B9" s="4">
        <v>44749</v>
      </c>
      <c r="C9" s="2">
        <v>31.86</v>
      </c>
      <c r="D9" s="2">
        <v>1.46</v>
      </c>
      <c r="E9" s="32"/>
      <c r="F9" s="2">
        <v>3400</v>
      </c>
      <c r="G9" s="29">
        <v>1.8599999999999998E-2</v>
      </c>
      <c r="H9" s="102"/>
      <c r="I9" s="10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x14ac:dyDescent="0.2">
      <c r="B10" s="4">
        <v>44750</v>
      </c>
      <c r="C10" s="2">
        <v>32.020000000000003</v>
      </c>
      <c r="D10" s="2">
        <v>1.31</v>
      </c>
      <c r="E10" s="32"/>
      <c r="F10" s="2">
        <v>3400</v>
      </c>
      <c r="G10" s="29">
        <v>1.8599999999999998E-2</v>
      </c>
      <c r="H10" s="102"/>
      <c r="I10" s="10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x14ac:dyDescent="0.2">
      <c r="B11" s="5">
        <v>44751</v>
      </c>
      <c r="C11" s="14"/>
      <c r="D11" s="9"/>
      <c r="E11" s="9"/>
      <c r="F11" s="9"/>
      <c r="G11" s="9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x14ac:dyDescent="0.2">
      <c r="B12" s="5">
        <v>44752</v>
      </c>
      <c r="C12" s="14"/>
      <c r="D12" s="9"/>
      <c r="E12" s="9"/>
      <c r="F12" s="9"/>
      <c r="G12" s="9"/>
      <c r="H12" s="9"/>
      <c r="I12" s="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x14ac:dyDescent="0.2">
      <c r="B13" s="4">
        <v>44753</v>
      </c>
      <c r="C13" s="2">
        <v>31.46</v>
      </c>
      <c r="D13" s="2">
        <v>1.48</v>
      </c>
      <c r="E13" s="32"/>
      <c r="F13" s="2">
        <v>3400</v>
      </c>
      <c r="G13" s="29">
        <v>2.07E-2</v>
      </c>
      <c r="H13" s="102"/>
      <c r="I13" s="10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x14ac:dyDescent="0.2">
      <c r="B14" s="4">
        <v>44754</v>
      </c>
      <c r="C14" s="2">
        <v>31.36</v>
      </c>
      <c r="D14" s="2">
        <v>1.5</v>
      </c>
      <c r="E14" s="32"/>
      <c r="F14" s="2">
        <v>3400</v>
      </c>
      <c r="G14" s="29">
        <v>2.1000000000000001E-2</v>
      </c>
      <c r="H14" s="102"/>
      <c r="I14" s="10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x14ac:dyDescent="0.2">
      <c r="B15" s="4">
        <v>44755</v>
      </c>
      <c r="C15" s="2">
        <v>30.84</v>
      </c>
      <c r="D15" s="2">
        <v>1.59</v>
      </c>
      <c r="E15" s="32"/>
      <c r="F15" s="2">
        <v>3400</v>
      </c>
      <c r="G15" s="29">
        <v>2.29E-2</v>
      </c>
      <c r="H15" s="102"/>
      <c r="I15" s="10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x14ac:dyDescent="0.2">
      <c r="B16" s="4">
        <v>44756</v>
      </c>
      <c r="C16" s="2">
        <v>29.87</v>
      </c>
      <c r="D16" s="2">
        <v>1.85</v>
      </c>
      <c r="E16" s="32"/>
      <c r="F16" s="2">
        <v>3400</v>
      </c>
      <c r="G16" s="29">
        <v>2.41E-2</v>
      </c>
      <c r="H16" s="102"/>
      <c r="I16" s="10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x14ac:dyDescent="0.2">
      <c r="B17" s="4">
        <v>44757</v>
      </c>
      <c r="C17" s="13">
        <v>32.25</v>
      </c>
      <c r="D17" s="7">
        <v>1.28</v>
      </c>
      <c r="E17" s="32"/>
      <c r="F17" s="7">
        <v>3400</v>
      </c>
      <c r="G17" s="28">
        <v>2.24E-2</v>
      </c>
      <c r="H17" s="102"/>
      <c r="I17" s="10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x14ac:dyDescent="0.2">
      <c r="B18" s="5">
        <v>44758</v>
      </c>
      <c r="C18" s="14"/>
      <c r="D18" s="9"/>
      <c r="E18" s="9"/>
      <c r="F18" s="9"/>
      <c r="G18" s="9"/>
      <c r="H18" s="9"/>
      <c r="I18" s="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x14ac:dyDescent="0.2">
      <c r="B19" s="5">
        <v>44759</v>
      </c>
      <c r="C19" s="14"/>
      <c r="D19" s="9"/>
      <c r="E19" s="9"/>
      <c r="F19" s="9"/>
      <c r="G19" s="9"/>
      <c r="H19" s="9"/>
      <c r="I19" s="9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7" x14ac:dyDescent="0.2">
      <c r="B20" s="25">
        <v>44760</v>
      </c>
      <c r="C20" s="70">
        <v>32.49</v>
      </c>
      <c r="D20" s="70">
        <v>1.18</v>
      </c>
      <c r="E20" s="32"/>
      <c r="F20" s="70">
        <v>3400</v>
      </c>
      <c r="G20" s="71">
        <v>2.3300000000000001E-2</v>
      </c>
      <c r="H20" s="70" t="s">
        <v>46</v>
      </c>
      <c r="I20" s="70" t="s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7" x14ac:dyDescent="0.2">
      <c r="B21" s="4">
        <v>44761</v>
      </c>
      <c r="C21" s="53">
        <v>33.35</v>
      </c>
      <c r="D21" s="53">
        <v>1.02</v>
      </c>
      <c r="E21" s="32"/>
      <c r="F21" s="53">
        <v>3400</v>
      </c>
      <c r="G21" s="29">
        <v>2.4500000000000001E-2</v>
      </c>
      <c r="H21" s="53" t="s">
        <v>46</v>
      </c>
      <c r="I21" s="53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7" x14ac:dyDescent="0.2">
      <c r="B22" s="4">
        <v>44762</v>
      </c>
      <c r="C22" s="53">
        <v>33.29</v>
      </c>
      <c r="D22" s="53">
        <v>1.06</v>
      </c>
      <c r="E22" s="32"/>
      <c r="F22" s="53">
        <v>3400</v>
      </c>
      <c r="G22" s="29">
        <v>2.4299999999999999E-2</v>
      </c>
      <c r="H22" s="53" t="s">
        <v>46</v>
      </c>
      <c r="I22" s="53" t="s">
        <v>46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7" x14ac:dyDescent="0.2">
      <c r="B23" s="4">
        <v>44763</v>
      </c>
      <c r="C23" s="53">
        <v>33.65</v>
      </c>
      <c r="D23" s="53">
        <v>0.95</v>
      </c>
      <c r="E23" s="32"/>
      <c r="F23" s="53">
        <v>3400</v>
      </c>
      <c r="G23" s="29">
        <v>2.3900000000000001E-2</v>
      </c>
      <c r="H23" s="53" t="s">
        <v>46</v>
      </c>
      <c r="I23" s="53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7" x14ac:dyDescent="0.2">
      <c r="B24" s="4">
        <v>44764</v>
      </c>
      <c r="C24" s="53">
        <v>33.43</v>
      </c>
      <c r="D24" s="53">
        <v>0.98</v>
      </c>
      <c r="E24" s="32"/>
      <c r="F24" s="53">
        <v>3400</v>
      </c>
      <c r="G24" s="29">
        <v>2.35E-2</v>
      </c>
      <c r="H24" s="53" t="s">
        <v>46</v>
      </c>
      <c r="I24" s="53" t="s">
        <v>46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x14ac:dyDescent="0.2">
      <c r="B25" s="5">
        <v>44765</v>
      </c>
      <c r="C25" s="14"/>
      <c r="D25" s="9"/>
      <c r="E25" s="9"/>
      <c r="F25" s="9"/>
      <c r="G25" s="9"/>
      <c r="H25" s="9"/>
      <c r="I25" s="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x14ac:dyDescent="0.2">
      <c r="B26" s="5">
        <v>44766</v>
      </c>
      <c r="C26" s="14"/>
      <c r="D26" s="9"/>
      <c r="E26" s="9"/>
      <c r="F26" s="9"/>
      <c r="G26" s="9"/>
      <c r="H26" s="9"/>
      <c r="I26" s="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7" x14ac:dyDescent="0.2">
      <c r="B27" s="4">
        <v>44767</v>
      </c>
      <c r="C27" s="53">
        <v>33.729999999999997</v>
      </c>
      <c r="D27" s="53">
        <v>0.93</v>
      </c>
      <c r="E27" s="32"/>
      <c r="F27" s="53">
        <v>3400</v>
      </c>
      <c r="G27" s="29">
        <v>2.4199999999999999E-2</v>
      </c>
      <c r="H27" s="53" t="s">
        <v>46</v>
      </c>
      <c r="I27" s="53" t="s">
        <v>46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7" x14ac:dyDescent="0.2">
      <c r="B28" s="4">
        <v>44768</v>
      </c>
      <c r="C28" s="53">
        <v>33.049999999999997</v>
      </c>
      <c r="D28" s="53">
        <v>1.01</v>
      </c>
      <c r="E28" s="32"/>
      <c r="F28" s="53">
        <v>3400</v>
      </c>
      <c r="G28" s="29">
        <v>2.4799999999999999E-2</v>
      </c>
      <c r="H28" s="53" t="s">
        <v>46</v>
      </c>
      <c r="I28" s="53" t="s">
        <v>46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7" x14ac:dyDescent="0.2">
      <c r="B29" s="4">
        <v>44769</v>
      </c>
      <c r="C29" s="53">
        <v>33.590000000000003</v>
      </c>
      <c r="D29" s="53">
        <v>0.88</v>
      </c>
      <c r="E29" s="41"/>
      <c r="F29" s="53">
        <v>3400</v>
      </c>
      <c r="G29" s="118">
        <v>2.3699999999999999E-2</v>
      </c>
      <c r="H29" s="53" t="s">
        <v>46</v>
      </c>
      <c r="I29" s="53" t="s">
        <v>46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7" x14ac:dyDescent="0.2">
      <c r="B30" s="4">
        <v>44770</v>
      </c>
      <c r="C30" s="53">
        <v>33.32</v>
      </c>
      <c r="D30" s="53">
        <v>0.89</v>
      </c>
      <c r="E30" s="41"/>
      <c r="F30" s="53">
        <v>3400</v>
      </c>
      <c r="G30" s="29">
        <v>3.32E-2</v>
      </c>
      <c r="H30" s="53" t="s">
        <v>46</v>
      </c>
      <c r="I30" s="53" t="s">
        <v>46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7" x14ac:dyDescent="0.2">
      <c r="B31" s="4">
        <v>44771</v>
      </c>
      <c r="C31" s="53">
        <v>33.81</v>
      </c>
      <c r="D31" s="53">
        <v>0.83</v>
      </c>
      <c r="E31" s="41"/>
      <c r="F31" s="53">
        <v>3400</v>
      </c>
      <c r="G31" s="29">
        <v>2.3E-2</v>
      </c>
      <c r="H31" s="53" t="s">
        <v>46</v>
      </c>
      <c r="I31" s="53" t="s">
        <v>46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2">
      <c r="B32" s="5">
        <v>44772</v>
      </c>
      <c r="C32" s="14"/>
      <c r="D32" s="9"/>
      <c r="E32" s="9"/>
      <c r="F32" s="9"/>
      <c r="G32" s="9"/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2">
      <c r="B33" s="5">
        <v>44773</v>
      </c>
      <c r="C33" s="14"/>
      <c r="D33" s="9"/>
      <c r="E33" s="9"/>
      <c r="F33" s="9"/>
      <c r="G33" s="9"/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7" x14ac:dyDescent="0.2">
      <c r="B34" s="4">
        <v>44774</v>
      </c>
      <c r="C34" s="53">
        <v>33.71</v>
      </c>
      <c r="D34" s="53">
        <v>0.83</v>
      </c>
      <c r="E34" s="41"/>
      <c r="F34" s="53">
        <v>3400</v>
      </c>
      <c r="G34" s="29">
        <v>2.4400000000000002E-2</v>
      </c>
      <c r="H34" s="53" t="s">
        <v>46</v>
      </c>
      <c r="I34" s="53" t="s">
        <v>46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7" x14ac:dyDescent="0.2">
      <c r="B35" s="4">
        <v>44775</v>
      </c>
      <c r="C35" s="53">
        <v>33.04</v>
      </c>
      <c r="D35" s="53">
        <v>0.94</v>
      </c>
      <c r="E35" s="41"/>
      <c r="F35" s="53">
        <v>3400</v>
      </c>
      <c r="G35" s="29">
        <v>2.47E-2</v>
      </c>
      <c r="H35" s="53" t="s">
        <v>46</v>
      </c>
      <c r="I35" s="53" t="s">
        <v>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7" x14ac:dyDescent="0.2">
      <c r="B36" s="4">
        <v>44776</v>
      </c>
      <c r="C36" s="53">
        <v>33.64</v>
      </c>
      <c r="D36" s="53">
        <v>0.82</v>
      </c>
      <c r="E36" s="41"/>
      <c r="F36" s="53">
        <v>3400</v>
      </c>
      <c r="G36" s="29">
        <v>2.4299999999999999E-2</v>
      </c>
      <c r="H36" s="53" t="s">
        <v>46</v>
      </c>
      <c r="I36" s="53" t="s">
        <v>46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2">
      <c r="B37" s="151"/>
      <c r="C37" s="7"/>
      <c r="D37" s="7"/>
      <c r="E37" s="7"/>
      <c r="F37" s="7"/>
      <c r="G37" s="7"/>
      <c r="H37" s="7"/>
      <c r="I37" s="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2">
      <c r="B38" s="151"/>
      <c r="C38" s="7"/>
      <c r="D38" s="7"/>
      <c r="E38" s="7"/>
      <c r="F38" s="7"/>
      <c r="G38" s="7"/>
      <c r="H38" s="7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</sheetData>
  <mergeCells count="2">
    <mergeCell ref="K1:S3"/>
    <mergeCell ref="O8:Q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E94B-3227-164C-96EB-C41C71ED06C9}">
  <dimension ref="A3:M42"/>
  <sheetViews>
    <sheetView workbookViewId="0">
      <selection activeCell="G34" sqref="G34"/>
    </sheetView>
  </sheetViews>
  <sheetFormatPr baseColWidth="10" defaultRowHeight="16" x14ac:dyDescent="0.2"/>
  <sheetData>
    <row r="3" spans="1:12" ht="68" x14ac:dyDescent="0.2">
      <c r="A3" s="54" t="s">
        <v>1</v>
      </c>
      <c r="B3" s="2" t="s">
        <v>120</v>
      </c>
      <c r="C3" s="2" t="s">
        <v>121</v>
      </c>
      <c r="D3" s="53" t="s">
        <v>55</v>
      </c>
      <c r="E3" s="53" t="s">
        <v>122</v>
      </c>
      <c r="F3" s="2" t="s">
        <v>57</v>
      </c>
      <c r="G3" s="1"/>
      <c r="H3" s="1"/>
      <c r="I3" s="1"/>
      <c r="J3" s="1"/>
      <c r="K3" s="1"/>
      <c r="L3" s="1"/>
    </row>
    <row r="4" spans="1:12" x14ac:dyDescent="0.2">
      <c r="A4" s="66">
        <v>44747</v>
      </c>
      <c r="B4" s="22">
        <f>GE!C42+CSCO!C42</f>
        <v>-5.6399999999999864</v>
      </c>
      <c r="C4" s="22">
        <f>ABS(B4)</f>
        <v>5.6399999999999864</v>
      </c>
      <c r="D4" s="45">
        <f>CSCO!E42+GE!E42</f>
        <v>-5.6400000000003274</v>
      </c>
      <c r="E4" s="45">
        <f>CSCO!F42+GE!F42</f>
        <v>1023.94</v>
      </c>
      <c r="F4" s="2">
        <f>GE!I7+GE!U7+CSCO!I7+CSCO!V7</f>
        <v>83.36</v>
      </c>
      <c r="G4" s="1"/>
      <c r="H4" s="1"/>
      <c r="I4" s="1"/>
      <c r="J4" s="1"/>
      <c r="K4" s="1"/>
      <c r="L4" s="1"/>
    </row>
    <row r="5" spans="1:12" x14ac:dyDescent="0.2">
      <c r="A5" s="66">
        <v>44748</v>
      </c>
      <c r="B5" s="2">
        <f>GE!C43+CSCO!C43</f>
        <v>33.75</v>
      </c>
      <c r="C5" s="2">
        <f>ABS(B5)</f>
        <v>33.75</v>
      </c>
      <c r="D5" s="45">
        <f>CSCO!E43+GE!E43</f>
        <v>-359.61</v>
      </c>
      <c r="E5" s="45">
        <f>CSCO!F43+GE!F43</f>
        <v>372.68999999999994</v>
      </c>
      <c r="F5" s="2">
        <f>GE!I8+GE!U8+CSCO!I8+CSCO!V8</f>
        <v>0</v>
      </c>
      <c r="G5" s="1"/>
      <c r="H5" s="1"/>
      <c r="I5" s="1"/>
      <c r="J5" s="1"/>
      <c r="K5" s="1"/>
      <c r="L5" s="1"/>
    </row>
    <row r="6" spans="1:12" x14ac:dyDescent="0.2">
      <c r="A6" s="66">
        <v>44749</v>
      </c>
      <c r="B6" s="2">
        <f>GE!C44+CSCO!C44</f>
        <v>78.67999999999995</v>
      </c>
      <c r="C6" s="2">
        <f t="shared" ref="C6:C13" si="0">ABS(B6)</f>
        <v>78.67999999999995</v>
      </c>
      <c r="D6" s="45">
        <f>CSCO!E44+GE!E44</f>
        <v>-612.87999999999977</v>
      </c>
      <c r="E6" s="45">
        <f>CSCO!F44+GE!F44</f>
        <v>612.87999999999977</v>
      </c>
      <c r="F6" s="2">
        <v>0</v>
      </c>
      <c r="G6" s="1"/>
      <c r="H6" s="1"/>
      <c r="I6" s="1"/>
      <c r="J6" s="1"/>
      <c r="K6" s="1"/>
      <c r="L6" s="1"/>
    </row>
    <row r="7" spans="1:12" x14ac:dyDescent="0.2">
      <c r="A7" s="66">
        <v>44750</v>
      </c>
      <c r="B7" s="2">
        <f>GE!C45+CSCO!C45</f>
        <v>1384.6799999999998</v>
      </c>
      <c r="C7" s="2">
        <f t="shared" si="0"/>
        <v>1384.6799999999998</v>
      </c>
      <c r="D7" s="45">
        <f>CSCO!E45+GE!E45</f>
        <v>717.49999999999989</v>
      </c>
      <c r="E7" s="45">
        <f>CSCO!F45+GE!F45</f>
        <v>999.2399999999999</v>
      </c>
      <c r="F7" s="2">
        <v>0.44</v>
      </c>
      <c r="G7" s="1"/>
      <c r="H7" s="1"/>
      <c r="I7" s="1"/>
      <c r="J7" s="1"/>
      <c r="K7" s="1"/>
      <c r="L7" s="1"/>
    </row>
    <row r="8" spans="1:12" x14ac:dyDescent="0.2">
      <c r="A8" s="66">
        <v>44753</v>
      </c>
      <c r="B8" s="2">
        <f>GE!C46+CSCO!C46</f>
        <v>1335.44</v>
      </c>
      <c r="C8" s="2">
        <f t="shared" si="0"/>
        <v>1335.44</v>
      </c>
      <c r="D8" s="45">
        <f>CSCO!E46+GE!E46</f>
        <v>438.36</v>
      </c>
      <c r="E8" s="45">
        <f>CSCO!F46+GE!F46</f>
        <v>1059.5999999999999</v>
      </c>
      <c r="F8" s="2">
        <v>0</v>
      </c>
      <c r="G8" s="1"/>
      <c r="H8" s="1"/>
      <c r="I8" s="1"/>
      <c r="J8" s="1"/>
      <c r="K8" s="1"/>
      <c r="L8" s="1"/>
    </row>
    <row r="9" spans="1:12" x14ac:dyDescent="0.2">
      <c r="A9" s="66">
        <v>44754</v>
      </c>
      <c r="B9" s="2">
        <f>GE!C47+CSCO!C47</f>
        <v>1317.8600000000001</v>
      </c>
      <c r="C9" s="2">
        <f t="shared" si="0"/>
        <v>1317.8600000000001</v>
      </c>
      <c r="D9" s="45">
        <f>CSCO!E47+GE!E47</f>
        <v>625.73</v>
      </c>
      <c r="E9" s="45">
        <f>CSCO!F47+GE!F47</f>
        <v>1006.23</v>
      </c>
      <c r="F9" s="2">
        <v>0</v>
      </c>
      <c r="G9" s="1"/>
      <c r="H9" s="1"/>
      <c r="I9" s="1"/>
      <c r="J9" s="1"/>
      <c r="K9" s="1"/>
      <c r="L9" s="1"/>
    </row>
    <row r="10" spans="1:12" x14ac:dyDescent="0.2">
      <c r="A10" s="66">
        <v>44755</v>
      </c>
      <c r="B10" s="2">
        <f>GE!C48+CSCO!C48</f>
        <v>1283.6399999999999</v>
      </c>
      <c r="C10" s="2">
        <f t="shared" si="0"/>
        <v>1283.6399999999999</v>
      </c>
      <c r="D10" s="45">
        <f>CSCO!E48+GE!E48</f>
        <v>920.30999999999983</v>
      </c>
      <c r="E10" s="45">
        <f>CSCO!F48+GE!F48</f>
        <v>1759.1899999999996</v>
      </c>
      <c r="F10" s="2">
        <v>0.46</v>
      </c>
      <c r="G10" s="1"/>
      <c r="H10" s="1"/>
      <c r="I10" s="1"/>
      <c r="J10" s="1"/>
      <c r="K10" s="1"/>
      <c r="L10" s="1"/>
    </row>
    <row r="11" spans="1:12" x14ac:dyDescent="0.2">
      <c r="A11" s="66">
        <v>44756</v>
      </c>
      <c r="B11" s="2">
        <f>GE!C49+CSCO!C49</f>
        <v>118.48000000000002</v>
      </c>
      <c r="C11" s="2">
        <f t="shared" si="0"/>
        <v>118.48000000000002</v>
      </c>
      <c r="D11" s="45">
        <f>CSCO!E49+GE!E49</f>
        <v>-459.51000000000022</v>
      </c>
      <c r="E11" s="45">
        <f>CSCO!F49+GE!F49</f>
        <v>681.34999999999991</v>
      </c>
      <c r="F11" s="2">
        <v>0</v>
      </c>
      <c r="G11" s="1"/>
      <c r="H11" s="1"/>
      <c r="I11" s="1"/>
      <c r="J11" s="1"/>
      <c r="K11" s="1"/>
      <c r="L11" s="1"/>
    </row>
    <row r="12" spans="1:12" x14ac:dyDescent="0.2">
      <c r="A12" s="66">
        <v>44757</v>
      </c>
      <c r="B12" s="20">
        <f>GE!C50+CSCO!C50</f>
        <v>231.21999999999997</v>
      </c>
      <c r="C12" s="20">
        <f t="shared" si="0"/>
        <v>231.21999999999997</v>
      </c>
      <c r="D12" s="45">
        <f>CSCO!E50+GE!E50</f>
        <v>-537.22</v>
      </c>
      <c r="E12" s="45">
        <f>CSCO!F50+GE!F50</f>
        <v>537.22</v>
      </c>
      <c r="F12" s="2">
        <v>0</v>
      </c>
      <c r="G12" s="1"/>
      <c r="H12" s="1"/>
      <c r="I12" s="1"/>
      <c r="J12" s="1"/>
      <c r="K12" s="1"/>
      <c r="L12" s="1"/>
    </row>
    <row r="13" spans="1:12" x14ac:dyDescent="0.2">
      <c r="A13" s="66">
        <v>44760</v>
      </c>
      <c r="B13" s="2">
        <f>GE!C51+CSCO!C51</f>
        <v>-20.100000000000023</v>
      </c>
      <c r="C13" s="2">
        <f t="shared" si="0"/>
        <v>20.100000000000023</v>
      </c>
      <c r="D13" s="45">
        <f>CSCO!E51+GE!E51</f>
        <v>-253.96000000000004</v>
      </c>
      <c r="E13" s="45">
        <f>CSCO!F51+GE!F51</f>
        <v>441.73999999999978</v>
      </c>
      <c r="F13" s="2">
        <v>0.36</v>
      </c>
      <c r="G13" s="1"/>
      <c r="H13" s="1"/>
      <c r="I13" s="1"/>
      <c r="J13" s="1"/>
      <c r="K13" s="1"/>
      <c r="L13" s="1"/>
    </row>
    <row r="14" spans="1:12" x14ac:dyDescent="0.2">
      <c r="A14" s="66">
        <v>44761</v>
      </c>
      <c r="B14" s="53">
        <f>GE!C52+CSCO!C52</f>
        <v>27.539999999999964</v>
      </c>
      <c r="C14" s="53">
        <f t="shared" ref="C14" si="1">ABS(B14)</f>
        <v>27.539999999999964</v>
      </c>
      <c r="D14" s="45">
        <f>CSCO!E52+GE!E52</f>
        <v>-364.8599999999999</v>
      </c>
      <c r="E14" s="45">
        <f>CSCO!F52+GE!F52</f>
        <v>364.8599999999999</v>
      </c>
      <c r="F14" s="53">
        <v>0</v>
      </c>
      <c r="G14" s="1"/>
      <c r="H14" s="1"/>
      <c r="I14" s="1"/>
      <c r="J14" s="1"/>
      <c r="K14" s="1"/>
      <c r="L14" s="1"/>
    </row>
    <row r="15" spans="1:12" x14ac:dyDescent="0.2">
      <c r="A15" s="66">
        <v>44762</v>
      </c>
      <c r="B15" s="53">
        <f>GE!C53+CSCO!C53</f>
        <v>1318.36</v>
      </c>
      <c r="C15" s="53">
        <f t="shared" ref="C15" si="2">ABS(B15)</f>
        <v>1318.36</v>
      </c>
      <c r="D15" s="45">
        <f>CSCO!E53+GE!E53</f>
        <v>933.71</v>
      </c>
      <c r="E15" s="45">
        <f>CSCO!F53+GE!F53</f>
        <v>1417.29</v>
      </c>
      <c r="F15" s="53">
        <v>0.67</v>
      </c>
      <c r="G15" s="1"/>
      <c r="H15" s="1"/>
      <c r="I15" s="1"/>
      <c r="J15" s="1"/>
      <c r="K15" s="1"/>
      <c r="L15" s="1"/>
    </row>
    <row r="16" spans="1:12" x14ac:dyDescent="0.2">
      <c r="A16" s="66">
        <v>44763</v>
      </c>
      <c r="B16" s="53">
        <f>GE!C54+CSCO!C54</f>
        <v>1366.8600000000001</v>
      </c>
      <c r="C16" s="53">
        <f t="shared" ref="C16" si="3">ABS(B16)</f>
        <v>1366.8600000000001</v>
      </c>
      <c r="D16" s="45">
        <f>CSCO!E54+GE!E54</f>
        <v>602.21999999999991</v>
      </c>
      <c r="E16" s="45">
        <f>CSCO!F54+GE!F54</f>
        <v>990.86</v>
      </c>
      <c r="F16" s="53">
        <v>0</v>
      </c>
      <c r="G16" s="1"/>
      <c r="H16" s="1"/>
      <c r="I16" s="1"/>
      <c r="J16" s="1"/>
      <c r="K16" s="1"/>
      <c r="L16" s="1"/>
    </row>
    <row r="17" spans="1:12" x14ac:dyDescent="0.2">
      <c r="A17" s="66">
        <v>44764</v>
      </c>
      <c r="B17" s="20">
        <f>GE!C55+CSCO!C55</f>
        <v>1359.73</v>
      </c>
      <c r="C17" s="20">
        <f t="shared" ref="C17:C18" si="4">ABS(B17)</f>
        <v>1359.73</v>
      </c>
      <c r="D17" s="45">
        <f>CSCO!E55+GE!E55</f>
        <v>679.30999999999972</v>
      </c>
      <c r="E17" s="45">
        <f>CSCO!F55+GE!F55</f>
        <v>1025.4099999999996</v>
      </c>
      <c r="F17" s="53">
        <v>0</v>
      </c>
      <c r="G17" s="1"/>
      <c r="H17" s="1"/>
      <c r="I17" s="1"/>
      <c r="J17" s="1"/>
      <c r="K17" s="1"/>
      <c r="L17" s="1"/>
    </row>
    <row r="18" spans="1:12" x14ac:dyDescent="0.2">
      <c r="A18" s="66">
        <v>44767</v>
      </c>
      <c r="B18" s="53">
        <f>GE!C56+CSCO!C56</f>
        <v>1353.4899999999998</v>
      </c>
      <c r="C18" s="19">
        <f t="shared" si="4"/>
        <v>1353.4899999999998</v>
      </c>
      <c r="D18" s="45">
        <f>CSCO!E56+GE!E56</f>
        <v>518.00000000000034</v>
      </c>
      <c r="E18" s="45">
        <f>CSCO!F56+GE!F56</f>
        <v>801.20000000000039</v>
      </c>
      <c r="F18" s="24">
        <v>0</v>
      </c>
      <c r="G18" s="1"/>
      <c r="H18" s="1"/>
      <c r="I18" s="1"/>
      <c r="J18" s="1"/>
      <c r="K18" s="1"/>
      <c r="L18" s="1"/>
    </row>
    <row r="19" spans="1:12" x14ac:dyDescent="0.2">
      <c r="A19" s="66">
        <v>44768</v>
      </c>
      <c r="B19" s="53"/>
      <c r="C19" s="53"/>
      <c r="D19" s="45">
        <f>CSCO!E57+GE!E57</f>
        <v>1575.95</v>
      </c>
      <c r="E19" s="45">
        <f>CSCO!F57+GE!F57</f>
        <v>1575.95</v>
      </c>
      <c r="F19" s="24">
        <v>0</v>
      </c>
      <c r="G19" s="1"/>
      <c r="H19" s="1"/>
      <c r="I19" s="1"/>
      <c r="J19" s="1"/>
      <c r="K19" s="1"/>
      <c r="L19" s="1"/>
    </row>
    <row r="20" spans="1:12" x14ac:dyDescent="0.2">
      <c r="A20" s="66">
        <v>44769</v>
      </c>
      <c r="B20" s="53"/>
      <c r="C20" s="53"/>
      <c r="D20" s="45">
        <f>CSCO!E58+GE!E58</f>
        <v>1018.7699999999998</v>
      </c>
      <c r="E20" s="45">
        <f>CSCO!F58+GE!F58</f>
        <v>1018.7699999999998</v>
      </c>
      <c r="F20" s="24">
        <v>0</v>
      </c>
      <c r="G20" s="1"/>
      <c r="H20" s="1"/>
      <c r="I20" s="1"/>
      <c r="J20" s="1"/>
      <c r="K20" s="1"/>
      <c r="L20" s="1"/>
    </row>
    <row r="21" spans="1:12" x14ac:dyDescent="0.2">
      <c r="A21" s="66">
        <v>44770</v>
      </c>
      <c r="B21" s="53"/>
      <c r="C21" s="53"/>
      <c r="D21" s="45">
        <f>CSCO!E59+GE!E59</f>
        <v>219.91999999999987</v>
      </c>
      <c r="E21" s="45">
        <f>CSCO!F59+GE!F59</f>
        <v>222.14000000000013</v>
      </c>
      <c r="F21" s="24">
        <v>0</v>
      </c>
      <c r="G21" s="1"/>
      <c r="H21" s="1"/>
      <c r="I21" s="1"/>
      <c r="J21" s="1"/>
      <c r="K21" s="1"/>
      <c r="L21" s="1"/>
    </row>
    <row r="22" spans="1:12" x14ac:dyDescent="0.2">
      <c r="A22" s="66">
        <v>44771</v>
      </c>
      <c r="B22" s="53"/>
      <c r="C22" s="53"/>
      <c r="D22" s="45">
        <f>CSCO!E60+GE!E60</f>
        <v>564.13999999999976</v>
      </c>
      <c r="E22" s="45">
        <f>CSCO!F60+GE!F60</f>
        <v>564.13999999999976</v>
      </c>
      <c r="F22" s="24">
        <v>0</v>
      </c>
      <c r="G22" s="1"/>
      <c r="H22" s="1"/>
      <c r="I22" s="1"/>
      <c r="J22" s="1"/>
      <c r="K22" s="1"/>
      <c r="L22" s="1"/>
    </row>
    <row r="23" spans="1:12" x14ac:dyDescent="0.2">
      <c r="A23" s="66">
        <v>44774</v>
      </c>
      <c r="B23" s="53"/>
      <c r="C23" s="53"/>
      <c r="D23" s="45">
        <f>CSCO!E61+GE!E61</f>
        <v>869.62000000000023</v>
      </c>
      <c r="E23" s="45">
        <f>CSCO!F61+GE!F61</f>
        <v>869.62000000000023</v>
      </c>
      <c r="F23" s="53">
        <v>0</v>
      </c>
      <c r="G23" s="1"/>
      <c r="H23" s="1"/>
      <c r="I23" s="1"/>
      <c r="J23" s="1"/>
      <c r="K23" s="1"/>
      <c r="L23" s="1"/>
    </row>
    <row r="24" spans="1:12" x14ac:dyDescent="0.2">
      <c r="A24" s="66">
        <v>44775</v>
      </c>
      <c r="B24" s="53"/>
      <c r="C24" s="53"/>
      <c r="D24" s="45">
        <f>CSCO!E62+GE!E62</f>
        <v>633.01000000000022</v>
      </c>
      <c r="E24" s="45">
        <f>CSCO!F62+GE!F62</f>
        <v>633.01000000000022</v>
      </c>
      <c r="F24" s="53">
        <v>0</v>
      </c>
      <c r="G24" s="1"/>
      <c r="H24" s="1"/>
      <c r="I24" s="1"/>
      <c r="J24" s="1"/>
      <c r="K24" s="1"/>
      <c r="L24" s="1"/>
    </row>
    <row r="25" spans="1:12" x14ac:dyDescent="0.2">
      <c r="A25" s="67">
        <v>44776</v>
      </c>
      <c r="B25" s="53"/>
      <c r="C25" s="53"/>
      <c r="D25" s="45">
        <f>CSCO!E63+GE!E63</f>
        <v>547.54999999999995</v>
      </c>
      <c r="E25" s="45">
        <f>CSCO!F63+GE!F63</f>
        <v>547.54999999999995</v>
      </c>
      <c r="F25" s="53">
        <v>0</v>
      </c>
      <c r="G25" s="1"/>
      <c r="H25" s="1"/>
      <c r="I25" s="1"/>
      <c r="J25" s="1"/>
      <c r="K25" s="1"/>
      <c r="L25" s="1"/>
    </row>
    <row r="26" spans="1:12" x14ac:dyDescent="0.2">
      <c r="A26" s="153"/>
      <c r="B26" s="7"/>
      <c r="C26" s="7"/>
      <c r="D26" s="36"/>
      <c r="E26" s="36"/>
      <c r="F26" s="7"/>
      <c r="G26" s="1"/>
      <c r="H26" s="1"/>
      <c r="I26" s="1"/>
      <c r="J26" s="1"/>
      <c r="K26" s="1"/>
      <c r="L26" s="1"/>
    </row>
    <row r="27" spans="1:12" x14ac:dyDescent="0.2">
      <c r="A27" s="153"/>
      <c r="B27" s="7"/>
      <c r="C27" s="7"/>
      <c r="D27" s="36"/>
      <c r="E27" s="36"/>
      <c r="F27" s="7"/>
      <c r="G27" s="1"/>
      <c r="H27" s="1"/>
      <c r="I27" s="1"/>
      <c r="J27" s="1"/>
      <c r="K27" s="1"/>
      <c r="L27" s="1"/>
    </row>
    <row r="28" spans="1:12" x14ac:dyDescent="0.2">
      <c r="A28" s="3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3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3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3" x14ac:dyDescent="0.2">
      <c r="G35" s="1"/>
      <c r="H35" s="1"/>
      <c r="I35" s="1"/>
      <c r="J35" s="1"/>
      <c r="K35" s="1"/>
      <c r="L35" s="1"/>
    </row>
    <row r="36" spans="2:13" x14ac:dyDescent="0.2">
      <c r="G36" s="1"/>
      <c r="H36" s="1"/>
      <c r="I36" s="1"/>
      <c r="J36" s="1"/>
      <c r="K36" s="1"/>
      <c r="L36" s="1"/>
      <c r="M36" s="1"/>
    </row>
    <row r="37" spans="2:13" x14ac:dyDescent="0.2">
      <c r="G37" s="1"/>
      <c r="H37" s="1"/>
      <c r="I37" s="1"/>
      <c r="J37" s="1"/>
      <c r="K37" s="1"/>
      <c r="L37" s="1"/>
      <c r="M37" s="1"/>
    </row>
    <row r="38" spans="2:13" x14ac:dyDescent="0.2">
      <c r="G38" s="1"/>
      <c r="H38" s="1"/>
      <c r="I38" s="1"/>
      <c r="J38" s="1"/>
      <c r="K38" s="1"/>
      <c r="L38" s="1"/>
      <c r="M38" s="1"/>
    </row>
    <row r="39" spans="2:13" x14ac:dyDescent="0.2">
      <c r="G39" s="1"/>
      <c r="H39" s="1"/>
      <c r="I39" s="1"/>
      <c r="J39" s="1"/>
      <c r="K39" s="1"/>
      <c r="L39" s="1"/>
      <c r="M39" s="1"/>
    </row>
    <row r="40" spans="2:13" x14ac:dyDescent="0.2">
      <c r="G40" s="1"/>
      <c r="H40" s="1"/>
      <c r="I40" s="1"/>
      <c r="J40" s="1"/>
      <c r="K40" s="1"/>
      <c r="L40" s="1"/>
      <c r="M40" s="1"/>
    </row>
    <row r="41" spans="2:13" x14ac:dyDescent="0.2">
      <c r="G41" s="1"/>
      <c r="H41" s="1"/>
      <c r="I41" s="1"/>
      <c r="J41" s="1"/>
      <c r="K41" s="1"/>
      <c r="L41" s="1"/>
      <c r="M41" s="1"/>
    </row>
    <row r="42" spans="2:13" x14ac:dyDescent="0.2">
      <c r="G42" s="1"/>
      <c r="H42" s="1"/>
      <c r="I42" s="1"/>
      <c r="J42" s="1"/>
      <c r="K42" s="1"/>
      <c r="L42" s="1"/>
      <c r="M4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BAB2-76FB-394F-B426-BA6B600D884B}">
  <dimension ref="B2:AB25"/>
  <sheetViews>
    <sheetView tabSelected="1" zoomScale="50" workbookViewId="0">
      <selection activeCell="AD161" sqref="AD161"/>
    </sheetView>
  </sheetViews>
  <sheetFormatPr baseColWidth="10" defaultRowHeight="16" x14ac:dyDescent="0.2"/>
  <sheetData>
    <row r="2" spans="2:28" x14ac:dyDescent="0.2">
      <c r="B2" s="130"/>
      <c r="C2" s="131" t="s">
        <v>105</v>
      </c>
      <c r="D2" s="131"/>
      <c r="E2" s="131"/>
      <c r="F2" s="132" t="s">
        <v>106</v>
      </c>
      <c r="G2" s="132"/>
      <c r="H2" s="132"/>
      <c r="I2" s="154"/>
      <c r="J2" s="154"/>
      <c r="K2" s="140" t="s">
        <v>107</v>
      </c>
      <c r="L2" s="141"/>
      <c r="M2" s="141"/>
      <c r="N2" s="141"/>
      <c r="O2" s="141"/>
      <c r="P2" s="142"/>
      <c r="Q2" s="133" t="s">
        <v>99</v>
      </c>
      <c r="R2" s="133"/>
      <c r="S2" s="133"/>
      <c r="T2" s="155"/>
      <c r="U2" s="155"/>
      <c r="V2" s="150" t="s">
        <v>114</v>
      </c>
      <c r="W2" s="150"/>
      <c r="X2" s="150"/>
      <c r="Y2" s="150"/>
      <c r="Z2" s="150"/>
      <c r="AA2" s="150"/>
      <c r="AB2" s="139"/>
    </row>
    <row r="3" spans="2:28" ht="85" x14ac:dyDescent="0.2">
      <c r="B3" s="127" t="s">
        <v>1</v>
      </c>
      <c r="C3" s="146" t="s">
        <v>101</v>
      </c>
      <c r="D3" s="146" t="s">
        <v>102</v>
      </c>
      <c r="E3" s="146" t="s">
        <v>103</v>
      </c>
      <c r="F3" s="143" t="s">
        <v>44</v>
      </c>
      <c r="G3" s="143" t="s">
        <v>62</v>
      </c>
      <c r="H3" s="143" t="s">
        <v>16</v>
      </c>
      <c r="I3" s="143" t="s">
        <v>116</v>
      </c>
      <c r="J3" s="143" t="s">
        <v>117</v>
      </c>
      <c r="K3" s="144" t="s">
        <v>108</v>
      </c>
      <c r="L3" s="145" t="s">
        <v>109</v>
      </c>
      <c r="M3" s="145" t="s">
        <v>110</v>
      </c>
      <c r="N3" s="144" t="s">
        <v>111</v>
      </c>
      <c r="O3" s="144" t="s">
        <v>112</v>
      </c>
      <c r="P3" s="144" t="s">
        <v>113</v>
      </c>
      <c r="Q3" s="147" t="s">
        <v>104</v>
      </c>
      <c r="R3" s="147" t="s">
        <v>31</v>
      </c>
      <c r="S3" s="147" t="s">
        <v>32</v>
      </c>
      <c r="T3" s="156" t="s">
        <v>116</v>
      </c>
      <c r="U3" s="156" t="s">
        <v>117</v>
      </c>
      <c r="V3" s="149" t="s">
        <v>108</v>
      </c>
      <c r="W3" s="149" t="s">
        <v>109</v>
      </c>
      <c r="X3" s="149" t="s">
        <v>110</v>
      </c>
      <c r="Y3" s="148" t="s">
        <v>115</v>
      </c>
      <c r="Z3" s="148" t="s">
        <v>112</v>
      </c>
      <c r="AA3" s="148" t="s">
        <v>113</v>
      </c>
      <c r="AB3" s="127" t="s">
        <v>18</v>
      </c>
    </row>
    <row r="4" spans="2:28" x14ac:dyDescent="0.2">
      <c r="B4" s="134">
        <v>44747</v>
      </c>
      <c r="C4" s="53">
        <v>41.11</v>
      </c>
      <c r="D4" s="53">
        <v>61.23</v>
      </c>
      <c r="E4" s="53">
        <v>31.24</v>
      </c>
      <c r="F4" s="53">
        <v>0.25</v>
      </c>
      <c r="G4" s="53">
        <v>0.2621</v>
      </c>
      <c r="H4" s="53">
        <v>0.20280000000000001</v>
      </c>
      <c r="I4" s="19">
        <f>SQRT((F4-G4)^2)</f>
        <v>1.21E-2</v>
      </c>
      <c r="J4" s="19">
        <f>SQRT((F4-H4)^2)</f>
        <v>4.7199999999999992E-2</v>
      </c>
      <c r="K4" s="19">
        <v>7.8700000000000006E-2</v>
      </c>
      <c r="L4" s="37">
        <v>1.8499999999999999E-2</v>
      </c>
      <c r="M4" s="37">
        <v>4.5699999999999998E-2</v>
      </c>
      <c r="N4" s="115">
        <v>7.4399999999999994E-2</v>
      </c>
      <c r="O4" s="37">
        <v>1.8499999999999999E-2</v>
      </c>
      <c r="P4" s="37">
        <v>4.5699999999999998E-2</v>
      </c>
      <c r="Q4" s="53">
        <v>0.64</v>
      </c>
      <c r="R4" s="53">
        <v>0.7</v>
      </c>
      <c r="S4" s="53">
        <v>0.62990000000000002</v>
      </c>
      <c r="T4" s="16">
        <f>SQRT((Q4-R4)^2)</f>
        <v>5.9999999999999942E-2</v>
      </c>
      <c r="U4" s="16">
        <f>SQRT((Q4-S4)^2)</f>
        <v>1.0099999999999998E-2</v>
      </c>
      <c r="V4" s="16">
        <v>-5.57E-2</v>
      </c>
      <c r="W4" s="23">
        <v>4.4999999999999997E-3</v>
      </c>
      <c r="X4" s="23">
        <v>5.2200000000000003E-2</v>
      </c>
      <c r="Y4" s="13">
        <v>-5.2600000000000001E-2</v>
      </c>
      <c r="Z4" s="7">
        <v>4.4000000000000003E-3</v>
      </c>
      <c r="AA4" s="7">
        <v>-2.0978E-2</v>
      </c>
      <c r="AB4" s="29">
        <v>1.6799999999999999E-2</v>
      </c>
    </row>
    <row r="5" spans="2:28" x14ac:dyDescent="0.2">
      <c r="B5" s="134">
        <v>44748</v>
      </c>
      <c r="C5" s="53">
        <v>42.49</v>
      </c>
      <c r="D5" s="53">
        <v>61.19</v>
      </c>
      <c r="E5" s="53">
        <v>30.83</v>
      </c>
      <c r="F5" s="53">
        <v>0.36</v>
      </c>
      <c r="G5" s="53">
        <v>0.38440000000000002</v>
      </c>
      <c r="H5" s="53">
        <v>0.33179999999999998</v>
      </c>
      <c r="I5" s="19">
        <f t="shared" ref="I5:I25" si="0">SQRT((F5-G5)^2)</f>
        <v>2.4400000000000033E-2</v>
      </c>
      <c r="J5" s="19">
        <f t="shared" ref="J5:J25" si="1">SQRT((F5-H5)^2)</f>
        <v>2.8200000000000003E-2</v>
      </c>
      <c r="K5" s="19">
        <v>0.1061</v>
      </c>
      <c r="L5" s="37">
        <v>2.24E-2</v>
      </c>
      <c r="M5" s="37">
        <v>5.8700000000000002E-2</v>
      </c>
      <c r="N5" s="19">
        <v>0.1091</v>
      </c>
      <c r="O5" s="37">
        <v>2.7300000000000001E-2</v>
      </c>
      <c r="P5" s="37">
        <v>2.3465E-2</v>
      </c>
      <c r="Q5" s="53">
        <v>0.59</v>
      </c>
      <c r="R5" s="53">
        <v>0.69099999999999995</v>
      </c>
      <c r="S5" s="53">
        <v>0.62849999999999995</v>
      </c>
      <c r="T5" s="16">
        <f t="shared" ref="T5:T25" si="2">SQRT((Q5-R5)^2)</f>
        <v>0.10099999999999998</v>
      </c>
      <c r="U5" s="16">
        <f t="shared" ref="U5:U25" si="3">SQRT((Q5-S5)^2)</f>
        <v>3.8499999999999979E-2</v>
      </c>
      <c r="V5" s="19">
        <v>-5.5199999999999999E-2</v>
      </c>
      <c r="W5" s="37">
        <v>4.7000000000000002E-3</v>
      </c>
      <c r="X5" s="37">
        <v>5.1700000000000003E-2</v>
      </c>
      <c r="Y5" s="19">
        <v>-5.2499999999999998E-2</v>
      </c>
      <c r="Z5" s="37">
        <v>4.4000000000000003E-3</v>
      </c>
      <c r="AA5" s="37">
        <v>-2.9340000000000001E-2</v>
      </c>
      <c r="AB5" s="29">
        <v>1.8499999999999999E-2</v>
      </c>
    </row>
    <row r="6" spans="2:28" x14ac:dyDescent="0.2">
      <c r="B6" s="134">
        <v>44749</v>
      </c>
      <c r="C6" s="53">
        <v>43.22</v>
      </c>
      <c r="D6" s="53">
        <v>63</v>
      </c>
      <c r="E6" s="53">
        <v>31.86</v>
      </c>
      <c r="F6" s="53">
        <v>0.41</v>
      </c>
      <c r="G6" s="53">
        <v>0.46210000000000001</v>
      </c>
      <c r="H6" s="53">
        <v>0.41920000000000002</v>
      </c>
      <c r="I6" s="19">
        <f t="shared" si="0"/>
        <v>5.2100000000000035E-2</v>
      </c>
      <c r="J6" s="19">
        <f t="shared" si="1"/>
        <v>9.2000000000000415E-3</v>
      </c>
      <c r="K6" s="19">
        <v>0.1222</v>
      </c>
      <c r="L6" s="37">
        <v>2.4400000000000002E-2</v>
      </c>
      <c r="M6" s="37">
        <v>6.5799999999999997E-2</v>
      </c>
      <c r="N6" s="19">
        <v>0.13009999999999999</v>
      </c>
      <c r="O6" s="37">
        <v>0.03</v>
      </c>
      <c r="P6" s="37">
        <v>2.8371E-2</v>
      </c>
      <c r="Q6" s="53">
        <v>0.5</v>
      </c>
      <c r="R6" s="53">
        <v>0.59160000000000001</v>
      </c>
      <c r="S6" s="53">
        <v>0.54020000000000001</v>
      </c>
      <c r="T6" s="16">
        <f t="shared" si="2"/>
        <v>9.1600000000000015E-2</v>
      </c>
      <c r="U6" s="16">
        <f t="shared" si="3"/>
        <v>4.0200000000000014E-2</v>
      </c>
      <c r="V6" s="19">
        <v>-4.7600000000000003E-2</v>
      </c>
      <c r="W6" s="37">
        <v>3.8E-3</v>
      </c>
      <c r="X6" s="37">
        <v>4.7E-2</v>
      </c>
      <c r="Y6" s="19">
        <v>-4.5100000000000001E-2</v>
      </c>
      <c r="Z6" s="37">
        <v>3.8E-3</v>
      </c>
      <c r="AA6" s="37">
        <v>-1.8419000000000001E-2</v>
      </c>
      <c r="AB6" s="29">
        <v>1.8599999999999998E-2</v>
      </c>
    </row>
    <row r="7" spans="2:28" x14ac:dyDescent="0.2">
      <c r="B7" s="135">
        <v>44750</v>
      </c>
      <c r="C7" s="128">
        <v>43.49</v>
      </c>
      <c r="D7" s="53">
        <v>64.239999999999995</v>
      </c>
      <c r="E7" s="53">
        <v>32.020000000000003</v>
      </c>
      <c r="F7" s="128">
        <v>0.41</v>
      </c>
      <c r="G7" s="128">
        <v>0.49</v>
      </c>
      <c r="H7" s="53">
        <v>0.45550000000000002</v>
      </c>
      <c r="I7" s="19">
        <f t="shared" si="0"/>
        <v>8.0000000000000016E-2</v>
      </c>
      <c r="J7" s="19">
        <f t="shared" si="1"/>
        <v>4.550000000000004E-2</v>
      </c>
      <c r="K7" s="57">
        <v>0.128</v>
      </c>
      <c r="L7" s="58">
        <v>2.5100000000000001E-2</v>
      </c>
      <c r="M7" s="58">
        <v>6.8099999999999994E-2</v>
      </c>
      <c r="N7" s="19">
        <v>0.13830000000000001</v>
      </c>
      <c r="O7" s="37">
        <v>3.1E-2</v>
      </c>
      <c r="P7" s="37">
        <v>3.032E-2</v>
      </c>
      <c r="Q7" s="53">
        <v>0.5</v>
      </c>
      <c r="R7" s="53">
        <v>0.52739999999999998</v>
      </c>
      <c r="S7" s="53">
        <v>0.48709999999999998</v>
      </c>
      <c r="T7" s="16">
        <f t="shared" si="2"/>
        <v>2.739999999999998E-2</v>
      </c>
      <c r="U7" s="16">
        <f t="shared" si="3"/>
        <v>1.2900000000000023E-2</v>
      </c>
      <c r="V7" s="19">
        <v>-4.2500000000000003E-2</v>
      </c>
      <c r="W7" s="37">
        <v>3.5000000000000001E-3</v>
      </c>
      <c r="X7" s="37">
        <v>4.36E-2</v>
      </c>
      <c r="Y7" s="19">
        <v>-4.0599999999999997E-2</v>
      </c>
      <c r="Z7" s="37">
        <v>3.3999999999999998E-3</v>
      </c>
      <c r="AA7" s="37">
        <v>-1.687E-2</v>
      </c>
      <c r="AB7" s="136">
        <v>1.8599999999999998E-2</v>
      </c>
    </row>
    <row r="8" spans="2:28" x14ac:dyDescent="0.2">
      <c r="B8" s="134">
        <v>44753</v>
      </c>
      <c r="C8" s="53">
        <v>43.25</v>
      </c>
      <c r="D8" s="53">
        <v>61.91</v>
      </c>
      <c r="E8" s="53">
        <v>31.46</v>
      </c>
      <c r="F8" s="53">
        <v>0.41</v>
      </c>
      <c r="G8" s="53">
        <v>0.45400000000000001</v>
      </c>
      <c r="H8" s="53">
        <v>0.42920000000000003</v>
      </c>
      <c r="I8" s="19">
        <f t="shared" si="0"/>
        <v>4.4000000000000039E-2</v>
      </c>
      <c r="J8" s="19">
        <f t="shared" si="1"/>
        <v>1.920000000000005E-2</v>
      </c>
      <c r="K8" s="15">
        <v>0.121</v>
      </c>
      <c r="L8" s="11">
        <v>2.4400000000000002E-2</v>
      </c>
      <c r="M8" s="11">
        <v>6.5000000000000002E-2</v>
      </c>
      <c r="N8" s="15">
        <v>0.13250000000000001</v>
      </c>
      <c r="O8" s="11">
        <v>3.04E-2</v>
      </c>
      <c r="P8" s="11">
        <v>2.8903999999999999E-2</v>
      </c>
      <c r="Q8" s="53">
        <v>0.52</v>
      </c>
      <c r="R8" s="53">
        <v>0.62729999999999997</v>
      </c>
      <c r="S8" s="53">
        <v>0.58740000000000003</v>
      </c>
      <c r="T8" s="16">
        <f t="shared" si="2"/>
        <v>0.10729999999999995</v>
      </c>
      <c r="U8" s="16">
        <f t="shared" si="3"/>
        <v>6.7400000000000015E-2</v>
      </c>
      <c r="V8" s="15">
        <v>-5.0900000000000001E-2</v>
      </c>
      <c r="W8" s="11">
        <v>4.1999999999999997E-3</v>
      </c>
      <c r="X8" s="11">
        <v>4.8500000000000001E-2</v>
      </c>
      <c r="Y8" s="15">
        <v>-4.9099999999999998E-2</v>
      </c>
      <c r="Z8" s="11">
        <v>4.1000000000000003E-3</v>
      </c>
      <c r="AA8" s="11">
        <v>-1.9771E-2</v>
      </c>
      <c r="AB8" s="29">
        <v>2.07E-2</v>
      </c>
    </row>
    <row r="9" spans="2:28" x14ac:dyDescent="0.2">
      <c r="B9" s="134">
        <v>44754</v>
      </c>
      <c r="C9" s="53">
        <v>42.86</v>
      </c>
      <c r="D9" s="53">
        <v>63.03</v>
      </c>
      <c r="E9" s="53">
        <v>31.36</v>
      </c>
      <c r="F9" s="53">
        <v>0.43</v>
      </c>
      <c r="G9" s="53">
        <v>0.40310000000000001</v>
      </c>
      <c r="H9" s="53">
        <v>0.38059999999999999</v>
      </c>
      <c r="I9" s="19">
        <f t="shared" si="0"/>
        <v>2.6899999999999979E-2</v>
      </c>
      <c r="J9" s="19">
        <f t="shared" si="1"/>
        <v>4.9399999999999999E-2</v>
      </c>
      <c r="K9" s="19">
        <v>0.11070000000000001</v>
      </c>
      <c r="L9" s="37">
        <v>2.3199999999999998E-2</v>
      </c>
      <c r="M9" s="37">
        <v>6.0199999999999997E-2</v>
      </c>
      <c r="N9" s="19">
        <v>0.1211</v>
      </c>
      <c r="O9" s="37">
        <v>2.9000000000000001E-2</v>
      </c>
      <c r="P9" s="37">
        <v>2.6231999999999998E-2</v>
      </c>
      <c r="Q9" s="53">
        <v>0.51</v>
      </c>
      <c r="R9" s="53">
        <v>0.56420000000000003</v>
      </c>
      <c r="S9" s="53">
        <v>0.53439999999999999</v>
      </c>
      <c r="T9" s="16">
        <f t="shared" si="2"/>
        <v>5.4200000000000026E-2</v>
      </c>
      <c r="U9" s="16">
        <f t="shared" si="3"/>
        <v>2.4399999999999977E-2</v>
      </c>
      <c r="V9" s="19">
        <v>-4.5999999999999999E-2</v>
      </c>
      <c r="W9" s="37">
        <v>3.8E-3</v>
      </c>
      <c r="X9" s="37">
        <v>4.5400000000000003E-2</v>
      </c>
      <c r="Y9" s="19">
        <v>-4.4600000000000001E-2</v>
      </c>
      <c r="Z9" s="37">
        <v>3.8E-3</v>
      </c>
      <c r="AA9" s="37">
        <v>-1.8245999999999998E-2</v>
      </c>
      <c r="AB9" s="29">
        <v>2.1000000000000001E-2</v>
      </c>
    </row>
    <row r="10" spans="2:28" x14ac:dyDescent="0.2">
      <c r="B10" s="134">
        <v>44755</v>
      </c>
      <c r="C10" s="53">
        <v>42.7</v>
      </c>
      <c r="D10" s="53">
        <v>62.01</v>
      </c>
      <c r="E10" s="53">
        <v>30.84</v>
      </c>
      <c r="F10" s="53">
        <v>0.4</v>
      </c>
      <c r="G10" s="53">
        <v>0.38009999999999999</v>
      </c>
      <c r="H10" s="53">
        <v>0.3664</v>
      </c>
      <c r="I10" s="19">
        <f t="shared" si="0"/>
        <v>1.9900000000000029E-2</v>
      </c>
      <c r="J10" s="19">
        <f t="shared" si="1"/>
        <v>3.3600000000000019E-2</v>
      </c>
      <c r="K10" s="19">
        <v>0.1061</v>
      </c>
      <c r="L10" s="37">
        <v>2.69E-2</v>
      </c>
      <c r="M10" s="37">
        <v>5.8000000000000003E-2</v>
      </c>
      <c r="N10" s="19">
        <v>0.1178</v>
      </c>
      <c r="O10" s="37">
        <v>2.8500000000000001E-2</v>
      </c>
      <c r="P10" s="37">
        <v>2.5430000000000001E-2</v>
      </c>
      <c r="Q10" s="53">
        <v>0.59</v>
      </c>
      <c r="R10" s="53">
        <v>0.60419999999999996</v>
      </c>
      <c r="S10" s="53">
        <v>0.57820000000000005</v>
      </c>
      <c r="T10" s="16">
        <f t="shared" si="2"/>
        <v>1.419999999999999E-2</v>
      </c>
      <c r="U10" s="16">
        <f t="shared" si="3"/>
        <v>1.1799999999999922E-2</v>
      </c>
      <c r="V10" s="19">
        <v>-4.9700000000000001E-2</v>
      </c>
      <c r="W10" s="37">
        <v>4.1000000000000003E-3</v>
      </c>
      <c r="X10" s="37">
        <v>4.7199999999999999E-2</v>
      </c>
      <c r="Y10" s="15">
        <v>-4.8399999999999999E-2</v>
      </c>
      <c r="Z10" s="11">
        <v>4.1000000000000003E-3</v>
      </c>
      <c r="AA10" s="11">
        <v>-1.9585999999999999E-2</v>
      </c>
      <c r="AB10" s="29">
        <v>2.29E-2</v>
      </c>
    </row>
    <row r="11" spans="2:28" x14ac:dyDescent="0.2">
      <c r="B11" s="135">
        <v>44756</v>
      </c>
      <c r="C11" s="128">
        <v>41.71</v>
      </c>
      <c r="D11" s="53">
        <v>60.41</v>
      </c>
      <c r="E11" s="53">
        <v>29.87</v>
      </c>
      <c r="F11" s="128">
        <v>0.31</v>
      </c>
      <c r="G11" s="128">
        <v>0.28139999999999998</v>
      </c>
      <c r="H11" s="53">
        <v>0.26540000000000002</v>
      </c>
      <c r="I11" s="19">
        <f t="shared" si="0"/>
        <v>2.8600000000000014E-2</v>
      </c>
      <c r="J11" s="19">
        <f t="shared" si="1"/>
        <v>4.4599999999999973E-2</v>
      </c>
      <c r="K11" s="57">
        <v>8.4199999999999997E-2</v>
      </c>
      <c r="L11" s="58">
        <v>1.9599999999999999E-2</v>
      </c>
      <c r="M11" s="58">
        <v>4.7600000000000003E-2</v>
      </c>
      <c r="N11" s="19">
        <v>9.2100000000000001E-2</v>
      </c>
      <c r="O11" s="37">
        <v>2.4799999999999999E-2</v>
      </c>
      <c r="P11" s="37">
        <v>1.9507E-2</v>
      </c>
      <c r="Q11" s="53">
        <v>0.59</v>
      </c>
      <c r="R11" s="53">
        <v>0.6794</v>
      </c>
      <c r="S11" s="53">
        <v>0.65849999999999997</v>
      </c>
      <c r="T11" s="16">
        <f t="shared" si="2"/>
        <v>8.9400000000000035E-2</v>
      </c>
      <c r="U11" s="16">
        <f t="shared" si="3"/>
        <v>6.8500000000000005E-2</v>
      </c>
      <c r="V11" s="19">
        <v>-5.62E-2</v>
      </c>
      <c r="W11" s="37">
        <v>4.7000000000000002E-3</v>
      </c>
      <c r="X11" s="37">
        <v>4.7600000000000003E-2</v>
      </c>
      <c r="Y11" s="19">
        <v>-5.5199999999999999E-2</v>
      </c>
      <c r="Z11" s="37">
        <v>4.5999999999999999E-3</v>
      </c>
      <c r="AA11" s="37">
        <v>-2.1760999999999999E-2</v>
      </c>
      <c r="AB11" s="136">
        <v>2.41E-2</v>
      </c>
    </row>
    <row r="12" spans="2:28" x14ac:dyDescent="0.2">
      <c r="B12" s="134">
        <v>44757</v>
      </c>
      <c r="C12" s="53">
        <v>43.07</v>
      </c>
      <c r="D12" s="53">
        <v>62.86</v>
      </c>
      <c r="E12" s="53">
        <v>32.25</v>
      </c>
      <c r="F12" s="53">
        <v>0.37</v>
      </c>
      <c r="G12" s="53">
        <v>0.40899999999999997</v>
      </c>
      <c r="H12" s="53">
        <v>0.41060000000000002</v>
      </c>
      <c r="I12" s="19">
        <f t="shared" si="0"/>
        <v>3.8999999999999979E-2</v>
      </c>
      <c r="J12" s="19">
        <f t="shared" si="1"/>
        <v>4.0600000000000025E-2</v>
      </c>
      <c r="K12" s="15">
        <v>0.1128</v>
      </c>
      <c r="L12" s="11">
        <v>2.3599999999999999E-2</v>
      </c>
      <c r="M12" s="11">
        <v>6.0699999999999997E-2</v>
      </c>
      <c r="N12" s="19">
        <v>0.1283</v>
      </c>
      <c r="O12" s="37">
        <v>0.03</v>
      </c>
      <c r="P12" s="37">
        <v>2.7885E-2</v>
      </c>
      <c r="Q12" s="53">
        <v>0.51</v>
      </c>
      <c r="R12" s="53">
        <v>0.54620000000000002</v>
      </c>
      <c r="S12" s="53">
        <v>0.53849999999999998</v>
      </c>
      <c r="T12" s="16">
        <f t="shared" si="2"/>
        <v>3.620000000000001E-2</v>
      </c>
      <c r="U12" s="16">
        <f t="shared" si="3"/>
        <v>2.849999999999997E-2</v>
      </c>
      <c r="V12" s="19">
        <v>-4.5400000000000003E-2</v>
      </c>
      <c r="W12" s="37">
        <v>3.8E-3</v>
      </c>
      <c r="X12" s="37">
        <v>4.4200000000000003E-2</v>
      </c>
      <c r="Y12" s="19">
        <v>-4.5100000000000001E-2</v>
      </c>
      <c r="Z12" s="37">
        <v>3.8E-3</v>
      </c>
      <c r="AA12" s="37">
        <v>1.8394000000000001E-2</v>
      </c>
      <c r="AB12" s="29">
        <v>2.24E-2</v>
      </c>
    </row>
    <row r="13" spans="2:28" x14ac:dyDescent="0.2">
      <c r="B13" s="134">
        <v>44760</v>
      </c>
      <c r="C13" s="53">
        <v>43.26</v>
      </c>
      <c r="D13" s="128">
        <v>64.45</v>
      </c>
      <c r="E13" s="70">
        <v>32.49</v>
      </c>
      <c r="F13" s="53">
        <v>0.37</v>
      </c>
      <c r="G13" s="53">
        <v>0.42580000000000001</v>
      </c>
      <c r="H13" s="53">
        <v>0.43809999999999999</v>
      </c>
      <c r="I13" s="19">
        <f t="shared" si="0"/>
        <v>5.5800000000000016E-2</v>
      </c>
      <c r="J13" s="19">
        <f t="shared" si="1"/>
        <v>6.8099999999999994E-2</v>
      </c>
      <c r="K13" s="15">
        <v>0.1163</v>
      </c>
      <c r="L13" s="11">
        <v>2.41E-2</v>
      </c>
      <c r="M13" s="11">
        <v>6.2E-2</v>
      </c>
      <c r="N13" s="15">
        <v>0.13469999999999999</v>
      </c>
      <c r="O13" s="11">
        <v>3.0700000000000002E-2</v>
      </c>
      <c r="P13" s="11">
        <v>2.9375999999999999E-2</v>
      </c>
      <c r="Q13" s="128">
        <v>0.41</v>
      </c>
      <c r="R13" s="128">
        <v>0.47110000000000002</v>
      </c>
      <c r="S13" s="53">
        <v>0.47089999999999999</v>
      </c>
      <c r="T13" s="16">
        <f t="shared" si="2"/>
        <v>6.1100000000000043E-2</v>
      </c>
      <c r="U13" s="16">
        <f t="shared" si="3"/>
        <v>6.090000000000001E-2</v>
      </c>
      <c r="V13" s="57">
        <v>-3.9300000000000002E-2</v>
      </c>
      <c r="W13" s="58">
        <v>3.3E-3</v>
      </c>
      <c r="X13" s="58">
        <v>4.02E-2</v>
      </c>
      <c r="Y13" s="15">
        <v>-3.9300000000000002E-2</v>
      </c>
      <c r="Z13" s="11">
        <v>3.3E-3</v>
      </c>
      <c r="AA13" s="11">
        <v>-1.6383999999999999E-2</v>
      </c>
      <c r="AB13" s="29">
        <v>2.3300000000000001E-2</v>
      </c>
    </row>
    <row r="14" spans="2:28" x14ac:dyDescent="0.2">
      <c r="B14" s="134">
        <v>44761</v>
      </c>
      <c r="C14" s="53">
        <v>43.77</v>
      </c>
      <c r="D14" s="53">
        <v>66.75</v>
      </c>
      <c r="E14" s="53">
        <v>33.35</v>
      </c>
      <c r="F14" s="53">
        <v>0.41</v>
      </c>
      <c r="G14" s="53">
        <v>0.48199999999999998</v>
      </c>
      <c r="H14" s="53">
        <v>0.51490000000000002</v>
      </c>
      <c r="I14" s="19">
        <f t="shared" si="0"/>
        <v>7.2000000000000008E-2</v>
      </c>
      <c r="J14" s="19">
        <f t="shared" si="1"/>
        <v>0.10490000000000005</v>
      </c>
      <c r="K14" s="19">
        <v>0.128</v>
      </c>
      <c r="L14" s="37">
        <v>2.5600000000000001E-2</v>
      </c>
      <c r="M14" s="37">
        <v>6.6900000000000001E-2</v>
      </c>
      <c r="N14" s="19">
        <v>0.1517</v>
      </c>
      <c r="O14" s="37">
        <v>3.2599999999999997E-2</v>
      </c>
      <c r="P14" s="37">
        <v>3.3396000000000002E-2</v>
      </c>
      <c r="Q14" s="53">
        <v>0.38</v>
      </c>
      <c r="R14" s="53">
        <v>0.38169999999999998</v>
      </c>
      <c r="S14" s="53">
        <v>0.3871</v>
      </c>
      <c r="T14" s="16">
        <f t="shared" si="2"/>
        <v>1.6999999999999793E-3</v>
      </c>
      <c r="U14" s="16">
        <f t="shared" si="3"/>
        <v>7.0999999999999952E-3</v>
      </c>
      <c r="V14" s="19">
        <v>-3.2000000000000001E-2</v>
      </c>
      <c r="W14" s="37">
        <v>2.7000000000000001E-3</v>
      </c>
      <c r="X14" s="37">
        <v>3.5000000000000003E-2</v>
      </c>
      <c r="Y14" s="19">
        <v>-3.2300000000000002E-2</v>
      </c>
      <c r="Z14" s="37">
        <v>2.7000000000000001E-3</v>
      </c>
      <c r="AA14" s="37">
        <v>-1.3847999999999999E-2</v>
      </c>
      <c r="AB14" s="29">
        <v>2.4500000000000001E-2</v>
      </c>
    </row>
    <row r="15" spans="2:28" x14ac:dyDescent="0.2">
      <c r="B15" s="134">
        <v>44762</v>
      </c>
      <c r="C15" s="129">
        <v>43.92</v>
      </c>
      <c r="D15" s="129">
        <v>68.099999999999994</v>
      </c>
      <c r="E15" s="53">
        <v>33.29</v>
      </c>
      <c r="F15" s="129">
        <v>0.42</v>
      </c>
      <c r="G15" s="129">
        <v>0.495</v>
      </c>
      <c r="H15" s="129">
        <v>0.42930000000000001</v>
      </c>
      <c r="I15" s="19">
        <f t="shared" si="0"/>
        <v>7.5000000000000011E-2</v>
      </c>
      <c r="J15" s="19">
        <f t="shared" si="1"/>
        <v>9.3000000000000305E-3</v>
      </c>
      <c r="K15" s="105">
        <v>0.13089999999999999</v>
      </c>
      <c r="L15" s="77">
        <v>2.6100000000000002E-2</v>
      </c>
      <c r="M15" s="77">
        <v>6.7900000000000002E-2</v>
      </c>
      <c r="N15" s="78">
        <v>0.1353</v>
      </c>
      <c r="O15" s="76">
        <v>3.2800000000000003E-2</v>
      </c>
      <c r="P15" s="76">
        <v>3.3398999999999998E-2</v>
      </c>
      <c r="Q15" s="129">
        <v>0.38</v>
      </c>
      <c r="R15" s="129">
        <v>0.33450000000000002</v>
      </c>
      <c r="S15" s="129">
        <v>0.34620000000000001</v>
      </c>
      <c r="T15" s="16">
        <f t="shared" si="2"/>
        <v>4.5499999999999985E-2</v>
      </c>
      <c r="U15" s="16">
        <f t="shared" si="3"/>
        <v>3.3799999999999997E-2</v>
      </c>
      <c r="V15" s="105">
        <v>-2.81E-2</v>
      </c>
      <c r="W15" s="77">
        <v>2.3999999999999998E-3</v>
      </c>
      <c r="X15" s="77">
        <v>3.2000000000000001E-2</v>
      </c>
      <c r="Y15" s="105">
        <v>-2.8799999999999999E-2</v>
      </c>
      <c r="Z15" s="77">
        <v>2.3999999999999998E-3</v>
      </c>
      <c r="AA15" s="77">
        <v>-1.2577E-2</v>
      </c>
      <c r="AB15" s="137">
        <v>2.4299999999999999E-2</v>
      </c>
    </row>
    <row r="16" spans="2:28" x14ac:dyDescent="0.2">
      <c r="B16" s="134">
        <v>44763</v>
      </c>
      <c r="C16" s="45">
        <v>44.58</v>
      </c>
      <c r="D16" s="53">
        <v>68.13</v>
      </c>
      <c r="E16" s="53">
        <v>33.65</v>
      </c>
      <c r="F16" s="45">
        <v>0.47</v>
      </c>
      <c r="G16" s="45">
        <v>0.58009999999999995</v>
      </c>
      <c r="H16" s="45">
        <v>0.52429999999999999</v>
      </c>
      <c r="I16" s="19">
        <f t="shared" si="0"/>
        <v>0.11009999999999998</v>
      </c>
      <c r="J16" s="19">
        <f t="shared" si="1"/>
        <v>5.4300000000000015E-2</v>
      </c>
      <c r="K16" s="115">
        <v>0.1477</v>
      </c>
      <c r="L16" s="42">
        <v>2.8000000000000001E-2</v>
      </c>
      <c r="M16" s="42">
        <v>7.4499999999999997E-2</v>
      </c>
      <c r="N16" s="79">
        <v>0.15679999999999999</v>
      </c>
      <c r="O16" s="46">
        <v>3.4299999999999997E-2</v>
      </c>
      <c r="P16" s="46">
        <v>3.5255000000000002E-2</v>
      </c>
      <c r="Q16" s="53">
        <v>0.28999999999999998</v>
      </c>
      <c r="R16" s="53">
        <v>0.32729999999999998</v>
      </c>
      <c r="S16" s="53">
        <v>0.3458</v>
      </c>
      <c r="T16" s="16">
        <f t="shared" si="2"/>
        <v>3.73E-2</v>
      </c>
      <c r="U16" s="16">
        <f t="shared" si="3"/>
        <v>5.5800000000000016E-2</v>
      </c>
      <c r="V16" s="19">
        <v>-2.7699999999999999E-2</v>
      </c>
      <c r="W16" s="37">
        <v>2.3E-3</v>
      </c>
      <c r="X16" s="37">
        <v>3.15E-2</v>
      </c>
      <c r="Y16" s="19">
        <v>-2.8799999999999999E-2</v>
      </c>
      <c r="Z16" s="37">
        <v>2.3999999999999998E-3</v>
      </c>
      <c r="AA16" s="37">
        <v>-1.2566000000000001E-2</v>
      </c>
      <c r="AB16" s="138">
        <v>2.3900000000000001E-2</v>
      </c>
    </row>
    <row r="17" spans="2:28" x14ac:dyDescent="0.2">
      <c r="B17" s="134">
        <v>44764</v>
      </c>
      <c r="C17" s="53">
        <v>44.46</v>
      </c>
      <c r="D17" s="53">
        <v>68.19</v>
      </c>
      <c r="E17" s="53">
        <v>33.43</v>
      </c>
      <c r="F17" s="53">
        <v>0.47</v>
      </c>
      <c r="G17" s="53">
        <v>0.55549999999999999</v>
      </c>
      <c r="H17" s="53">
        <v>0.50439999999999996</v>
      </c>
      <c r="I17" s="19">
        <f t="shared" si="0"/>
        <v>8.550000000000002E-2</v>
      </c>
      <c r="J17" s="19">
        <f t="shared" si="1"/>
        <v>3.4399999999999986E-2</v>
      </c>
      <c r="K17" s="19">
        <v>0.14319999999999999</v>
      </c>
      <c r="L17" s="37">
        <v>2.76E-2</v>
      </c>
      <c r="M17" s="37">
        <v>7.2499999999999995E-2</v>
      </c>
      <c r="N17" s="19">
        <v>0.15240000000000001</v>
      </c>
      <c r="O17" s="37">
        <v>3.3799999999999997E-2</v>
      </c>
      <c r="P17" s="37">
        <v>3.4188999999999997E-2</v>
      </c>
      <c r="Q17" s="53">
        <v>0.28000000000000003</v>
      </c>
      <c r="R17" s="53">
        <v>0.31940000000000002</v>
      </c>
      <c r="S17" s="53">
        <v>0.34460000000000002</v>
      </c>
      <c r="T17" s="16">
        <f t="shared" si="2"/>
        <v>3.9399999999999991E-2</v>
      </c>
      <c r="U17" s="16">
        <f t="shared" si="3"/>
        <v>6.4599999999999991E-2</v>
      </c>
      <c r="V17" s="19">
        <v>-2.7199999999999998E-2</v>
      </c>
      <c r="W17" s="37">
        <v>2.3E-3</v>
      </c>
      <c r="X17" s="37">
        <v>3.09E-2</v>
      </c>
      <c r="Y17" s="19">
        <v>-2.86E-2</v>
      </c>
      <c r="Z17" s="37">
        <v>2.3999999999999998E-3</v>
      </c>
      <c r="AA17" s="37">
        <v>-1.2527999999999999E-2</v>
      </c>
      <c r="AB17" s="29">
        <v>2.35E-2</v>
      </c>
    </row>
    <row r="18" spans="2:28" x14ac:dyDescent="0.2">
      <c r="B18" s="134">
        <v>44767</v>
      </c>
      <c r="C18" s="53">
        <v>44.34</v>
      </c>
      <c r="D18" s="53">
        <v>68.36</v>
      </c>
      <c r="E18" s="53">
        <v>33.729999999999997</v>
      </c>
      <c r="F18" s="53">
        <v>0.49</v>
      </c>
      <c r="G18" s="53">
        <v>0.53159999999999996</v>
      </c>
      <c r="H18" s="53">
        <v>0.48870000000000002</v>
      </c>
      <c r="I18" s="19">
        <f t="shared" si="0"/>
        <v>4.159999999999997E-2</v>
      </c>
      <c r="J18" s="19">
        <f t="shared" si="1"/>
        <v>1.2999999999999678E-3</v>
      </c>
      <c r="K18" s="19">
        <v>0.1389</v>
      </c>
      <c r="L18" s="37">
        <v>2.7199999999999998E-2</v>
      </c>
      <c r="M18" s="37">
        <v>7.0599999999999996E-2</v>
      </c>
      <c r="N18" s="19">
        <v>0.1489</v>
      </c>
      <c r="O18" s="37">
        <v>3.3500000000000002E-2</v>
      </c>
      <c r="P18" s="37">
        <v>3.3335999999999998E-2</v>
      </c>
      <c r="Q18" s="53">
        <v>0.28000000000000003</v>
      </c>
      <c r="R18" s="53">
        <v>0.30869999999999997</v>
      </c>
      <c r="S18" s="53">
        <v>0.33889999999999998</v>
      </c>
      <c r="T18" s="16">
        <f t="shared" si="2"/>
        <v>2.8699999999999948E-2</v>
      </c>
      <c r="U18" s="16">
        <f t="shared" si="3"/>
        <v>5.8899999999999952E-2</v>
      </c>
      <c r="V18" s="19">
        <v>-2.64E-2</v>
      </c>
      <c r="W18" s="37">
        <v>2.3E-3</v>
      </c>
      <c r="X18" s="37">
        <v>3.0200000000000001E-2</v>
      </c>
      <c r="Y18" s="19">
        <v>-2.8199999999999999E-2</v>
      </c>
      <c r="Z18" s="37">
        <v>2.3999999999999998E-3</v>
      </c>
      <c r="AA18" s="37">
        <v>-1.2348E-2</v>
      </c>
      <c r="AB18" s="29">
        <v>2.4199999999999999E-2</v>
      </c>
    </row>
    <row r="19" spans="2:28" x14ac:dyDescent="0.2">
      <c r="B19" s="134">
        <v>44768</v>
      </c>
      <c r="C19" s="53">
        <v>43.39</v>
      </c>
      <c r="D19" s="53">
        <v>71.510000000000005</v>
      </c>
      <c r="E19" s="53">
        <v>33.049999999999997</v>
      </c>
      <c r="F19" s="53">
        <v>0.44</v>
      </c>
      <c r="G19" s="53">
        <v>0.40560000000000002</v>
      </c>
      <c r="H19" s="53">
        <v>0.36330000000000001</v>
      </c>
      <c r="I19" s="19">
        <f t="shared" si="0"/>
        <v>3.4399999999999986E-2</v>
      </c>
      <c r="J19" s="19">
        <f t="shared" si="1"/>
        <v>7.669999999999999E-2</v>
      </c>
      <c r="K19" s="19">
        <v>0.1134</v>
      </c>
      <c r="L19" s="37">
        <v>2.4199999999999999E-2</v>
      </c>
      <c r="M19" s="37">
        <v>5.9799999999999999E-2</v>
      </c>
      <c r="N19" s="19">
        <v>0.1193</v>
      </c>
      <c r="O19" s="37">
        <v>2.9700000000000001E-2</v>
      </c>
      <c r="P19" s="37">
        <v>2.6245999999999998E-2</v>
      </c>
      <c r="Q19" s="53">
        <v>0.21</v>
      </c>
      <c r="R19" s="53">
        <v>0.23069999999999999</v>
      </c>
      <c r="S19" s="53">
        <v>0.26040000000000002</v>
      </c>
      <c r="T19" s="16">
        <f t="shared" si="2"/>
        <v>2.0699999999999996E-2</v>
      </c>
      <c r="U19" s="16">
        <f t="shared" si="3"/>
        <v>5.0400000000000028E-2</v>
      </c>
      <c r="V19" s="19">
        <v>-1.9800000000000002E-2</v>
      </c>
      <c r="W19" s="37">
        <v>1.6999999999999999E-3</v>
      </c>
      <c r="X19" s="37">
        <v>2.46E-2</v>
      </c>
      <c r="Y19" s="19">
        <v>-2.1499999999999998E-2</v>
      </c>
      <c r="Z19" s="37">
        <v>1.8E-3</v>
      </c>
      <c r="AA19" s="37">
        <v>-9.7999999999999997E-4</v>
      </c>
      <c r="AB19" s="29">
        <v>2.4799999999999999E-2</v>
      </c>
    </row>
    <row r="20" spans="2:28" x14ac:dyDescent="0.2">
      <c r="B20" s="134">
        <v>44769</v>
      </c>
      <c r="C20" s="53">
        <v>44.64</v>
      </c>
      <c r="D20" s="53">
        <v>71.58</v>
      </c>
      <c r="E20" s="53">
        <v>33.590000000000003</v>
      </c>
      <c r="F20" s="53">
        <v>0.47</v>
      </c>
      <c r="G20" s="53">
        <v>0.56010000000000004</v>
      </c>
      <c r="H20" s="53">
        <v>0.48680000000000001</v>
      </c>
      <c r="I20" s="19">
        <f t="shared" si="0"/>
        <v>9.0100000000000069E-2</v>
      </c>
      <c r="J20" s="19">
        <f t="shared" si="1"/>
        <v>1.6800000000000037E-2</v>
      </c>
      <c r="K20" s="19">
        <v>0.14499999999999999</v>
      </c>
      <c r="L20" s="37">
        <v>2.8000000000000001E-2</v>
      </c>
      <c r="M20" s="37">
        <v>7.2599999999999998E-2</v>
      </c>
      <c r="N20" s="19">
        <v>0.15049999999999999</v>
      </c>
      <c r="O20" s="37">
        <v>3.44E-2</v>
      </c>
      <c r="P20" s="37">
        <v>3.3971000000000001E-2</v>
      </c>
      <c r="Q20" s="53">
        <v>0.14000000000000001</v>
      </c>
      <c r="R20" s="53">
        <v>0.2243</v>
      </c>
      <c r="S20" s="53">
        <v>0.1411</v>
      </c>
      <c r="T20" s="16">
        <f t="shared" si="2"/>
        <v>8.4299999999999986E-2</v>
      </c>
      <c r="U20" s="16">
        <f t="shared" si="3"/>
        <v>1.0999999999999899E-3</v>
      </c>
      <c r="V20" s="19">
        <v>-1.9300000000000001E-2</v>
      </c>
      <c r="W20" s="37">
        <v>1.6999999999999999E-3</v>
      </c>
      <c r="X20" s="37">
        <v>2.41E-2</v>
      </c>
      <c r="Y20" s="19">
        <v>-1.3899999999999999E-2</v>
      </c>
      <c r="Z20" s="37">
        <v>1.4E-3</v>
      </c>
      <c r="AA20" s="37">
        <v>-6.2E-4</v>
      </c>
      <c r="AB20" s="29">
        <v>2.3699999999999999E-2</v>
      </c>
    </row>
    <row r="21" spans="2:28" x14ac:dyDescent="0.2">
      <c r="B21" s="134">
        <v>44770</v>
      </c>
      <c r="C21" s="53">
        <v>45.62</v>
      </c>
      <c r="D21" s="53">
        <v>73.14</v>
      </c>
      <c r="E21" s="53">
        <v>33.32</v>
      </c>
      <c r="F21" s="53">
        <v>0.62</v>
      </c>
      <c r="G21" s="53">
        <v>0.70799999999999996</v>
      </c>
      <c r="H21" s="53">
        <v>0.64929999999999999</v>
      </c>
      <c r="I21" s="19">
        <f t="shared" si="0"/>
        <v>8.7999999999999967E-2</v>
      </c>
      <c r="J21" s="19">
        <f t="shared" si="1"/>
        <v>2.9299999999999993E-2</v>
      </c>
      <c r="K21" s="19">
        <v>0.17280000000000001</v>
      </c>
      <c r="L21" s="37">
        <v>3.0800000000000001E-2</v>
      </c>
      <c r="M21" s="37">
        <v>8.2900000000000001E-2</v>
      </c>
      <c r="N21" s="19">
        <v>0.1855</v>
      </c>
      <c r="O21" s="37">
        <v>3.7900000000000003E-2</v>
      </c>
      <c r="P21" s="37">
        <v>4.2594E-2</v>
      </c>
      <c r="Q21" s="53">
        <v>0.11</v>
      </c>
      <c r="R21" s="53">
        <v>0.1915</v>
      </c>
      <c r="S21" s="53">
        <v>0.12130000000000001</v>
      </c>
      <c r="T21" s="16">
        <f t="shared" si="2"/>
        <v>8.1500000000000003E-2</v>
      </c>
      <c r="U21" s="16">
        <f t="shared" si="3"/>
        <v>1.1300000000000004E-2</v>
      </c>
      <c r="V21" s="19">
        <v>-1.66E-2</v>
      </c>
      <c r="W21" s="37">
        <v>1.4E-3</v>
      </c>
      <c r="X21" s="37">
        <v>2.1499999999999998E-2</v>
      </c>
      <c r="Y21" s="19">
        <v>-1.1900000000000001E-2</v>
      </c>
      <c r="Z21" s="37">
        <v>1.1999999999999999E-3</v>
      </c>
      <c r="AA21" s="37">
        <v>-5.4000000000000003E-3</v>
      </c>
      <c r="AB21" s="29">
        <v>2.3199999999999998E-2</v>
      </c>
    </row>
    <row r="22" spans="2:28" x14ac:dyDescent="0.2">
      <c r="B22" s="134">
        <v>44771</v>
      </c>
      <c r="C22" s="53">
        <v>45.37</v>
      </c>
      <c r="D22" s="53">
        <v>73.91</v>
      </c>
      <c r="E22" s="53">
        <v>33.81</v>
      </c>
      <c r="F22" s="53">
        <v>0.56999999999999995</v>
      </c>
      <c r="G22" s="53">
        <v>0.65759999999999996</v>
      </c>
      <c r="H22" s="53">
        <v>0.60299999999999998</v>
      </c>
      <c r="I22" s="19">
        <f t="shared" si="0"/>
        <v>8.7600000000000011E-2</v>
      </c>
      <c r="J22" s="19">
        <f t="shared" si="1"/>
        <v>3.3000000000000029E-2</v>
      </c>
      <c r="K22" s="19">
        <v>0.16400000000000001</v>
      </c>
      <c r="L22" s="37">
        <v>3.0099999999999998E-2</v>
      </c>
      <c r="M22" s="37">
        <v>7.9399999999999998E-2</v>
      </c>
      <c r="N22" s="19">
        <v>0.1759</v>
      </c>
      <c r="O22" s="37">
        <v>3.6999999999999998E-2</v>
      </c>
      <c r="P22" s="37">
        <v>4.0131E-2</v>
      </c>
      <c r="Q22" s="53">
        <v>0.1</v>
      </c>
      <c r="R22" s="53">
        <v>0.1749</v>
      </c>
      <c r="S22" s="53">
        <v>0.11260000000000001</v>
      </c>
      <c r="T22" s="16">
        <f t="shared" si="2"/>
        <v>7.4899999999999994E-2</v>
      </c>
      <c r="U22" s="16">
        <f t="shared" si="3"/>
        <v>1.26E-2</v>
      </c>
      <c r="V22" s="19">
        <v>-1.52E-2</v>
      </c>
      <c r="W22" s="37">
        <v>1.4E-3</v>
      </c>
      <c r="X22" s="37">
        <v>2.01E-2</v>
      </c>
      <c r="Y22" s="19">
        <v>-1.11E-2</v>
      </c>
      <c r="Z22" s="37">
        <v>1.1000000000000001E-3</v>
      </c>
      <c r="AA22" s="37">
        <v>-5.0699999999999999E-3</v>
      </c>
      <c r="AB22" s="29">
        <v>2.3E-2</v>
      </c>
    </row>
    <row r="23" spans="2:28" x14ac:dyDescent="0.2">
      <c r="B23" s="134">
        <v>44774</v>
      </c>
      <c r="C23" s="53">
        <v>45.28</v>
      </c>
      <c r="D23" s="53">
        <v>75.8</v>
      </c>
      <c r="E23" s="53">
        <v>33.71</v>
      </c>
      <c r="F23" s="53">
        <v>0.56000000000000005</v>
      </c>
      <c r="G23" s="53">
        <v>0.6351</v>
      </c>
      <c r="H23" s="53">
        <v>0.59360000000000002</v>
      </c>
      <c r="I23" s="19">
        <f t="shared" si="0"/>
        <v>7.5099999999999945E-2</v>
      </c>
      <c r="J23" s="19">
        <f t="shared" si="1"/>
        <v>3.3599999999999963E-2</v>
      </c>
      <c r="K23" s="19">
        <v>0.16020000000000001</v>
      </c>
      <c r="L23" s="37">
        <v>2.98E-2</v>
      </c>
      <c r="M23" s="37">
        <v>7.7700000000000005E-2</v>
      </c>
      <c r="N23" s="15">
        <v>0.1739</v>
      </c>
      <c r="O23" s="11">
        <v>3.6799999999999999E-2</v>
      </c>
      <c r="P23" s="11">
        <v>3.6554999999999997E-2</v>
      </c>
      <c r="Q23" s="53">
        <v>0.09</v>
      </c>
      <c r="R23" s="53">
        <v>0.14460000000000001</v>
      </c>
      <c r="S23" s="53">
        <v>9.2899999999999996E-2</v>
      </c>
      <c r="T23" s="16">
        <f t="shared" si="2"/>
        <v>5.460000000000001E-2</v>
      </c>
      <c r="U23" s="16">
        <f t="shared" si="3"/>
        <v>2.8999999999999998E-3</v>
      </c>
      <c r="V23" s="15">
        <v>-1.26E-2</v>
      </c>
      <c r="W23" s="11">
        <v>1.1000000000000001E-3</v>
      </c>
      <c r="X23" s="11">
        <v>1.7500000000000002E-2</v>
      </c>
      <c r="Y23" s="15">
        <v>-9.1000000000000004E-3</v>
      </c>
      <c r="Z23" s="11">
        <v>0</v>
      </c>
      <c r="AA23" s="37">
        <v>-4.7999999999999996E-3</v>
      </c>
      <c r="AB23" s="29">
        <v>2.4400000000000002E-2</v>
      </c>
    </row>
    <row r="24" spans="2:28" x14ac:dyDescent="0.2">
      <c r="B24" s="134">
        <v>44775</v>
      </c>
      <c r="C24" s="53">
        <v>44.92</v>
      </c>
      <c r="D24" s="53">
        <v>74.36</v>
      </c>
      <c r="E24" s="53">
        <v>33.04</v>
      </c>
      <c r="F24" s="53">
        <v>0.51</v>
      </c>
      <c r="G24" s="53">
        <v>0.57179999999999997</v>
      </c>
      <c r="H24" s="53">
        <v>0.53400000000000003</v>
      </c>
      <c r="I24" s="19">
        <f t="shared" si="0"/>
        <v>6.1799999999999966E-2</v>
      </c>
      <c r="J24" s="19">
        <f t="shared" si="1"/>
        <v>2.4000000000000021E-2</v>
      </c>
      <c r="K24" s="19">
        <v>0.14849999999999999</v>
      </c>
      <c r="L24" s="37">
        <v>2.87E-2</v>
      </c>
      <c r="M24" s="37">
        <v>7.3099999999999998E-2</v>
      </c>
      <c r="N24" s="19">
        <v>0.16109999999999999</v>
      </c>
      <c r="O24" s="37">
        <v>3.56E-2</v>
      </c>
      <c r="P24" s="11">
        <v>3.9695000000000001E-2</v>
      </c>
      <c r="Q24" s="53">
        <v>0.09</v>
      </c>
      <c r="R24" s="53">
        <v>0.16</v>
      </c>
      <c r="S24" s="53">
        <v>0.1069</v>
      </c>
      <c r="T24" s="16">
        <f t="shared" si="2"/>
        <v>7.0000000000000007E-2</v>
      </c>
      <c r="U24" s="16">
        <f t="shared" si="3"/>
        <v>1.6899999999999998E-2</v>
      </c>
      <c r="V24" s="19">
        <v>-1.41E-2</v>
      </c>
      <c r="W24" s="37">
        <v>1.1999999999999999E-3</v>
      </c>
      <c r="X24" s="37">
        <v>1.8800000000000001E-2</v>
      </c>
      <c r="Y24" s="19">
        <v>-1.0500000000000001E-2</v>
      </c>
      <c r="Z24" s="37">
        <v>1E-3</v>
      </c>
      <c r="AA24" s="37">
        <v>-4.3E-3</v>
      </c>
      <c r="AB24" s="29">
        <v>2.47E-2</v>
      </c>
    </row>
    <row r="25" spans="2:28" x14ac:dyDescent="0.2">
      <c r="B25" s="134">
        <v>44776</v>
      </c>
      <c r="C25" s="53">
        <v>45.71</v>
      </c>
      <c r="D25" s="53">
        <v>74.739999999999995</v>
      </c>
      <c r="E25" s="53">
        <v>33.64</v>
      </c>
      <c r="F25" s="53">
        <v>0.57999999999999996</v>
      </c>
      <c r="G25" s="53">
        <v>0.69</v>
      </c>
      <c r="H25" s="53">
        <v>0.67090000000000005</v>
      </c>
      <c r="I25" s="19">
        <f t="shared" si="0"/>
        <v>0.10999999999999999</v>
      </c>
      <c r="J25" s="19">
        <f t="shared" si="1"/>
        <v>9.0900000000000092E-2</v>
      </c>
      <c r="K25" s="19">
        <v>0.17100000000000001</v>
      </c>
      <c r="L25" s="37">
        <v>3.1099999999999999E-2</v>
      </c>
      <c r="M25" s="37">
        <v>8.1199999999999994E-2</v>
      </c>
      <c r="N25" s="19">
        <v>0.19</v>
      </c>
      <c r="O25" s="37">
        <v>3.8300000000000001E-2</v>
      </c>
      <c r="P25" s="37">
        <v>4.3681999999999999E-2</v>
      </c>
      <c r="Q25" s="53">
        <v>0.08</v>
      </c>
      <c r="R25" s="53">
        <v>0.15079999999999999</v>
      </c>
      <c r="S25" s="53">
        <v>0.1031</v>
      </c>
      <c r="T25" s="53">
        <f t="shared" si="2"/>
        <v>7.0799999999999988E-2</v>
      </c>
      <c r="U25" s="53">
        <f t="shared" si="3"/>
        <v>2.3099999999999996E-2</v>
      </c>
      <c r="V25" s="19">
        <v>-1.34E-2</v>
      </c>
      <c r="W25" s="37">
        <v>1.1999999999999999E-3</v>
      </c>
      <c r="X25" s="37">
        <v>1.7999999999999999E-2</v>
      </c>
      <c r="Y25" s="19">
        <v>-1.01E-2</v>
      </c>
      <c r="Z25" s="37">
        <v>1E-3</v>
      </c>
      <c r="AA25" s="37">
        <v>-4.7000000000000002E-3</v>
      </c>
      <c r="AB25" s="29">
        <v>2.4299999999999999E-2</v>
      </c>
    </row>
  </sheetData>
  <mergeCells count="5">
    <mergeCell ref="C2:E2"/>
    <mergeCell ref="F2:H2"/>
    <mergeCell ref="Q2:S2"/>
    <mergeCell ref="K2:P2"/>
    <mergeCell ref="V2:A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CSCO</vt:lpstr>
      <vt:lpstr>GE</vt:lpstr>
      <vt:lpstr>BAC</vt:lpstr>
      <vt:lpstr>Recap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Scialom</dc:creator>
  <cp:lastModifiedBy>Zachary Scialom</cp:lastModifiedBy>
  <dcterms:created xsi:type="dcterms:W3CDTF">2022-07-04T07:14:03Z</dcterms:created>
  <dcterms:modified xsi:type="dcterms:W3CDTF">2022-08-04T09:38:25Z</dcterms:modified>
</cp:coreProperties>
</file>