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9705" windowHeight="11880"/>
  </bookViews>
  <sheets>
    <sheet name="Stock" sheetId="1" r:id="rId1"/>
    <sheet name="NewData" sheetId="2" r:id="rId2"/>
    <sheet name="Watch" sheetId="3" r:id="rId3"/>
    <sheet name="BackUp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5" i="4" l="1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48" i="1" l="1"/>
  <c r="B47" i="1"/>
  <c r="B46" i="1"/>
  <c r="B45" i="1"/>
  <c r="B44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</calcChain>
</file>

<file path=xl/sharedStrings.xml><?xml version="1.0" encoding="utf-8"?>
<sst xmlns="http://schemas.openxmlformats.org/spreadsheetml/2006/main" count="2225" uniqueCount="1608">
  <si>
    <t>id</t>
    <phoneticPr fontId="1" type="noConversion"/>
  </si>
  <si>
    <t>GDE_FIELD_NAMES</t>
    <phoneticPr fontId="1" type="noConversion"/>
  </si>
  <si>
    <t>GDE_FIELD_TYPES</t>
    <phoneticPr fontId="1" type="noConversion"/>
  </si>
  <si>
    <t>GDE_IGNORE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</si>
  <si>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</si>
  <si>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r>
      <t>n</t>
    </r>
    <r>
      <rPr>
        <sz val="11"/>
        <color theme="1"/>
        <rFont val="等线"/>
        <family val="2"/>
        <scheme val="minor"/>
      </rPr>
      <t>ame</t>
    </r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</si>
  <si>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</si>
  <si>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t>minute</t>
    <phoneticPr fontId="1" type="noConversion"/>
  </si>
  <si>
    <r>
      <t>i</t>
    </r>
    <r>
      <rPr>
        <sz val="11"/>
        <color theme="1"/>
        <rFont val="等线"/>
        <family val="2"/>
        <scheme val="minor"/>
      </rPr>
      <t>nt</t>
    </r>
    <phoneticPr fontId="1" type="noConversion"/>
  </si>
  <si>
    <t>lotnumber</t>
    <phoneticPr fontId="1" type="noConversion"/>
  </si>
  <si>
    <r>
      <t>r</t>
    </r>
    <r>
      <rPr>
        <sz val="11"/>
        <color theme="1"/>
        <rFont val="等线"/>
        <family val="2"/>
        <scheme val="minor"/>
      </rPr>
      <t>epeatnumber</t>
    </r>
    <phoneticPr fontId="1" type="noConversion"/>
  </si>
  <si>
    <t>stock1</t>
    <phoneticPr fontId="1" type="noConversion"/>
  </si>
  <si>
    <t>stock2</t>
  </si>
  <si>
    <t>stock3</t>
  </si>
  <si>
    <t>stock4</t>
  </si>
  <si>
    <t>stock5</t>
  </si>
  <si>
    <t>stock6</t>
  </si>
  <si>
    <t>stock7</t>
  </si>
  <si>
    <t>stock8</t>
  </si>
  <si>
    <t>stock9</t>
  </si>
  <si>
    <t>stock10</t>
  </si>
  <si>
    <t>stock11</t>
  </si>
  <si>
    <t>stock12</t>
  </si>
  <si>
    <t>stock13</t>
  </si>
  <si>
    <t>stock14</t>
  </si>
  <si>
    <t>stock15</t>
  </si>
  <si>
    <t>stock16</t>
  </si>
  <si>
    <t>stock17</t>
  </si>
  <si>
    <t>stock18</t>
  </si>
  <si>
    <t>stock19</t>
  </si>
  <si>
    <t>安井食品</t>
  </si>
  <si>
    <t>美联新材</t>
    <phoneticPr fontId="1" type="noConversion"/>
  </si>
  <si>
    <t>洛阳钼业</t>
    <phoneticPr fontId="1" type="noConversion"/>
  </si>
  <si>
    <t>华鼎股份</t>
    <phoneticPr fontId="1" type="noConversion"/>
  </si>
  <si>
    <t>太平鸟</t>
    <phoneticPr fontId="1" type="noConversion"/>
  </si>
  <si>
    <t>皖天然气</t>
    <phoneticPr fontId="1" type="noConversion"/>
  </si>
  <si>
    <t>艾迪精密</t>
    <phoneticPr fontId="1" type="noConversion"/>
  </si>
  <si>
    <t>新华龙</t>
    <phoneticPr fontId="1" type="noConversion"/>
  </si>
  <si>
    <t>梦百合</t>
    <phoneticPr fontId="1" type="noConversion"/>
  </si>
  <si>
    <t>金隅股份</t>
    <phoneticPr fontId="1" type="noConversion"/>
  </si>
  <si>
    <t>苏垦农发</t>
    <phoneticPr fontId="1" type="noConversion"/>
  </si>
  <si>
    <t>潞安环能</t>
    <phoneticPr fontId="1" type="noConversion"/>
  </si>
  <si>
    <t>陕鼓动力</t>
    <phoneticPr fontId="1" type="noConversion"/>
  </si>
  <si>
    <t>中材国际</t>
    <phoneticPr fontId="1" type="noConversion"/>
  </si>
  <si>
    <t>天业股份</t>
    <phoneticPr fontId="1" type="noConversion"/>
  </si>
  <si>
    <t>闻泰科技</t>
    <phoneticPr fontId="1" type="noConversion"/>
  </si>
  <si>
    <t>湘电股份</t>
    <phoneticPr fontId="1" type="noConversion"/>
  </si>
  <si>
    <t>天通股份</t>
    <phoneticPr fontId="1" type="noConversion"/>
  </si>
  <si>
    <t>安车检测</t>
    <phoneticPr fontId="1" type="noConversion"/>
  </si>
  <si>
    <t>激智科技</t>
    <phoneticPr fontId="1" type="noConversion"/>
  </si>
  <si>
    <t>迅游科技</t>
    <phoneticPr fontId="1" type="noConversion"/>
  </si>
  <si>
    <t>扬杰科技</t>
    <phoneticPr fontId="1" type="noConversion"/>
  </si>
  <si>
    <t>晶盛机电</t>
    <phoneticPr fontId="1" type="noConversion"/>
  </si>
  <si>
    <t>东方财富</t>
    <phoneticPr fontId="1" type="noConversion"/>
  </si>
  <si>
    <t>恺英网络</t>
    <phoneticPr fontId="1" type="noConversion"/>
  </si>
  <si>
    <t>杭氧股份</t>
    <phoneticPr fontId="1" type="noConversion"/>
  </si>
  <si>
    <t>广联达</t>
    <phoneticPr fontId="1" type="noConversion"/>
  </si>
  <si>
    <t>北方华创</t>
    <phoneticPr fontId="1" type="noConversion"/>
  </si>
  <si>
    <t>盐湖股份</t>
    <phoneticPr fontId="1" type="noConversion"/>
  </si>
  <si>
    <t>盈方微</t>
    <phoneticPr fontId="1" type="noConversion"/>
  </si>
  <si>
    <t>风华高科</t>
    <phoneticPr fontId="1" type="noConversion"/>
  </si>
  <si>
    <t>广宇发展</t>
    <phoneticPr fontId="1" type="noConversion"/>
  </si>
  <si>
    <t>潍柴动力</t>
    <phoneticPr fontId="1" type="noConversion"/>
  </si>
  <si>
    <t>新湖中宝</t>
    <phoneticPr fontId="1" type="noConversion"/>
  </si>
  <si>
    <t>浪潮信息</t>
    <phoneticPr fontId="1" type="noConversion"/>
  </si>
  <si>
    <t>鹏博士</t>
    <phoneticPr fontId="1" type="noConversion"/>
  </si>
  <si>
    <t>美年健康</t>
    <phoneticPr fontId="1" type="noConversion"/>
  </si>
  <si>
    <t>金风科技</t>
    <phoneticPr fontId="1" type="noConversion"/>
  </si>
  <si>
    <t>石基信息</t>
    <phoneticPr fontId="1" type="noConversion"/>
  </si>
  <si>
    <t>川投能源</t>
    <phoneticPr fontId="1" type="noConversion"/>
  </si>
  <si>
    <t>兖州煤业</t>
    <phoneticPr fontId="1" type="noConversion"/>
  </si>
  <si>
    <t>东方航空</t>
    <phoneticPr fontId="1" type="noConversion"/>
  </si>
  <si>
    <t>分众传媒</t>
    <phoneticPr fontId="1" type="noConversion"/>
  </si>
  <si>
    <t>金 螳 螂</t>
    <phoneticPr fontId="1" type="noConversion"/>
  </si>
  <si>
    <t>航天信息</t>
    <phoneticPr fontId="1" type="noConversion"/>
  </si>
  <si>
    <t>通富微电</t>
    <phoneticPr fontId="1" type="noConversion"/>
  </si>
  <si>
    <t>华天科技</t>
    <phoneticPr fontId="1" type="noConversion"/>
  </si>
  <si>
    <t>启明星辰</t>
    <phoneticPr fontId="1" type="noConversion"/>
  </si>
  <si>
    <t>拓日新能</t>
    <phoneticPr fontId="1" type="noConversion"/>
  </si>
  <si>
    <t>乾照光电</t>
    <phoneticPr fontId="1" type="noConversion"/>
  </si>
  <si>
    <t>隆华节能</t>
    <phoneticPr fontId="1" type="noConversion"/>
  </si>
  <si>
    <t>家家悦</t>
    <phoneticPr fontId="1" type="noConversion"/>
  </si>
  <si>
    <t>万邦达</t>
    <phoneticPr fontId="1" type="noConversion"/>
  </si>
  <si>
    <t>通灵珠宝</t>
    <phoneticPr fontId="1" type="noConversion"/>
  </si>
  <si>
    <t>阳光电源</t>
    <phoneticPr fontId="1" type="noConversion"/>
  </si>
  <si>
    <t>新奥股份</t>
    <phoneticPr fontId="1" type="noConversion"/>
  </si>
  <si>
    <t>锦富技术</t>
    <phoneticPr fontId="1" type="noConversion"/>
  </si>
  <si>
    <t>环球印务</t>
    <phoneticPr fontId="1" type="noConversion"/>
  </si>
  <si>
    <t>纽威股份</t>
    <phoneticPr fontId="1" type="noConversion"/>
  </si>
  <si>
    <t>中科曙光</t>
    <phoneticPr fontId="1" type="noConversion"/>
  </si>
  <si>
    <t>诚意药业</t>
    <phoneticPr fontId="1" type="noConversion"/>
  </si>
  <si>
    <t>云投生态</t>
    <phoneticPr fontId="1" type="noConversion"/>
  </si>
  <si>
    <t>周大生</t>
    <phoneticPr fontId="1" type="noConversion"/>
  </si>
  <si>
    <t>同兴达</t>
    <phoneticPr fontId="1" type="noConversion"/>
  </si>
  <si>
    <t>康德莱</t>
    <phoneticPr fontId="1" type="noConversion"/>
  </si>
  <si>
    <t>新国都</t>
    <phoneticPr fontId="1" type="noConversion"/>
  </si>
  <si>
    <t>晋亿实业</t>
    <phoneticPr fontId="1" type="noConversion"/>
  </si>
  <si>
    <t>三雄极光</t>
    <phoneticPr fontId="1" type="noConversion"/>
  </si>
  <si>
    <t>贝肯能源</t>
    <phoneticPr fontId="1" type="noConversion"/>
  </si>
  <si>
    <t>神农基因</t>
    <phoneticPr fontId="1" type="noConversion"/>
  </si>
  <si>
    <t>富临运业</t>
    <phoneticPr fontId="1" type="noConversion"/>
  </si>
  <si>
    <t>梅安森</t>
    <phoneticPr fontId="1" type="noConversion"/>
  </si>
  <si>
    <t>马应龙</t>
    <phoneticPr fontId="1" type="noConversion"/>
  </si>
  <si>
    <t>飞乐音响</t>
    <phoneticPr fontId="1" type="noConversion"/>
  </si>
  <si>
    <t>清源股份</t>
    <phoneticPr fontId="1" type="noConversion"/>
  </si>
  <si>
    <t>台海核电</t>
    <phoneticPr fontId="1" type="noConversion"/>
  </si>
  <si>
    <t>英飞特</t>
    <phoneticPr fontId="1" type="noConversion"/>
  </si>
  <si>
    <t>光明乳业</t>
    <phoneticPr fontId="1" type="noConversion"/>
  </si>
  <si>
    <t>洽洽食品</t>
    <phoneticPr fontId="1" type="noConversion"/>
  </si>
  <si>
    <t>钧达股份</t>
    <phoneticPr fontId="1" type="noConversion"/>
  </si>
  <si>
    <t>九 芝 堂</t>
    <phoneticPr fontId="1" type="noConversion"/>
  </si>
  <si>
    <t>杭齿前进</t>
    <phoneticPr fontId="1" type="noConversion"/>
  </si>
  <si>
    <t>九强生物</t>
    <phoneticPr fontId="1" type="noConversion"/>
  </si>
  <si>
    <t>法兰泰克</t>
    <phoneticPr fontId="1" type="noConversion"/>
  </si>
  <si>
    <t>沪电股份</t>
    <phoneticPr fontId="1" type="noConversion"/>
  </si>
  <si>
    <t>同和药业</t>
    <phoneticPr fontId="1" type="noConversion"/>
  </si>
  <si>
    <t>博彦科技</t>
    <phoneticPr fontId="1" type="noConversion"/>
  </si>
  <si>
    <t>康恩贝</t>
    <phoneticPr fontId="1" type="noConversion"/>
  </si>
  <si>
    <t>交大昂立</t>
    <phoneticPr fontId="1" type="noConversion"/>
  </si>
  <si>
    <t>合兴包装</t>
    <phoneticPr fontId="1" type="noConversion"/>
  </si>
  <si>
    <t>会稽山</t>
    <phoneticPr fontId="1" type="noConversion"/>
  </si>
  <si>
    <t>长青集团</t>
    <phoneticPr fontId="1" type="noConversion"/>
  </si>
  <si>
    <t>三维股份</t>
    <phoneticPr fontId="1" type="noConversion"/>
  </si>
  <si>
    <t>东方海洋</t>
    <phoneticPr fontId="1" type="noConversion"/>
  </si>
  <si>
    <t>维业股份</t>
    <phoneticPr fontId="1" type="noConversion"/>
  </si>
  <si>
    <t>应流股份</t>
    <phoneticPr fontId="1" type="noConversion"/>
  </si>
  <si>
    <t>仙琚制药</t>
    <phoneticPr fontId="1" type="noConversion"/>
  </si>
  <si>
    <t>安奈儿</t>
    <phoneticPr fontId="1" type="noConversion"/>
  </si>
  <si>
    <t>赛升药业</t>
    <phoneticPr fontId="1" type="noConversion"/>
  </si>
  <si>
    <t>鸿博股份</t>
    <phoneticPr fontId="1" type="noConversion"/>
  </si>
  <si>
    <t>兴齐眼药</t>
    <phoneticPr fontId="1" type="noConversion"/>
  </si>
  <si>
    <t>华鹏飞</t>
    <phoneticPr fontId="1" type="noConversion"/>
  </si>
  <si>
    <t>恒顺醋业</t>
    <phoneticPr fontId="1" type="noConversion"/>
  </si>
  <si>
    <t>菲林格尔</t>
    <phoneticPr fontId="1" type="noConversion"/>
  </si>
  <si>
    <t>圣龙股份</t>
    <phoneticPr fontId="1" type="noConversion"/>
  </si>
  <si>
    <t>海正药业</t>
    <phoneticPr fontId="1" type="noConversion"/>
  </si>
  <si>
    <t>富安娜</t>
    <phoneticPr fontId="1" type="noConversion"/>
  </si>
  <si>
    <t>佛慈制药</t>
    <phoneticPr fontId="1" type="noConversion"/>
  </si>
  <si>
    <t>牧高笛</t>
    <phoneticPr fontId="1" type="noConversion"/>
  </si>
  <si>
    <t>京新药业</t>
    <phoneticPr fontId="1" type="noConversion"/>
  </si>
  <si>
    <t>中亚股份</t>
    <phoneticPr fontId="1" type="noConversion"/>
  </si>
  <si>
    <t>百合花</t>
    <phoneticPr fontId="1" type="noConversion"/>
  </si>
  <si>
    <t>丰原药业</t>
    <phoneticPr fontId="1" type="noConversion"/>
  </si>
  <si>
    <t>辉丰股份</t>
    <phoneticPr fontId="1" type="noConversion"/>
  </si>
  <si>
    <t>鱼跃医疗</t>
    <phoneticPr fontId="1" type="noConversion"/>
  </si>
  <si>
    <t>盈峰环境</t>
    <phoneticPr fontId="1" type="noConversion"/>
  </si>
  <si>
    <t>兆驰股份</t>
    <phoneticPr fontId="1" type="noConversion"/>
  </si>
  <si>
    <t>华瑞股份</t>
    <phoneticPr fontId="1" type="noConversion"/>
  </si>
  <si>
    <t>东杰智能</t>
    <phoneticPr fontId="1" type="noConversion"/>
  </si>
  <si>
    <t>汤臣倍健</t>
    <phoneticPr fontId="1" type="noConversion"/>
  </si>
  <si>
    <t>金花股份</t>
    <phoneticPr fontId="1" type="noConversion"/>
  </si>
  <si>
    <t>节能风电</t>
    <phoneticPr fontId="1" type="noConversion"/>
  </si>
  <si>
    <t>海波重科</t>
    <phoneticPr fontId="1" type="noConversion"/>
  </si>
  <si>
    <t>三全食品</t>
    <phoneticPr fontId="1" type="noConversion"/>
  </si>
  <si>
    <t>澳洋顺昌</t>
    <phoneticPr fontId="1" type="noConversion"/>
  </si>
  <si>
    <t>金太阳</t>
    <phoneticPr fontId="1" type="noConversion"/>
  </si>
  <si>
    <t>海辰药业</t>
    <phoneticPr fontId="1" type="noConversion"/>
  </si>
  <si>
    <t>博士眼镜</t>
    <phoneticPr fontId="1" type="noConversion"/>
  </si>
  <si>
    <t>宁波联合</t>
    <phoneticPr fontId="1" type="noConversion"/>
  </si>
  <si>
    <t>天银机电</t>
    <phoneticPr fontId="1" type="noConversion"/>
  </si>
  <si>
    <t>众业达</t>
    <phoneticPr fontId="1" type="noConversion"/>
  </si>
  <si>
    <t>名雕股份</t>
    <phoneticPr fontId="1" type="noConversion"/>
  </si>
  <si>
    <t>罗莱生活</t>
    <phoneticPr fontId="1" type="noConversion"/>
  </si>
  <si>
    <t>怡 亚 通</t>
    <phoneticPr fontId="1" type="noConversion"/>
  </si>
  <si>
    <t>同益股份</t>
    <phoneticPr fontId="1" type="noConversion"/>
  </si>
  <si>
    <t>联泰环保</t>
    <phoneticPr fontId="1" type="noConversion"/>
  </si>
  <si>
    <t>海信电器</t>
    <phoneticPr fontId="1" type="noConversion"/>
  </si>
  <si>
    <t>交运股份</t>
    <phoneticPr fontId="1" type="noConversion"/>
  </si>
  <si>
    <t>千金药业</t>
    <phoneticPr fontId="1" type="noConversion"/>
  </si>
  <si>
    <t>雷迪克</t>
    <phoneticPr fontId="1" type="noConversion"/>
  </si>
  <si>
    <t>瑞康医药</t>
    <phoneticPr fontId="1" type="noConversion"/>
  </si>
  <si>
    <t>广信股份</t>
    <phoneticPr fontId="1" type="noConversion"/>
  </si>
  <si>
    <t>新日股份</t>
    <phoneticPr fontId="1" type="noConversion"/>
  </si>
  <si>
    <t>紫鑫药业</t>
    <phoneticPr fontId="1" type="noConversion"/>
  </si>
  <si>
    <t>海洋王</t>
    <phoneticPr fontId="1" type="noConversion"/>
  </si>
  <si>
    <t>卓翼科技</t>
    <phoneticPr fontId="1" type="noConversion"/>
  </si>
  <si>
    <t>菲达环保</t>
    <phoneticPr fontId="1" type="noConversion"/>
  </si>
  <si>
    <t>铁流股份</t>
    <phoneticPr fontId="1" type="noConversion"/>
  </si>
  <si>
    <t>林洋能源</t>
    <phoneticPr fontId="1" type="noConversion"/>
  </si>
  <si>
    <t>中文在线</t>
    <phoneticPr fontId="1" type="noConversion"/>
  </si>
  <si>
    <t>002517</t>
    <phoneticPr fontId="1" type="noConversion"/>
  </si>
  <si>
    <t>002430</t>
    <phoneticPr fontId="1" type="noConversion"/>
  </si>
  <si>
    <t>002410</t>
    <phoneticPr fontId="1" type="noConversion"/>
  </si>
  <si>
    <t>002371</t>
    <phoneticPr fontId="1" type="noConversion"/>
  </si>
  <si>
    <t>000792</t>
    <phoneticPr fontId="1" type="noConversion"/>
  </si>
  <si>
    <t>000670</t>
    <phoneticPr fontId="1" type="noConversion"/>
  </si>
  <si>
    <t>000636</t>
    <phoneticPr fontId="1" type="noConversion"/>
  </si>
  <si>
    <t>000537</t>
    <phoneticPr fontId="1" type="noConversion"/>
  </si>
  <si>
    <t>000338</t>
    <phoneticPr fontId="1" type="noConversion"/>
  </si>
  <si>
    <t>000977</t>
    <phoneticPr fontId="1" type="noConversion"/>
  </si>
  <si>
    <t>002044</t>
    <phoneticPr fontId="1" type="noConversion"/>
  </si>
  <si>
    <t>002202</t>
    <phoneticPr fontId="1" type="noConversion"/>
  </si>
  <si>
    <t>002153</t>
    <phoneticPr fontId="1" type="noConversion"/>
  </si>
  <si>
    <t>002027</t>
    <phoneticPr fontId="1" type="noConversion"/>
  </si>
  <si>
    <t>002081</t>
    <phoneticPr fontId="1" type="noConversion"/>
  </si>
  <si>
    <t>002156</t>
    <phoneticPr fontId="1" type="noConversion"/>
  </si>
  <si>
    <t>002185</t>
    <phoneticPr fontId="1" type="noConversion"/>
  </si>
  <si>
    <t>002439</t>
    <phoneticPr fontId="1" type="noConversion"/>
  </si>
  <si>
    <t>002218</t>
    <phoneticPr fontId="1" type="noConversion"/>
  </si>
  <si>
    <t>002799</t>
    <phoneticPr fontId="1" type="noConversion"/>
  </si>
  <si>
    <t>恒宝股份</t>
  </si>
  <si>
    <t>优德精密</t>
  </si>
  <si>
    <t>神力股份</t>
  </si>
  <si>
    <t>世纪鼎利</t>
    <phoneticPr fontId="1" type="noConversion"/>
  </si>
  <si>
    <t>天源迪科</t>
    <phoneticPr fontId="1" type="noConversion"/>
  </si>
  <si>
    <t>华星创业</t>
    <phoneticPr fontId="1" type="noConversion"/>
  </si>
  <si>
    <t>太辰光</t>
    <phoneticPr fontId="1" type="noConversion"/>
  </si>
  <si>
    <t>栖霞建设</t>
    <phoneticPr fontId="1" type="noConversion"/>
  </si>
  <si>
    <t>北纬科技</t>
    <phoneticPr fontId="1" type="noConversion"/>
  </si>
  <si>
    <t>中体产业</t>
    <phoneticPr fontId="1" type="noConversion"/>
  </si>
  <si>
    <t>六国化工</t>
    <phoneticPr fontId="1" type="noConversion"/>
  </si>
  <si>
    <t>铜峰电子</t>
    <phoneticPr fontId="1" type="noConversion"/>
  </si>
  <si>
    <t>盛路通信</t>
    <phoneticPr fontId="4" type="noConversion"/>
  </si>
  <si>
    <t>亿通科技</t>
    <phoneticPr fontId="4" type="noConversion"/>
  </si>
  <si>
    <t>三维通信</t>
    <phoneticPr fontId="4" type="noConversion"/>
  </si>
  <si>
    <t>路通视信</t>
    <phoneticPr fontId="4" type="noConversion"/>
  </si>
  <si>
    <t>大唐电信</t>
    <phoneticPr fontId="4" type="noConversion"/>
  </si>
  <si>
    <t>崇达技术</t>
    <phoneticPr fontId="4" type="noConversion"/>
  </si>
  <si>
    <t>初灵信息</t>
    <phoneticPr fontId="4" type="noConversion"/>
  </si>
  <si>
    <t>达实智能</t>
    <phoneticPr fontId="4" type="noConversion"/>
  </si>
  <si>
    <t>艾比森</t>
    <phoneticPr fontId="4" type="noConversion"/>
  </si>
  <si>
    <t>共进股份</t>
    <phoneticPr fontId="4" type="noConversion"/>
  </si>
  <si>
    <t>世运电路</t>
    <phoneticPr fontId="4" type="noConversion"/>
  </si>
  <si>
    <t>国民技术</t>
    <phoneticPr fontId="4" type="noConversion"/>
  </si>
  <si>
    <t>力帆股份</t>
    <phoneticPr fontId="4" type="noConversion"/>
  </si>
  <si>
    <t>吴通控股</t>
    <phoneticPr fontId="4" type="noConversion"/>
  </si>
  <si>
    <t>上海贝岭</t>
    <phoneticPr fontId="4" type="noConversion"/>
  </si>
  <si>
    <t>北京科悦</t>
    <phoneticPr fontId="4" type="noConversion"/>
  </si>
  <si>
    <t>音飞储存</t>
    <phoneticPr fontId="4" type="noConversion"/>
  </si>
  <si>
    <t>东风汽车</t>
    <phoneticPr fontId="4" type="noConversion"/>
  </si>
  <si>
    <t>梦网集团</t>
    <phoneticPr fontId="4" type="noConversion"/>
  </si>
  <si>
    <t>金信诺</t>
    <phoneticPr fontId="4" type="noConversion"/>
  </si>
  <si>
    <t>邦讯技术</t>
    <phoneticPr fontId="4" type="noConversion"/>
  </si>
  <si>
    <t>大丰实业</t>
    <phoneticPr fontId="4" type="noConversion"/>
  </si>
  <si>
    <t>凯迪生态</t>
    <phoneticPr fontId="4" type="noConversion"/>
  </si>
  <si>
    <t>苏州固锝</t>
    <phoneticPr fontId="4" type="noConversion"/>
  </si>
  <si>
    <t>有研新材</t>
    <phoneticPr fontId="4" type="noConversion"/>
  </si>
  <si>
    <t>瑞斯康达</t>
    <phoneticPr fontId="4" type="noConversion"/>
  </si>
  <si>
    <t>景兴纸业</t>
    <phoneticPr fontId="4" type="noConversion"/>
  </si>
  <si>
    <t>昆仑万维</t>
  </si>
  <si>
    <t>东华测试</t>
  </si>
  <si>
    <t>今天国际</t>
  </si>
  <si>
    <t>凯中精密</t>
  </si>
  <si>
    <t>硅宝科技</t>
  </si>
  <si>
    <t>上海临港</t>
  </si>
  <si>
    <t>四方冷链</t>
  </si>
  <si>
    <t>星网锐捷</t>
  </si>
  <si>
    <t>红旗连锁</t>
  </si>
  <si>
    <t>利群股份</t>
  </si>
  <si>
    <t>美康生物</t>
  </si>
  <si>
    <t>华胜天成</t>
  </si>
  <si>
    <t>新农开发</t>
  </si>
  <si>
    <t>劲嘉股份</t>
  </si>
  <si>
    <t>飞亚达Ａ</t>
  </si>
  <si>
    <t>辉隆股份</t>
  </si>
  <si>
    <t>中航高科</t>
  </si>
  <si>
    <t>紫光国芯</t>
  </si>
  <si>
    <t>伟隆股份</t>
  </si>
  <si>
    <t>东方通信</t>
  </si>
  <si>
    <t>北斗星通</t>
  </si>
  <si>
    <t>二六三</t>
  </si>
  <si>
    <t>海特高新</t>
  </si>
  <si>
    <t>中源协和</t>
  </si>
  <si>
    <t>奥联电子</t>
  </si>
  <si>
    <t>北京城建</t>
  </si>
  <si>
    <t>海王生物</t>
  </si>
  <si>
    <t>长青股份</t>
  </si>
  <si>
    <t>金陵体育</t>
  </si>
  <si>
    <t>万集科技</t>
  </si>
  <si>
    <t>天马科技</t>
    <phoneticPr fontId="4" type="noConversion"/>
  </si>
  <si>
    <t>国美通讯</t>
    <phoneticPr fontId="4" type="noConversion"/>
  </si>
  <si>
    <t>stock20</t>
  </si>
  <si>
    <t>stock21</t>
  </si>
  <si>
    <t>stock22</t>
  </si>
  <si>
    <t>stock23</t>
  </si>
  <si>
    <t>stock24</t>
  </si>
  <si>
    <t>stock25</t>
  </si>
  <si>
    <t>stock26</t>
  </si>
  <si>
    <t>stock27</t>
  </si>
  <si>
    <t>stock28</t>
  </si>
  <si>
    <t>stock29</t>
  </si>
  <si>
    <t>stock30</t>
  </si>
  <si>
    <t>stock31</t>
  </si>
  <si>
    <t>stock32</t>
  </si>
  <si>
    <t>stock33</t>
  </si>
  <si>
    <t>stock34</t>
  </si>
  <si>
    <t>stock35</t>
  </si>
  <si>
    <t>stock36</t>
  </si>
  <si>
    <t>stock37</t>
  </si>
  <si>
    <t>stock38</t>
  </si>
  <si>
    <t>stock39</t>
  </si>
  <si>
    <t>stock40</t>
  </si>
  <si>
    <t>stock41</t>
  </si>
  <si>
    <t>stock42</t>
  </si>
  <si>
    <t>stock43</t>
  </si>
  <si>
    <t>stock44</t>
  </si>
  <si>
    <t>stock45</t>
  </si>
  <si>
    <t>stock46</t>
  </si>
  <si>
    <t>stock47</t>
  </si>
  <si>
    <t>stock48</t>
  </si>
  <si>
    <t>stock49</t>
  </si>
  <si>
    <t>stock50</t>
  </si>
  <si>
    <t>stock51</t>
  </si>
  <si>
    <t>stock52</t>
  </si>
  <si>
    <t>stock53</t>
  </si>
  <si>
    <t>stock54</t>
  </si>
  <si>
    <t>stock55</t>
  </si>
  <si>
    <t>stock56</t>
  </si>
  <si>
    <t>stock57</t>
  </si>
  <si>
    <t>stock58</t>
  </si>
  <si>
    <t>stock59</t>
  </si>
  <si>
    <t>stock60</t>
  </si>
  <si>
    <t>stock61</t>
  </si>
  <si>
    <t>stock62</t>
  </si>
  <si>
    <t>stock63</t>
  </si>
  <si>
    <t>stock64</t>
  </si>
  <si>
    <t>stock65</t>
  </si>
  <si>
    <t>stock66</t>
  </si>
  <si>
    <t>stock67</t>
  </si>
  <si>
    <t>stock68</t>
  </si>
  <si>
    <t>stock69</t>
  </si>
  <si>
    <t>stock70</t>
  </si>
  <si>
    <t>stock71</t>
  </si>
  <si>
    <t>stock72</t>
  </si>
  <si>
    <t>stock73</t>
  </si>
  <si>
    <t>stock74</t>
  </si>
  <si>
    <t>stock76</t>
  </si>
  <si>
    <t>stock77</t>
  </si>
  <si>
    <t>stock78</t>
  </si>
  <si>
    <t>stock79</t>
  </si>
  <si>
    <t>stock80</t>
  </si>
  <si>
    <t>stock81</t>
  </si>
  <si>
    <t>stock82</t>
  </si>
  <si>
    <t>stock84</t>
  </si>
  <si>
    <t>stock85</t>
  </si>
  <si>
    <t>stock86</t>
  </si>
  <si>
    <t>stock88</t>
  </si>
  <si>
    <t>stock89</t>
  </si>
  <si>
    <t>stock91</t>
  </si>
  <si>
    <t>stock92</t>
  </si>
  <si>
    <t>stock93</t>
  </si>
  <si>
    <t>stock94</t>
  </si>
  <si>
    <t>stock95</t>
  </si>
  <si>
    <t>stock96</t>
  </si>
  <si>
    <t>stock97</t>
  </si>
  <si>
    <t>stock99</t>
  </si>
  <si>
    <t>stock100</t>
  </si>
  <si>
    <t>stock101</t>
  </si>
  <si>
    <t>stock102</t>
  </si>
  <si>
    <t>stock103</t>
  </si>
  <si>
    <t>stock104</t>
  </si>
  <si>
    <t>stock105</t>
  </si>
  <si>
    <t>stock106</t>
  </si>
  <si>
    <t>stock107</t>
  </si>
  <si>
    <t>stock108</t>
  </si>
  <si>
    <t>stock109</t>
  </si>
  <si>
    <t>stock110</t>
  </si>
  <si>
    <t>stock111</t>
  </si>
  <si>
    <t>stock112</t>
  </si>
  <si>
    <t>stock113</t>
  </si>
  <si>
    <t>stock114</t>
  </si>
  <si>
    <t>stock116</t>
  </si>
  <si>
    <t>stock117</t>
  </si>
  <si>
    <t>stock118</t>
  </si>
  <si>
    <t>stock119</t>
  </si>
  <si>
    <t>stock120</t>
  </si>
  <si>
    <t>stock121</t>
  </si>
  <si>
    <t>stock122</t>
  </si>
  <si>
    <t>stock123</t>
  </si>
  <si>
    <t>stock124</t>
  </si>
  <si>
    <t>stock125</t>
  </si>
  <si>
    <t>stock126</t>
  </si>
  <si>
    <t>stock127</t>
  </si>
  <si>
    <t>stock128</t>
  </si>
  <si>
    <t>stock129</t>
  </si>
  <si>
    <t>stock130</t>
  </si>
  <si>
    <t>stock131</t>
  </si>
  <si>
    <t>stock132</t>
  </si>
  <si>
    <t>stock133</t>
  </si>
  <si>
    <t>stock134</t>
  </si>
  <si>
    <t>stock135</t>
  </si>
  <si>
    <t>stock136</t>
  </si>
  <si>
    <t>stock137</t>
  </si>
  <si>
    <t>stock138</t>
  </si>
  <si>
    <t>stock139</t>
  </si>
  <si>
    <t>stock140</t>
  </si>
  <si>
    <t>stock141</t>
  </si>
  <si>
    <t>stock142</t>
  </si>
  <si>
    <t>stock143</t>
  </si>
  <si>
    <t>stock144</t>
  </si>
  <si>
    <t>stock145</t>
  </si>
  <si>
    <t>stock146</t>
  </si>
  <si>
    <t>stock147</t>
  </si>
  <si>
    <t>stock148</t>
  </si>
  <si>
    <t>stock150</t>
  </si>
  <si>
    <t>stock151</t>
  </si>
  <si>
    <t>stock152</t>
  </si>
  <si>
    <t>stock154</t>
  </si>
  <si>
    <t>stock155</t>
  </si>
  <si>
    <t>stock156</t>
  </si>
  <si>
    <t>stock157</t>
  </si>
  <si>
    <t>stock158</t>
  </si>
  <si>
    <t>stock160</t>
  </si>
  <si>
    <t>stock164</t>
  </si>
  <si>
    <t>stock168</t>
  </si>
  <si>
    <t>stock169</t>
  </si>
  <si>
    <t>stock170</t>
  </si>
  <si>
    <t>stock171</t>
  </si>
  <si>
    <t>stock172</t>
  </si>
  <si>
    <t>stock173</t>
  </si>
  <si>
    <t>stock176</t>
  </si>
  <si>
    <t>stock178</t>
  </si>
  <si>
    <t>stock179</t>
  </si>
  <si>
    <t>stock180</t>
  </si>
  <si>
    <t>stock183</t>
  </si>
  <si>
    <t>stock184</t>
  </si>
  <si>
    <t>stock187</t>
  </si>
  <si>
    <t>stock189</t>
  </si>
  <si>
    <t>stock191</t>
  </si>
  <si>
    <t>stock192</t>
  </si>
  <si>
    <t>stock193</t>
  </si>
  <si>
    <t>stock195</t>
  </si>
  <si>
    <t>stock196</t>
  </si>
  <si>
    <t>stock198</t>
  </si>
  <si>
    <t>stock200</t>
  </si>
  <si>
    <t>stock201</t>
  </si>
  <si>
    <t>stock204</t>
  </si>
  <si>
    <t>stock205</t>
  </si>
  <si>
    <t>stock206</t>
  </si>
  <si>
    <t>stock207</t>
  </si>
  <si>
    <t>stock209</t>
  </si>
  <si>
    <t>stock210</t>
  </si>
  <si>
    <t>stock211</t>
  </si>
  <si>
    <t>stock212</t>
  </si>
  <si>
    <t>stock213</t>
  </si>
  <si>
    <t>stock214</t>
  </si>
  <si>
    <t>stock215</t>
  </si>
  <si>
    <t>stock217</t>
  </si>
  <si>
    <t>stock221</t>
  </si>
  <si>
    <t>stock223</t>
  </si>
  <si>
    <t>stock224</t>
  </si>
  <si>
    <t>stock227</t>
  </si>
  <si>
    <t>stock229</t>
  </si>
  <si>
    <t>stock232</t>
  </si>
  <si>
    <t>stock234</t>
  </si>
  <si>
    <t>stock235</t>
  </si>
  <si>
    <t>stock237</t>
  </si>
  <si>
    <t>stock238</t>
  </si>
  <si>
    <t>stock242</t>
  </si>
  <si>
    <t>stock243</t>
  </si>
  <si>
    <t>stock244</t>
  </si>
  <si>
    <t>stock246</t>
  </si>
  <si>
    <t>stock247</t>
  </si>
  <si>
    <t>stock248</t>
  </si>
  <si>
    <t>stock249</t>
  </si>
  <si>
    <t>stock250</t>
  </si>
  <si>
    <t>stock251</t>
  </si>
  <si>
    <t>stock252</t>
  </si>
  <si>
    <t>stock254</t>
  </si>
  <si>
    <t>stock255</t>
  </si>
  <si>
    <t>stock256</t>
  </si>
  <si>
    <t>stock257</t>
  </si>
  <si>
    <t>stock258</t>
  </si>
  <si>
    <t>stock259</t>
  </si>
  <si>
    <t>stock260</t>
  </si>
  <si>
    <t>stock261</t>
  </si>
  <si>
    <t>stock262</t>
  </si>
  <si>
    <t>stock263</t>
  </si>
  <si>
    <t>stock265</t>
  </si>
  <si>
    <t>stock266</t>
  </si>
  <si>
    <t>stock269</t>
  </si>
  <si>
    <t>stock270</t>
  </si>
  <si>
    <t>stock272</t>
  </si>
  <si>
    <t>新晨科技</t>
    <phoneticPr fontId="4" type="noConversion"/>
  </si>
  <si>
    <t>天孚通信</t>
    <phoneticPr fontId="4" type="noConversion"/>
  </si>
  <si>
    <t>沪宁股份</t>
    <phoneticPr fontId="4" type="noConversion"/>
  </si>
  <si>
    <t>日盈电子</t>
    <phoneticPr fontId="4" type="noConversion"/>
  </si>
  <si>
    <t>兴业股份</t>
    <phoneticPr fontId="4" type="noConversion"/>
  </si>
  <si>
    <t>超频三</t>
    <phoneticPr fontId="4" type="noConversion"/>
  </si>
  <si>
    <t>中国科传</t>
    <phoneticPr fontId="4" type="noConversion"/>
  </si>
  <si>
    <t>汉威科技</t>
    <phoneticPr fontId="4" type="noConversion"/>
  </si>
  <si>
    <t>大烨智能</t>
    <phoneticPr fontId="4" type="noConversion"/>
  </si>
  <si>
    <t>万通智控</t>
    <phoneticPr fontId="4" type="noConversion"/>
  </si>
  <si>
    <t>桂发祥</t>
    <phoneticPr fontId="4" type="noConversion"/>
  </si>
  <si>
    <t>同有科技</t>
    <phoneticPr fontId="4" type="noConversion"/>
  </si>
  <si>
    <t>盾安环境</t>
    <phoneticPr fontId="4" type="noConversion"/>
  </si>
  <si>
    <t>宏辉果蔬</t>
    <phoneticPr fontId="4" type="noConversion"/>
  </si>
  <si>
    <t>恒锋信息</t>
    <phoneticPr fontId="4" type="noConversion"/>
  </si>
  <si>
    <t>002148</t>
    <phoneticPr fontId="1" type="noConversion"/>
  </si>
  <si>
    <t>stock274</t>
  </si>
  <si>
    <t>stock275</t>
  </si>
  <si>
    <t>stock276</t>
  </si>
  <si>
    <t>stock277</t>
  </si>
  <si>
    <t>stock278</t>
  </si>
  <si>
    <t>stock279</t>
  </si>
  <si>
    <t>stock280</t>
  </si>
  <si>
    <t>stock281</t>
  </si>
  <si>
    <t>stock282</t>
  </si>
  <si>
    <t>stock283</t>
  </si>
  <si>
    <t>stock284</t>
  </si>
  <si>
    <t>stock285</t>
  </si>
  <si>
    <t>stock286</t>
  </si>
  <si>
    <t>stock287</t>
  </si>
  <si>
    <t>stock288</t>
  </si>
  <si>
    <t>600158</t>
    <phoneticPr fontId="1" type="noConversion"/>
  </si>
  <si>
    <t>600470</t>
    <phoneticPr fontId="1" type="noConversion"/>
  </si>
  <si>
    <t>600237</t>
    <phoneticPr fontId="1" type="noConversion"/>
  </si>
  <si>
    <t>双成药业</t>
    <phoneticPr fontId="1" type="noConversion"/>
  </si>
  <si>
    <t>002693</t>
    <phoneticPr fontId="1" type="noConversion"/>
  </si>
  <si>
    <r>
      <t>0</t>
    </r>
    <r>
      <rPr>
        <sz val="11"/>
        <color theme="1"/>
        <rFont val="等线"/>
        <family val="2"/>
        <scheme val="minor"/>
      </rPr>
      <t>02446</t>
    </r>
    <phoneticPr fontId="1" type="noConversion"/>
  </si>
  <si>
    <t>300211</t>
    <phoneticPr fontId="1" type="noConversion"/>
  </si>
  <si>
    <t>002115</t>
    <phoneticPr fontId="1" type="noConversion"/>
  </si>
  <si>
    <t>300555</t>
    <phoneticPr fontId="1" type="noConversion"/>
  </si>
  <si>
    <t>600198</t>
    <phoneticPr fontId="1" type="noConversion"/>
  </si>
  <si>
    <t>002815</t>
    <phoneticPr fontId="1" type="noConversion"/>
  </si>
  <si>
    <t>300250</t>
    <phoneticPr fontId="1" type="noConversion"/>
  </si>
  <si>
    <t>002421</t>
    <phoneticPr fontId="1" type="noConversion"/>
  </si>
  <si>
    <t>300389</t>
    <phoneticPr fontId="1" type="noConversion"/>
  </si>
  <si>
    <t>603118</t>
    <phoneticPr fontId="1" type="noConversion"/>
  </si>
  <si>
    <t>603920</t>
    <phoneticPr fontId="1" type="noConversion"/>
  </si>
  <si>
    <t>300077</t>
    <phoneticPr fontId="1" type="noConversion"/>
  </si>
  <si>
    <t>601777</t>
    <phoneticPr fontId="1" type="noConversion"/>
  </si>
  <si>
    <r>
      <t>3</t>
    </r>
    <r>
      <rPr>
        <sz val="11"/>
        <color theme="1"/>
        <rFont val="等线"/>
        <family val="2"/>
        <scheme val="minor"/>
      </rPr>
      <t>00292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</si>
  <si>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00171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</si>
  <si>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02350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</si>
  <si>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03066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</si>
  <si>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00006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</si>
  <si>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02123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</si>
  <si>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00252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</si>
  <si>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00312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</si>
  <si>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03081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</si>
  <si>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00939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</si>
  <si>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02079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</si>
  <si>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00206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</si>
  <si>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03803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</si>
  <si>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02067</t>
    </r>
    <phoneticPr fontId="1" type="noConversion"/>
  </si>
  <si>
    <t>stock220</t>
    <phoneticPr fontId="1" type="noConversion"/>
  </si>
  <si>
    <t>300542</t>
    <phoneticPr fontId="1" type="noConversion"/>
  </si>
  <si>
    <t>300394</t>
    <phoneticPr fontId="1" type="noConversion"/>
  </si>
  <si>
    <t>300669</t>
    <phoneticPr fontId="1" type="noConversion"/>
  </si>
  <si>
    <t>603286</t>
    <phoneticPr fontId="1" type="noConversion"/>
  </si>
  <si>
    <t>603928</t>
    <phoneticPr fontId="1" type="noConversion"/>
  </si>
  <si>
    <t>300647</t>
    <phoneticPr fontId="1" type="noConversion"/>
  </si>
  <si>
    <t>601858</t>
    <phoneticPr fontId="1" type="noConversion"/>
  </si>
  <si>
    <t>300007</t>
    <phoneticPr fontId="1" type="noConversion"/>
  </si>
  <si>
    <t>300670</t>
    <phoneticPr fontId="1" type="noConversion"/>
  </si>
  <si>
    <t>300643</t>
    <phoneticPr fontId="1" type="noConversion"/>
  </si>
  <si>
    <t>002820</t>
    <phoneticPr fontId="1" type="noConversion"/>
  </si>
  <si>
    <t>300302</t>
    <phoneticPr fontId="1" type="noConversion"/>
  </si>
  <si>
    <t>002011</t>
    <phoneticPr fontId="1" type="noConversion"/>
  </si>
  <si>
    <t>603336</t>
    <phoneticPr fontId="1" type="noConversion"/>
  </si>
  <si>
    <t>300605</t>
    <phoneticPr fontId="1" type="noConversion"/>
  </si>
  <si>
    <t>newdata1</t>
    <phoneticPr fontId="1" type="noConversion"/>
  </si>
  <si>
    <t>newdata2</t>
  </si>
  <si>
    <t>newdata3</t>
  </si>
  <si>
    <t>newdata5</t>
  </si>
  <si>
    <t>newdata8</t>
  </si>
  <si>
    <t>newdata9</t>
  </si>
  <si>
    <t>newdata10</t>
  </si>
  <si>
    <t>newdata11</t>
  </si>
  <si>
    <t>newdata15</t>
  </si>
  <si>
    <t>newdata17</t>
  </si>
  <si>
    <t>newdata20</t>
  </si>
  <si>
    <t>newdata21</t>
  </si>
  <si>
    <t>600606</t>
    <phoneticPr fontId="1" type="noConversion"/>
  </si>
  <si>
    <t>绿地控股</t>
    <phoneticPr fontId="1" type="noConversion"/>
  </si>
  <si>
    <t>300133</t>
    <phoneticPr fontId="1" type="noConversion"/>
  </si>
  <si>
    <t>华策影视</t>
    <phoneticPr fontId="1" type="noConversion"/>
  </si>
  <si>
    <t>600348</t>
    <phoneticPr fontId="1" type="noConversion"/>
  </si>
  <si>
    <t>阳泉煤业</t>
    <phoneticPr fontId="1" type="noConversion"/>
  </si>
  <si>
    <t>柳工</t>
    <phoneticPr fontId="1" type="noConversion"/>
  </si>
  <si>
    <t>000528</t>
    <phoneticPr fontId="1" type="noConversion"/>
  </si>
  <si>
    <t>002309</t>
    <phoneticPr fontId="1" type="noConversion"/>
  </si>
  <si>
    <t>中利集团</t>
    <phoneticPr fontId="1" type="noConversion"/>
  </si>
  <si>
    <t>603177</t>
    <phoneticPr fontId="1" type="noConversion"/>
  </si>
  <si>
    <t>德创环保</t>
    <phoneticPr fontId="1" type="noConversion"/>
  </si>
  <si>
    <t>stock289</t>
  </si>
  <si>
    <t>stock290</t>
  </si>
  <si>
    <t>stock291</t>
  </si>
  <si>
    <t>stock292</t>
  </si>
  <si>
    <t>stock293</t>
  </si>
  <si>
    <t>stock294</t>
  </si>
  <si>
    <t>601001</t>
  </si>
  <si>
    <t>大同煤业</t>
    <phoneticPr fontId="1" type="noConversion"/>
  </si>
  <si>
    <t>600997</t>
    <phoneticPr fontId="1" type="noConversion"/>
  </si>
  <si>
    <t>开滦股份</t>
    <phoneticPr fontId="1" type="noConversion"/>
  </si>
  <si>
    <t>600567</t>
  </si>
  <si>
    <t>山鹰纸业</t>
    <phoneticPr fontId="1" type="noConversion"/>
  </si>
  <si>
    <t>600497</t>
  </si>
  <si>
    <t>驰宏锌锗</t>
    <phoneticPr fontId="1" type="noConversion"/>
  </si>
  <si>
    <t>601101</t>
  </si>
  <si>
    <t>昊华能源</t>
    <phoneticPr fontId="1" type="noConversion"/>
  </si>
  <si>
    <t>603369</t>
    <phoneticPr fontId="1" type="noConversion"/>
  </si>
  <si>
    <t>今世缘</t>
    <phoneticPr fontId="1" type="noConversion"/>
  </si>
  <si>
    <t>鲁北化工</t>
    <phoneticPr fontId="1" type="noConversion"/>
  </si>
  <si>
    <t>000060</t>
  </si>
  <si>
    <t>中金岭南</t>
    <phoneticPr fontId="1" type="noConversion"/>
  </si>
  <si>
    <t>002386</t>
  </si>
  <si>
    <t>天原集团</t>
    <phoneticPr fontId="1" type="noConversion"/>
  </si>
  <si>
    <t>600133</t>
  </si>
  <si>
    <t>东湖高新</t>
    <phoneticPr fontId="1" type="noConversion"/>
  </si>
  <si>
    <t>000876</t>
    <phoneticPr fontId="1" type="noConversion"/>
  </si>
  <si>
    <t>新希望</t>
    <phoneticPr fontId="1" type="noConversion"/>
  </si>
  <si>
    <t>安徽合力</t>
    <phoneticPr fontId="1" type="noConversion"/>
  </si>
  <si>
    <t>newdata24</t>
  </si>
  <si>
    <t>newdata26</t>
  </si>
  <si>
    <t>newdata27</t>
  </si>
  <si>
    <t>newdata28</t>
  </si>
  <si>
    <t>newdata32</t>
  </si>
  <si>
    <t>newdata33</t>
  </si>
  <si>
    <t>newdata34</t>
  </si>
  <si>
    <t>newdata35</t>
  </si>
  <si>
    <t>newdata38</t>
  </si>
  <si>
    <t>newdata39</t>
  </si>
  <si>
    <t>stock295</t>
  </si>
  <si>
    <t>stock296</t>
  </si>
  <si>
    <t>stock297</t>
  </si>
  <si>
    <t>stock298</t>
  </si>
  <si>
    <t>stock299</t>
  </si>
  <si>
    <t>stock300</t>
  </si>
  <si>
    <t>stock301</t>
  </si>
  <si>
    <t>stock302</t>
  </si>
  <si>
    <t>stock303</t>
  </si>
  <si>
    <t>stock304</t>
  </si>
  <si>
    <t>stock305</t>
  </si>
  <si>
    <t>stock306</t>
  </si>
  <si>
    <t>newdata44</t>
  </si>
  <si>
    <t>newdata46</t>
  </si>
  <si>
    <t>newdata47</t>
  </si>
  <si>
    <t>newdata48</t>
  </si>
  <si>
    <t>newdata52</t>
  </si>
  <si>
    <t>newdata54</t>
  </si>
  <si>
    <t>newdata57</t>
  </si>
  <si>
    <t>newdata58</t>
  </si>
  <si>
    <t>newdata59</t>
  </si>
  <si>
    <t>newdata60</t>
  </si>
  <si>
    <t>newdata61</t>
  </si>
  <si>
    <t>newdata62</t>
  </si>
  <si>
    <t>汉得信息</t>
    <phoneticPr fontId="1" type="noConversion"/>
  </si>
  <si>
    <t>东易日盛</t>
    <phoneticPr fontId="1" type="noConversion"/>
  </si>
  <si>
    <t>002713</t>
    <phoneticPr fontId="1" type="noConversion"/>
  </si>
  <si>
    <t>600761</t>
    <phoneticPr fontId="1" type="noConversion"/>
  </si>
  <si>
    <t>002428</t>
    <phoneticPr fontId="1" type="noConversion"/>
  </si>
  <si>
    <t>云南锗业</t>
    <phoneticPr fontId="1" type="noConversion"/>
  </si>
  <si>
    <t>渤海轮渡</t>
    <phoneticPr fontId="1" type="noConversion"/>
  </si>
  <si>
    <t>603167</t>
    <phoneticPr fontId="1" type="noConversion"/>
  </si>
  <si>
    <t>600380</t>
    <phoneticPr fontId="1" type="noConversion"/>
  </si>
  <si>
    <t>健康元</t>
    <phoneticPr fontId="1" type="noConversion"/>
  </si>
  <si>
    <t>宝信软件</t>
    <phoneticPr fontId="1" type="noConversion"/>
  </si>
  <si>
    <t>600845</t>
    <phoneticPr fontId="1" type="noConversion"/>
  </si>
  <si>
    <t>603887</t>
    <phoneticPr fontId="1" type="noConversion"/>
  </si>
  <si>
    <t>城地股份</t>
    <phoneticPr fontId="1" type="noConversion"/>
  </si>
  <si>
    <t>华泰股份</t>
    <phoneticPr fontId="1" type="noConversion"/>
  </si>
  <si>
    <t>600308</t>
    <phoneticPr fontId="1" type="noConversion"/>
  </si>
  <si>
    <t>300498</t>
    <phoneticPr fontId="1" type="noConversion"/>
  </si>
  <si>
    <t>温氏股份</t>
    <phoneticPr fontId="1" type="noConversion"/>
  </si>
  <si>
    <t>用友网络</t>
    <phoneticPr fontId="1" type="noConversion"/>
  </si>
  <si>
    <t>600588</t>
    <phoneticPr fontId="1" type="noConversion"/>
  </si>
  <si>
    <t>601958</t>
    <phoneticPr fontId="1" type="noConversion"/>
  </si>
  <si>
    <t>金钼股份</t>
    <phoneticPr fontId="1" type="noConversion"/>
  </si>
  <si>
    <t>京天利</t>
    <phoneticPr fontId="1" type="noConversion"/>
  </si>
  <si>
    <t>300399</t>
    <phoneticPr fontId="1" type="noConversion"/>
  </si>
  <si>
    <t>300212</t>
    <phoneticPr fontId="1" type="noConversion"/>
  </si>
  <si>
    <t>易华录</t>
    <phoneticPr fontId="1" type="noConversion"/>
  </si>
  <si>
    <t>拓尔思</t>
    <phoneticPr fontId="1" type="noConversion"/>
  </si>
  <si>
    <t>300229</t>
    <phoneticPr fontId="1" type="noConversion"/>
  </si>
  <si>
    <t>000729</t>
    <phoneticPr fontId="1" type="noConversion"/>
  </si>
  <si>
    <t>燕京啤酒</t>
    <phoneticPr fontId="1" type="noConversion"/>
  </si>
  <si>
    <t>王府井</t>
    <phoneticPr fontId="1" type="noConversion"/>
  </si>
  <si>
    <t>600859</t>
    <phoneticPr fontId="1" type="noConversion"/>
  </si>
  <si>
    <t>600143</t>
    <phoneticPr fontId="1" type="noConversion"/>
  </si>
  <si>
    <t>金发科技</t>
    <phoneticPr fontId="1" type="noConversion"/>
  </si>
  <si>
    <t>宏昌电子</t>
    <phoneticPr fontId="1" type="noConversion"/>
  </si>
  <si>
    <t>600596</t>
    <phoneticPr fontId="1" type="noConversion"/>
  </si>
  <si>
    <t>新安股份</t>
    <phoneticPr fontId="1" type="noConversion"/>
  </si>
  <si>
    <t>广电运通</t>
    <phoneticPr fontId="1" type="noConversion"/>
  </si>
  <si>
    <t>贵广网络</t>
    <phoneticPr fontId="1" type="noConversion"/>
  </si>
  <si>
    <t>京运通</t>
    <phoneticPr fontId="1" type="noConversion"/>
  </si>
  <si>
    <t>千方科技</t>
    <phoneticPr fontId="1" type="noConversion"/>
  </si>
  <si>
    <t>大北农</t>
    <phoneticPr fontId="1" type="noConversion"/>
  </si>
  <si>
    <t>002152</t>
    <phoneticPr fontId="1" type="noConversion"/>
  </si>
  <si>
    <t>600996</t>
    <phoneticPr fontId="1" type="noConversion"/>
  </si>
  <si>
    <t>601908</t>
    <phoneticPr fontId="1" type="noConversion"/>
  </si>
  <si>
    <t>002373</t>
    <phoneticPr fontId="1" type="noConversion"/>
  </si>
  <si>
    <t>002385</t>
    <phoneticPr fontId="1" type="noConversion"/>
  </si>
  <si>
    <t>600571</t>
    <phoneticPr fontId="1" type="noConversion"/>
  </si>
  <si>
    <t>300074</t>
    <phoneticPr fontId="1" type="noConversion"/>
  </si>
  <si>
    <t>300378</t>
    <phoneticPr fontId="1" type="noConversion"/>
  </si>
  <si>
    <t>600129</t>
    <phoneticPr fontId="1" type="noConversion"/>
  </si>
  <si>
    <t>信雅达</t>
    <phoneticPr fontId="1" type="noConversion"/>
  </si>
  <si>
    <t>华平股份</t>
    <phoneticPr fontId="1" type="noConversion"/>
  </si>
  <si>
    <t>鼎捷软件</t>
    <phoneticPr fontId="1" type="noConversion"/>
  </si>
  <si>
    <t>太极集团</t>
    <phoneticPr fontId="1" type="noConversion"/>
  </si>
  <si>
    <t>香雪制药</t>
    <phoneticPr fontId="1" type="noConversion"/>
  </si>
  <si>
    <t>东方市场</t>
    <phoneticPr fontId="1" type="noConversion"/>
  </si>
  <si>
    <t>300147</t>
    <phoneticPr fontId="1" type="noConversion"/>
  </si>
  <si>
    <t>000301</t>
    <phoneticPr fontId="1" type="noConversion"/>
  </si>
  <si>
    <t>601818</t>
    <phoneticPr fontId="1" type="noConversion"/>
  </si>
  <si>
    <t>光大银行</t>
    <phoneticPr fontId="1" type="noConversion"/>
  </si>
  <si>
    <t>视觉中国</t>
    <phoneticPr fontId="1" type="noConversion"/>
  </si>
  <si>
    <t>海欣股份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</si>
  <si>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T智慧</t>
    </r>
    <phoneticPr fontId="1" type="noConversion"/>
  </si>
  <si>
    <t>葵花药业</t>
    <phoneticPr fontId="1" type="noConversion"/>
  </si>
  <si>
    <t>沃华医药</t>
    <phoneticPr fontId="1" type="noConversion"/>
  </si>
  <si>
    <t>000681</t>
    <phoneticPr fontId="1" type="noConversion"/>
  </si>
  <si>
    <t>600851</t>
    <phoneticPr fontId="1" type="noConversion"/>
  </si>
  <si>
    <t>601519</t>
    <phoneticPr fontId="1" type="noConversion"/>
  </si>
  <si>
    <t>002737</t>
    <phoneticPr fontId="1" type="noConversion"/>
  </si>
  <si>
    <t>002107</t>
    <phoneticPr fontId="1" type="noConversion"/>
  </si>
  <si>
    <t>002221</t>
    <phoneticPr fontId="1" type="noConversion"/>
  </si>
  <si>
    <t>300270</t>
    <phoneticPr fontId="1" type="noConversion"/>
  </si>
  <si>
    <t>002016</t>
    <phoneticPr fontId="1" type="noConversion"/>
  </si>
  <si>
    <t>002488</t>
    <phoneticPr fontId="1" type="noConversion"/>
  </si>
  <si>
    <t>600299</t>
    <phoneticPr fontId="1" type="noConversion"/>
  </si>
  <si>
    <t>002663</t>
    <phoneticPr fontId="1" type="noConversion"/>
  </si>
  <si>
    <t>普邦股份</t>
    <phoneticPr fontId="1" type="noConversion"/>
  </si>
  <si>
    <t>安迪苏</t>
    <phoneticPr fontId="1" type="noConversion"/>
  </si>
  <si>
    <t>金固股份</t>
    <phoneticPr fontId="1" type="noConversion"/>
  </si>
  <si>
    <t>世荣兆业</t>
    <phoneticPr fontId="1" type="noConversion"/>
  </si>
  <si>
    <t>中威电子</t>
    <phoneticPr fontId="1" type="noConversion"/>
  </si>
  <si>
    <t>东华能源</t>
    <phoneticPr fontId="1" type="noConversion"/>
  </si>
  <si>
    <t>浙江龙盛</t>
    <phoneticPr fontId="1" type="noConversion"/>
  </si>
  <si>
    <t>长荣股份</t>
    <phoneticPr fontId="1" type="noConversion"/>
  </si>
  <si>
    <t>日机密封</t>
    <phoneticPr fontId="1" type="noConversion"/>
  </si>
  <si>
    <t>海南瑞泽</t>
    <phoneticPr fontId="1" type="noConversion"/>
  </si>
  <si>
    <t>宝新能源</t>
    <phoneticPr fontId="1" type="noConversion"/>
  </si>
  <si>
    <t>德威新材</t>
    <phoneticPr fontId="1" type="noConversion"/>
  </si>
  <si>
    <t>美丽生态</t>
    <phoneticPr fontId="1" type="noConversion"/>
  </si>
  <si>
    <t>600352</t>
    <phoneticPr fontId="1" type="noConversion"/>
  </si>
  <si>
    <t>300195</t>
    <phoneticPr fontId="1" type="noConversion"/>
  </si>
  <si>
    <t>300470</t>
    <phoneticPr fontId="1" type="noConversion"/>
  </si>
  <si>
    <t>002596</t>
    <phoneticPr fontId="1" type="noConversion"/>
  </si>
  <si>
    <t>000690</t>
    <phoneticPr fontId="1" type="noConversion"/>
  </si>
  <si>
    <t>300325</t>
    <phoneticPr fontId="1" type="noConversion"/>
  </si>
  <si>
    <t>000010</t>
    <phoneticPr fontId="1" type="noConversion"/>
  </si>
  <si>
    <t>601700</t>
    <phoneticPr fontId="1" type="noConversion"/>
  </si>
  <si>
    <t>风范股份</t>
    <phoneticPr fontId="1" type="noConversion"/>
  </si>
  <si>
    <t>派思股份</t>
    <phoneticPr fontId="1" type="noConversion"/>
  </si>
  <si>
    <t>神马股份</t>
    <phoneticPr fontId="1" type="noConversion"/>
  </si>
  <si>
    <t>中国中期</t>
    <phoneticPr fontId="1" type="noConversion"/>
  </si>
  <si>
    <t>神州泰岳</t>
    <phoneticPr fontId="1" type="noConversion"/>
  </si>
  <si>
    <t>300002</t>
    <phoneticPr fontId="1" type="noConversion"/>
  </si>
  <si>
    <t>000996</t>
    <phoneticPr fontId="1" type="noConversion"/>
  </si>
  <si>
    <t>600810</t>
    <phoneticPr fontId="1" type="noConversion"/>
  </si>
  <si>
    <t>603318</t>
    <phoneticPr fontId="1" type="noConversion"/>
  </si>
  <si>
    <t>stock307</t>
  </si>
  <si>
    <t>stock308</t>
  </si>
  <si>
    <t>stock309</t>
  </si>
  <si>
    <t>stock310</t>
  </si>
  <si>
    <t>stock311</t>
  </si>
  <si>
    <t>stock312</t>
  </si>
  <si>
    <t>stock313</t>
  </si>
  <si>
    <t>stock314</t>
  </si>
  <si>
    <t>stock315</t>
  </si>
  <si>
    <t>stock316</t>
  </si>
  <si>
    <t>stock317</t>
  </si>
  <si>
    <t>stock318</t>
  </si>
  <si>
    <t>stock319</t>
  </si>
  <si>
    <t>stock320</t>
  </si>
  <si>
    <t>stock321</t>
  </si>
  <si>
    <t>stock322</t>
  </si>
  <si>
    <t>stock323</t>
  </si>
  <si>
    <t>stock324</t>
  </si>
  <si>
    <t>stock325</t>
  </si>
  <si>
    <t>stock326</t>
  </si>
  <si>
    <t>stock327</t>
  </si>
  <si>
    <t>stock328</t>
  </si>
  <si>
    <t>stock329</t>
  </si>
  <si>
    <t>stock330</t>
  </si>
  <si>
    <t>stock331</t>
  </si>
  <si>
    <t>stock332</t>
  </si>
  <si>
    <t>stock333</t>
  </si>
  <si>
    <t>stock334</t>
  </si>
  <si>
    <t>stock335</t>
  </si>
  <si>
    <t>stock336</t>
  </si>
  <si>
    <t>stock337</t>
  </si>
  <si>
    <t>stock338</t>
  </si>
  <si>
    <t>stock339</t>
  </si>
  <si>
    <t>stock340</t>
  </si>
  <si>
    <t>stock341</t>
  </si>
  <si>
    <t>stock342</t>
  </si>
  <si>
    <t>stock343</t>
  </si>
  <si>
    <t>stock344</t>
  </si>
  <si>
    <t>stock345</t>
  </si>
  <si>
    <t>stock346</t>
  </si>
  <si>
    <t>stock347</t>
  </si>
  <si>
    <t>stock348</t>
  </si>
  <si>
    <t>stock349</t>
  </si>
  <si>
    <t>stock350</t>
  </si>
  <si>
    <t>stock351</t>
  </si>
  <si>
    <t>stock352</t>
  </si>
  <si>
    <t>stock353</t>
  </si>
  <si>
    <t>stock354</t>
  </si>
  <si>
    <t>stock355</t>
  </si>
  <si>
    <t>stock356</t>
  </si>
  <si>
    <t>stock357</t>
  </si>
  <si>
    <t>stock358</t>
  </si>
  <si>
    <t>stock359</t>
  </si>
  <si>
    <t>stock360</t>
  </si>
  <si>
    <t>002128</t>
    <phoneticPr fontId="4" type="noConversion"/>
  </si>
  <si>
    <t>露天煤业</t>
    <phoneticPr fontId="4" type="noConversion"/>
  </si>
  <si>
    <t>601666</t>
    <phoneticPr fontId="4" type="noConversion"/>
  </si>
  <si>
    <t>600789</t>
    <phoneticPr fontId="4" type="noConversion"/>
  </si>
  <si>
    <t>000878</t>
    <phoneticPr fontId="4" type="noConversion"/>
  </si>
  <si>
    <t>000525</t>
    <phoneticPr fontId="4" type="noConversion"/>
  </si>
  <si>
    <t>002136</t>
    <phoneticPr fontId="4" type="noConversion"/>
  </si>
  <si>
    <t>600508</t>
    <phoneticPr fontId="4" type="noConversion"/>
  </si>
  <si>
    <t>000983</t>
    <phoneticPr fontId="4" type="noConversion"/>
  </si>
  <si>
    <t>600395</t>
    <phoneticPr fontId="4" type="noConversion"/>
  </si>
  <si>
    <t>600720</t>
    <phoneticPr fontId="4" type="noConversion"/>
  </si>
  <si>
    <t>000603</t>
    <phoneticPr fontId="4" type="noConversion"/>
  </si>
  <si>
    <t>300004</t>
    <phoneticPr fontId="4" type="noConversion"/>
  </si>
  <si>
    <t>000630</t>
    <phoneticPr fontId="4" type="noConversion"/>
  </si>
  <si>
    <t>600282</t>
    <phoneticPr fontId="4" type="noConversion"/>
  </si>
  <si>
    <t>300343</t>
    <phoneticPr fontId="4" type="noConversion"/>
  </si>
  <si>
    <t>300253</t>
    <phoneticPr fontId="4" type="noConversion"/>
  </si>
  <si>
    <t>600409</t>
    <phoneticPr fontId="4" type="noConversion"/>
  </si>
  <si>
    <t>601898</t>
    <phoneticPr fontId="4" type="noConversion"/>
  </si>
  <si>
    <t>000937</t>
    <phoneticPr fontId="4" type="noConversion"/>
  </si>
  <si>
    <t>600449</t>
    <phoneticPr fontId="4" type="noConversion"/>
  </si>
  <si>
    <t>000552</t>
    <phoneticPr fontId="4" type="noConversion"/>
  </si>
  <si>
    <t>600170</t>
    <phoneticPr fontId="4" type="noConversion"/>
  </si>
  <si>
    <t>000751</t>
    <phoneticPr fontId="4" type="noConversion"/>
  </si>
  <si>
    <t>002727</t>
    <phoneticPr fontId="4" type="noConversion"/>
  </si>
  <si>
    <t>600966</t>
    <phoneticPr fontId="4" type="noConversion"/>
  </si>
  <si>
    <t>博汇纸业</t>
    <phoneticPr fontId="4" type="noConversion"/>
  </si>
  <si>
    <t>300027</t>
    <phoneticPr fontId="4" type="noConversion"/>
  </si>
  <si>
    <t>000425</t>
    <phoneticPr fontId="4" type="noConversion"/>
  </si>
  <si>
    <t>002666</t>
    <phoneticPr fontId="4" type="noConversion"/>
  </si>
  <si>
    <t>601985</t>
    <phoneticPr fontId="4" type="noConversion"/>
  </si>
  <si>
    <t>600180</t>
    <phoneticPr fontId="4" type="noConversion"/>
  </si>
  <si>
    <t>600643</t>
    <phoneticPr fontId="4" type="noConversion"/>
  </si>
  <si>
    <t>603196</t>
    <phoneticPr fontId="4" type="noConversion"/>
  </si>
  <si>
    <t>日播时尚</t>
    <phoneticPr fontId="4" type="noConversion"/>
  </si>
  <si>
    <t>平煤股份</t>
    <phoneticPr fontId="4" type="noConversion"/>
  </si>
  <si>
    <t>鲁抗医药</t>
    <phoneticPr fontId="4" type="noConversion"/>
  </si>
  <si>
    <t>云南铜业</t>
    <phoneticPr fontId="4" type="noConversion"/>
  </si>
  <si>
    <t>红太阳</t>
    <phoneticPr fontId="4" type="noConversion"/>
  </si>
  <si>
    <t>安纳达</t>
    <phoneticPr fontId="4" type="noConversion"/>
  </si>
  <si>
    <t>上海能源</t>
    <phoneticPr fontId="4" type="noConversion"/>
  </si>
  <si>
    <t>盘江股份</t>
    <phoneticPr fontId="4" type="noConversion"/>
  </si>
  <si>
    <t>祁连山</t>
    <phoneticPr fontId="4" type="noConversion"/>
  </si>
  <si>
    <t>盛达矿业</t>
    <phoneticPr fontId="4" type="noConversion"/>
  </si>
  <si>
    <t>南风股份</t>
    <phoneticPr fontId="4" type="noConversion"/>
  </si>
  <si>
    <t>铜陵有色</t>
    <phoneticPr fontId="4" type="noConversion"/>
  </si>
  <si>
    <t>南钢股份</t>
    <phoneticPr fontId="4" type="noConversion"/>
  </si>
  <si>
    <t>联创互联</t>
    <phoneticPr fontId="4" type="noConversion"/>
  </si>
  <si>
    <t>卫宁健康</t>
    <phoneticPr fontId="4" type="noConversion"/>
  </si>
  <si>
    <t>三友化工</t>
    <phoneticPr fontId="4" type="noConversion"/>
  </si>
  <si>
    <t>中煤能源</t>
    <phoneticPr fontId="4" type="noConversion"/>
  </si>
  <si>
    <t>冀中能源</t>
    <phoneticPr fontId="4" type="noConversion"/>
  </si>
  <si>
    <t>宁夏建材</t>
    <phoneticPr fontId="4" type="noConversion"/>
  </si>
  <si>
    <t>靖远煤电</t>
    <phoneticPr fontId="4" type="noConversion"/>
  </si>
  <si>
    <t>上海建工</t>
    <phoneticPr fontId="4" type="noConversion"/>
  </si>
  <si>
    <t>锌业股份</t>
    <phoneticPr fontId="4" type="noConversion"/>
  </si>
  <si>
    <t>一心堂</t>
    <phoneticPr fontId="4" type="noConversion"/>
  </si>
  <si>
    <t>徐工机械</t>
    <phoneticPr fontId="4" type="noConversion"/>
  </si>
  <si>
    <t>德联集团</t>
    <phoneticPr fontId="4" type="noConversion"/>
  </si>
  <si>
    <t>中国核电</t>
    <phoneticPr fontId="4" type="noConversion"/>
  </si>
  <si>
    <t>瑞茂通</t>
    <phoneticPr fontId="4" type="noConversion"/>
  </si>
  <si>
    <t>爱建集团</t>
    <phoneticPr fontId="4" type="noConversion"/>
  </si>
  <si>
    <t>西山煤电</t>
    <phoneticPr fontId="4" type="noConversion"/>
  </si>
  <si>
    <t>华谊兄弟</t>
    <phoneticPr fontId="4" type="noConversion"/>
  </si>
  <si>
    <t>stock361</t>
  </si>
  <si>
    <t>stock362</t>
  </si>
  <si>
    <t>stock363</t>
  </si>
  <si>
    <t>stock364</t>
  </si>
  <si>
    <t>stock365</t>
  </si>
  <si>
    <t>stock366</t>
  </si>
  <si>
    <t>stock367</t>
  </si>
  <si>
    <t>stock368</t>
  </si>
  <si>
    <t>stock369</t>
  </si>
  <si>
    <t>stock370</t>
  </si>
  <si>
    <t>stock371</t>
  </si>
  <si>
    <t>stock372</t>
  </si>
  <si>
    <t>stock373</t>
  </si>
  <si>
    <t>stock374</t>
  </si>
  <si>
    <t>stock375</t>
  </si>
  <si>
    <t>stock376</t>
  </si>
  <si>
    <t>stock377</t>
  </si>
  <si>
    <t>stock378</t>
  </si>
  <si>
    <t>stock379</t>
  </si>
  <si>
    <t>stock380</t>
  </si>
  <si>
    <t>stock381</t>
  </si>
  <si>
    <t>stock382</t>
  </si>
  <si>
    <t>stock383</t>
  </si>
  <si>
    <t>stock384</t>
  </si>
  <si>
    <t>stock385</t>
  </si>
  <si>
    <t>stock386</t>
  </si>
  <si>
    <t>stock387</t>
  </si>
  <si>
    <t>stock388</t>
  </si>
  <si>
    <t>stock389</t>
  </si>
  <si>
    <t>stock390</t>
  </si>
  <si>
    <t>stock391</t>
  </si>
  <si>
    <t>stock392</t>
  </si>
  <si>
    <t>newdata64</t>
  </si>
  <si>
    <t>newdata65</t>
  </si>
  <si>
    <t>newdata67</t>
  </si>
  <si>
    <t>newdata69</t>
  </si>
  <si>
    <t>newdata70</t>
  </si>
  <si>
    <t>newdata72</t>
  </si>
  <si>
    <t>newdata74</t>
  </si>
  <si>
    <t>newdata75</t>
  </si>
  <si>
    <t>stock393</t>
  </si>
  <si>
    <t>stock394</t>
  </si>
  <si>
    <t>stock395</t>
  </si>
  <si>
    <t>stock396</t>
  </si>
  <si>
    <t>stock397</t>
  </si>
  <si>
    <t>stock398</t>
  </si>
  <si>
    <t>stock399</t>
  </si>
  <si>
    <t>stock400</t>
  </si>
  <si>
    <t>stock401</t>
  </si>
  <si>
    <t>stock402</t>
  </si>
  <si>
    <t>stock403</t>
  </si>
  <si>
    <t>stock404</t>
  </si>
  <si>
    <t>stock405</t>
  </si>
  <si>
    <t>stock406</t>
  </si>
  <si>
    <t>stock407</t>
  </si>
  <si>
    <t>stock408</t>
  </si>
  <si>
    <t>stock409</t>
  </si>
  <si>
    <t>stock410</t>
  </si>
  <si>
    <t>stock411</t>
  </si>
  <si>
    <t>stock412</t>
  </si>
  <si>
    <t>stock413</t>
  </si>
  <si>
    <t>stock414</t>
  </si>
  <si>
    <t>002563</t>
    <phoneticPr fontId="4" type="noConversion"/>
  </si>
  <si>
    <t>002614</t>
    <phoneticPr fontId="4" type="noConversion"/>
  </si>
  <si>
    <t>002470</t>
    <phoneticPr fontId="4" type="noConversion"/>
  </si>
  <si>
    <t>300188</t>
    <phoneticPr fontId="4" type="noConversion"/>
  </si>
  <si>
    <t>000825</t>
    <phoneticPr fontId="4" type="noConversion"/>
  </si>
  <si>
    <t>002376</t>
    <phoneticPr fontId="4" type="noConversion"/>
  </si>
  <si>
    <t>002645</t>
    <phoneticPr fontId="4" type="noConversion"/>
  </si>
  <si>
    <t>300388</t>
    <phoneticPr fontId="4" type="noConversion"/>
  </si>
  <si>
    <t>600195</t>
    <phoneticPr fontId="4" type="noConversion"/>
  </si>
  <si>
    <t>002073</t>
    <phoneticPr fontId="4" type="noConversion"/>
  </si>
  <si>
    <t>600283</t>
    <phoneticPr fontId="4" type="noConversion"/>
  </si>
  <si>
    <t>300380</t>
    <phoneticPr fontId="4" type="noConversion"/>
  </si>
  <si>
    <t>300559</t>
    <phoneticPr fontId="4" type="noConversion"/>
  </si>
  <si>
    <t>300348</t>
    <phoneticPr fontId="4" type="noConversion"/>
  </si>
  <si>
    <t>002707</t>
    <phoneticPr fontId="4" type="noConversion"/>
  </si>
  <si>
    <t>600623</t>
    <phoneticPr fontId="4" type="noConversion"/>
  </si>
  <si>
    <t>601678</t>
    <phoneticPr fontId="4" type="noConversion"/>
  </si>
  <si>
    <t>002063</t>
    <phoneticPr fontId="4" type="noConversion"/>
  </si>
  <si>
    <t>002440</t>
    <phoneticPr fontId="4" type="noConversion"/>
  </si>
  <si>
    <t>603025</t>
    <phoneticPr fontId="4" type="noConversion"/>
  </si>
  <si>
    <t>300058</t>
    <phoneticPr fontId="4" type="noConversion"/>
  </si>
  <si>
    <t>300369</t>
    <phoneticPr fontId="4" type="noConversion"/>
  </si>
  <si>
    <t>森马服饰</t>
    <phoneticPr fontId="4" type="noConversion"/>
  </si>
  <si>
    <t>奥佳华</t>
    <phoneticPr fontId="4" type="noConversion"/>
  </si>
  <si>
    <t>金正大</t>
    <phoneticPr fontId="4" type="noConversion"/>
  </si>
  <si>
    <t>美亚柏科</t>
    <phoneticPr fontId="4" type="noConversion"/>
  </si>
  <si>
    <t>太钢不锈</t>
    <phoneticPr fontId="4" type="noConversion"/>
  </si>
  <si>
    <t>新北洋</t>
    <phoneticPr fontId="4" type="noConversion"/>
  </si>
  <si>
    <t>华宏科技</t>
    <phoneticPr fontId="4" type="noConversion"/>
  </si>
  <si>
    <t>国祯环保</t>
    <phoneticPr fontId="4" type="noConversion"/>
  </si>
  <si>
    <t>中牧股份</t>
    <phoneticPr fontId="4" type="noConversion"/>
  </si>
  <si>
    <t>软控股份</t>
    <phoneticPr fontId="4" type="noConversion"/>
  </si>
  <si>
    <t>钱江水利</t>
    <phoneticPr fontId="4" type="noConversion"/>
  </si>
  <si>
    <t>安硕信息</t>
    <phoneticPr fontId="4" type="noConversion"/>
  </si>
  <si>
    <t>佳发安泰</t>
    <phoneticPr fontId="4" type="noConversion"/>
  </si>
  <si>
    <t>长亮科技</t>
    <phoneticPr fontId="4" type="noConversion"/>
  </si>
  <si>
    <t>众信旅游</t>
    <phoneticPr fontId="4" type="noConversion"/>
  </si>
  <si>
    <t>华谊集团</t>
    <phoneticPr fontId="4" type="noConversion"/>
  </si>
  <si>
    <t>滨化股份</t>
    <phoneticPr fontId="4" type="noConversion"/>
  </si>
  <si>
    <t>远光软件</t>
    <phoneticPr fontId="4" type="noConversion"/>
  </si>
  <si>
    <t>润土股份</t>
    <phoneticPr fontId="4" type="noConversion"/>
  </si>
  <si>
    <t>大豪科技</t>
    <phoneticPr fontId="4" type="noConversion"/>
  </si>
  <si>
    <t>蓝色光标</t>
    <phoneticPr fontId="4" type="noConversion"/>
  </si>
  <si>
    <t>绿盟科技</t>
    <phoneticPr fontId="4" type="noConversion"/>
  </si>
  <si>
    <t>stock5001</t>
    <phoneticPr fontId="4" type="noConversion"/>
  </si>
  <si>
    <t>stock5002</t>
  </si>
  <si>
    <t>stock5003</t>
  </si>
  <si>
    <t>stock5004</t>
  </si>
  <si>
    <t>stock5005</t>
  </si>
  <si>
    <t>stock5006</t>
  </si>
  <si>
    <t>stock5007</t>
  </si>
  <si>
    <t>stock5008</t>
  </si>
  <si>
    <t>stock5009</t>
  </si>
  <si>
    <t>stock5010</t>
  </si>
  <si>
    <t>上证50监控股票名单  Begin</t>
    <phoneticPr fontId="4" type="noConversion"/>
  </si>
  <si>
    <t>上证50监控股票名单  End</t>
    <phoneticPr fontId="4" type="noConversion"/>
  </si>
  <si>
    <t>601318</t>
    <phoneticPr fontId="4" type="noConversion"/>
  </si>
  <si>
    <t>600519</t>
    <phoneticPr fontId="4" type="noConversion"/>
  </si>
  <si>
    <t>600036</t>
    <phoneticPr fontId="4" type="noConversion"/>
  </si>
  <si>
    <t>601166</t>
    <phoneticPr fontId="4" type="noConversion"/>
  </si>
  <si>
    <t>600016</t>
    <phoneticPr fontId="4" type="noConversion"/>
  </si>
  <si>
    <t>600887</t>
    <phoneticPr fontId="4" type="noConversion"/>
  </si>
  <si>
    <t>601328</t>
    <phoneticPr fontId="4" type="noConversion"/>
  </si>
  <si>
    <t>601288</t>
    <phoneticPr fontId="4" type="noConversion"/>
  </si>
  <si>
    <t>600000</t>
    <phoneticPr fontId="4" type="noConversion"/>
  </si>
  <si>
    <t>601398</t>
    <phoneticPr fontId="4" type="noConversion"/>
  </si>
  <si>
    <t>中国平安</t>
    <phoneticPr fontId="4" type="noConversion"/>
  </si>
  <si>
    <t>贵州茅台</t>
    <phoneticPr fontId="4" type="noConversion"/>
  </si>
  <si>
    <t>招商银行</t>
    <phoneticPr fontId="4" type="noConversion"/>
  </si>
  <si>
    <t>兴业银行</t>
    <phoneticPr fontId="4" type="noConversion"/>
  </si>
  <si>
    <t>民生银行</t>
    <phoneticPr fontId="4" type="noConversion"/>
  </si>
  <si>
    <t>伊利股份</t>
    <phoneticPr fontId="4" type="noConversion"/>
  </si>
  <si>
    <t>交通银行</t>
    <phoneticPr fontId="4" type="noConversion"/>
  </si>
  <si>
    <t>农业银行</t>
    <phoneticPr fontId="4" type="noConversion"/>
  </si>
  <si>
    <t>浦发银行</t>
    <phoneticPr fontId="4" type="noConversion"/>
  </si>
  <si>
    <t>工商银行</t>
    <phoneticPr fontId="4" type="noConversion"/>
  </si>
  <si>
    <t>newdata5001</t>
    <phoneticPr fontId="1" type="noConversion"/>
  </si>
  <si>
    <t>newdata5002</t>
  </si>
  <si>
    <t>newdata5003</t>
  </si>
  <si>
    <t>newdata5004</t>
  </si>
  <si>
    <t>newdata5005</t>
  </si>
  <si>
    <t>newdata5006</t>
  </si>
  <si>
    <t>newdata5007</t>
  </si>
  <si>
    <t>newdata5008</t>
  </si>
  <si>
    <t>newdata5009</t>
  </si>
  <si>
    <t>newdata5010</t>
  </si>
  <si>
    <t>newdata77</t>
  </si>
  <si>
    <t>newdata80</t>
  </si>
  <si>
    <t>newdata81</t>
  </si>
  <si>
    <t>newdata82</t>
  </si>
  <si>
    <t>newdata83</t>
  </si>
  <si>
    <t>newdata84</t>
  </si>
  <si>
    <t>newdata85</t>
  </si>
  <si>
    <t>newdata86</t>
  </si>
  <si>
    <t>newdata87</t>
  </si>
  <si>
    <t>newdata88</t>
  </si>
  <si>
    <t>newdata93</t>
  </si>
  <si>
    <t>newdata94</t>
  </si>
  <si>
    <t>stock415</t>
  </si>
  <si>
    <t>stock416</t>
  </si>
  <si>
    <t>stock417</t>
  </si>
  <si>
    <t>stock418</t>
  </si>
  <si>
    <t>stock419</t>
  </si>
  <si>
    <t>stock420</t>
  </si>
  <si>
    <t>000016</t>
    <phoneticPr fontId="4" type="noConversion"/>
  </si>
  <si>
    <t>600229</t>
    <phoneticPr fontId="4" type="noConversion"/>
  </si>
  <si>
    <t>600580</t>
    <phoneticPr fontId="4" type="noConversion"/>
  </si>
  <si>
    <t>601117</t>
    <phoneticPr fontId="4" type="noConversion"/>
  </si>
  <si>
    <t>002334</t>
    <phoneticPr fontId="4" type="noConversion"/>
  </si>
  <si>
    <t>600977</t>
    <phoneticPr fontId="4" type="noConversion"/>
  </si>
  <si>
    <t>深康佳A</t>
    <phoneticPr fontId="4" type="noConversion"/>
  </si>
  <si>
    <t>城市传媒</t>
    <phoneticPr fontId="4" type="noConversion"/>
  </si>
  <si>
    <t>卧龙电气</t>
    <phoneticPr fontId="4" type="noConversion"/>
  </si>
  <si>
    <t>中国化学</t>
    <phoneticPr fontId="4" type="noConversion"/>
  </si>
  <si>
    <t>英威腾</t>
    <phoneticPr fontId="4" type="noConversion"/>
  </si>
  <si>
    <t>中国电影</t>
    <phoneticPr fontId="4" type="noConversion"/>
  </si>
  <si>
    <t>300168</t>
    <phoneticPr fontId="1" type="noConversion"/>
  </si>
  <si>
    <t>newdata95</t>
  </si>
  <si>
    <t>newdata96</t>
  </si>
  <si>
    <t>newdata97</t>
  </si>
  <si>
    <t>newdata98</t>
  </si>
  <si>
    <t>newdata99</t>
  </si>
  <si>
    <t>newdata100</t>
  </si>
  <si>
    <t>newdata101</t>
  </si>
  <si>
    <t>newdata102</t>
  </si>
  <si>
    <t>300101</t>
    <phoneticPr fontId="4" type="noConversion"/>
  </si>
  <si>
    <t>300205</t>
    <phoneticPr fontId="4" type="noConversion"/>
  </si>
  <si>
    <t>300168</t>
    <phoneticPr fontId="4" type="noConversion"/>
  </si>
  <si>
    <t>002863</t>
    <phoneticPr fontId="4" type="noConversion"/>
  </si>
  <si>
    <t>002690</t>
    <phoneticPr fontId="4" type="noConversion"/>
  </si>
  <si>
    <t>600372</t>
    <phoneticPr fontId="4" type="noConversion"/>
  </si>
  <si>
    <t>603488</t>
    <phoneticPr fontId="4" type="noConversion"/>
  </si>
  <si>
    <t>300529</t>
    <phoneticPr fontId="4" type="noConversion"/>
  </si>
  <si>
    <t>300451</t>
    <phoneticPr fontId="4" type="noConversion"/>
  </si>
  <si>
    <t>300202</t>
    <phoneticPr fontId="4" type="noConversion"/>
  </si>
  <si>
    <t>300465</t>
    <phoneticPr fontId="4" type="noConversion"/>
  </si>
  <si>
    <t>000410</t>
    <phoneticPr fontId="4" type="noConversion"/>
  </si>
  <si>
    <t>300287</t>
    <phoneticPr fontId="4" type="noConversion"/>
  </si>
  <si>
    <t>300429</t>
    <phoneticPr fontId="4" type="noConversion"/>
  </si>
  <si>
    <t>300182</t>
    <phoneticPr fontId="4" type="noConversion"/>
  </si>
  <si>
    <t>300386</t>
    <phoneticPr fontId="4" type="noConversion"/>
  </si>
  <si>
    <t>300431</t>
    <phoneticPr fontId="4" type="noConversion"/>
  </si>
  <si>
    <t>300654</t>
    <phoneticPr fontId="4" type="noConversion"/>
  </si>
  <si>
    <t>002769</t>
    <phoneticPr fontId="4" type="noConversion"/>
  </si>
  <si>
    <t>603456</t>
    <phoneticPr fontId="4" type="noConversion"/>
  </si>
  <si>
    <t>002390</t>
    <phoneticPr fontId="4" type="noConversion"/>
  </si>
  <si>
    <t>002698</t>
    <phoneticPr fontId="4" type="noConversion"/>
  </si>
  <si>
    <t>600354</t>
    <phoneticPr fontId="4" type="noConversion"/>
  </si>
  <si>
    <t>002655</t>
    <phoneticPr fontId="4" type="noConversion"/>
  </si>
  <si>
    <t>600439</t>
    <phoneticPr fontId="4" type="noConversion"/>
  </si>
  <si>
    <t>002454</t>
    <phoneticPr fontId="4" type="noConversion"/>
  </si>
  <si>
    <t>stock421</t>
  </si>
  <si>
    <t>stock422</t>
  </si>
  <si>
    <t>stock423</t>
  </si>
  <si>
    <t>stock424</t>
  </si>
  <si>
    <t>stock425</t>
  </si>
  <si>
    <t>stock426</t>
  </si>
  <si>
    <t>stock427</t>
  </si>
  <si>
    <t>stock428</t>
  </si>
  <si>
    <t>stock429</t>
  </si>
  <si>
    <t>stock430</t>
  </si>
  <si>
    <t>stock431</t>
  </si>
  <si>
    <t>stock432</t>
  </si>
  <si>
    <t>stock433</t>
  </si>
  <si>
    <t>stock434</t>
  </si>
  <si>
    <t>stock435</t>
  </si>
  <si>
    <t>stock436</t>
  </si>
  <si>
    <t>stock437</t>
  </si>
  <si>
    <t>stock438</t>
  </si>
  <si>
    <t>stock439</t>
  </si>
  <si>
    <t>stock440</t>
  </si>
  <si>
    <t>stock441</t>
  </si>
  <si>
    <t>stock442</t>
  </si>
  <si>
    <t>stock443</t>
  </si>
  <si>
    <t>stock444</t>
  </si>
  <si>
    <t>stock445</t>
  </si>
  <si>
    <t>stock446</t>
  </si>
  <si>
    <t>振芯科技</t>
    <phoneticPr fontId="4" type="noConversion"/>
  </si>
  <si>
    <t>天喻信息</t>
    <phoneticPr fontId="4" type="noConversion"/>
  </si>
  <si>
    <t>万达信息</t>
    <phoneticPr fontId="4" type="noConversion"/>
  </si>
  <si>
    <t>今飞凯达</t>
    <phoneticPr fontId="4" type="noConversion"/>
  </si>
  <si>
    <t>美亚光电</t>
    <phoneticPr fontId="4" type="noConversion"/>
  </si>
  <si>
    <t>中航电子</t>
    <phoneticPr fontId="4" type="noConversion"/>
  </si>
  <si>
    <t>鹏展科技</t>
    <phoneticPr fontId="4" type="noConversion"/>
  </si>
  <si>
    <t>健帆生物</t>
    <phoneticPr fontId="4" type="noConversion"/>
  </si>
  <si>
    <t>创业软件</t>
    <phoneticPr fontId="4" type="noConversion"/>
  </si>
  <si>
    <t>聚龙股份</t>
    <phoneticPr fontId="4" type="noConversion"/>
  </si>
  <si>
    <t>高伟达</t>
    <phoneticPr fontId="4" type="noConversion"/>
  </si>
  <si>
    <t>沈阳机床</t>
    <phoneticPr fontId="4" type="noConversion"/>
  </si>
  <si>
    <t>飞利信</t>
    <phoneticPr fontId="4" type="noConversion"/>
  </si>
  <si>
    <t>强力新材</t>
    <phoneticPr fontId="4" type="noConversion"/>
  </si>
  <si>
    <t>捷成股份</t>
    <phoneticPr fontId="4" type="noConversion"/>
  </si>
  <si>
    <t>飞天诚信</t>
    <phoneticPr fontId="4" type="noConversion"/>
  </si>
  <si>
    <t>暴风集团</t>
    <phoneticPr fontId="4" type="noConversion"/>
  </si>
  <si>
    <t>世纪天鸿</t>
    <phoneticPr fontId="4" type="noConversion"/>
  </si>
  <si>
    <t>普路通</t>
    <phoneticPr fontId="4" type="noConversion"/>
  </si>
  <si>
    <t>九洲药业</t>
    <phoneticPr fontId="4" type="noConversion"/>
  </si>
  <si>
    <t>信邦制药</t>
    <phoneticPr fontId="4" type="noConversion"/>
  </si>
  <si>
    <t>博实股份</t>
    <phoneticPr fontId="4" type="noConversion"/>
  </si>
  <si>
    <t>敦煌种业</t>
    <phoneticPr fontId="4" type="noConversion"/>
  </si>
  <si>
    <t>共达电声</t>
    <phoneticPr fontId="4" type="noConversion"/>
  </si>
  <si>
    <t>瑞贝卡</t>
    <phoneticPr fontId="4" type="noConversion"/>
  </si>
  <si>
    <t>松芝股份</t>
    <phoneticPr fontId="4" type="noConversion"/>
  </si>
  <si>
    <t>stock447</t>
  </si>
  <si>
    <t>300085</t>
    <phoneticPr fontId="4" type="noConversion"/>
  </si>
  <si>
    <t>银之杰</t>
    <phoneticPr fontId="4" type="noConversion"/>
  </si>
  <si>
    <t>600360</t>
    <phoneticPr fontId="1" type="noConversion"/>
  </si>
  <si>
    <t>300181</t>
    <phoneticPr fontId="1" type="noConversion"/>
  </si>
  <si>
    <t>stock448</t>
  </si>
  <si>
    <t>stock449</t>
  </si>
  <si>
    <t>stock450</t>
  </si>
  <si>
    <t>stock451</t>
  </si>
  <si>
    <t>stock452</t>
  </si>
  <si>
    <t>stock453</t>
  </si>
  <si>
    <t>stock454</t>
  </si>
  <si>
    <t>stock455</t>
  </si>
  <si>
    <t>stock456</t>
  </si>
  <si>
    <t>stock457</t>
  </si>
  <si>
    <t>stock458</t>
  </si>
  <si>
    <t>stock459</t>
  </si>
  <si>
    <t>stock460</t>
  </si>
  <si>
    <t>stock461</t>
  </si>
  <si>
    <t>stock462</t>
  </si>
  <si>
    <t>stock463</t>
  </si>
  <si>
    <t>stock464</t>
  </si>
  <si>
    <t>stock465</t>
  </si>
  <si>
    <t>stock466</t>
  </si>
  <si>
    <t>stock467</t>
  </si>
  <si>
    <t>stock468</t>
  </si>
  <si>
    <t>stock469</t>
  </si>
  <si>
    <t>stock470</t>
  </si>
  <si>
    <t>600371</t>
    <phoneticPr fontId="4" type="noConversion"/>
  </si>
  <si>
    <t>600391</t>
    <phoneticPr fontId="4" type="noConversion"/>
  </si>
  <si>
    <t>603617</t>
    <phoneticPr fontId="4" type="noConversion"/>
  </si>
  <si>
    <t>600988</t>
    <phoneticPr fontId="4" type="noConversion"/>
  </si>
  <si>
    <t>600313</t>
    <phoneticPr fontId="4" type="noConversion"/>
  </si>
  <si>
    <t>002432</t>
    <phoneticPr fontId="4" type="noConversion"/>
  </si>
  <si>
    <t>002826</t>
    <phoneticPr fontId="4" type="noConversion"/>
  </si>
  <si>
    <t>300094</t>
    <phoneticPr fontId="4" type="noConversion"/>
  </si>
  <si>
    <t>300511</t>
    <phoneticPr fontId="4" type="noConversion"/>
  </si>
  <si>
    <t>300155</t>
    <phoneticPr fontId="4" type="noConversion"/>
  </si>
  <si>
    <t>600594</t>
    <phoneticPr fontId="4" type="noConversion"/>
  </si>
  <si>
    <t>300021</t>
    <phoneticPr fontId="4" type="noConversion"/>
  </si>
  <si>
    <t>300519</t>
    <phoneticPr fontId="4" type="noConversion"/>
  </si>
  <si>
    <t>600360</t>
    <phoneticPr fontId="4" type="noConversion"/>
  </si>
  <si>
    <t>600422</t>
    <phoneticPr fontId="4" type="noConversion"/>
  </si>
  <si>
    <t>300424</t>
    <phoneticPr fontId="4" type="noConversion"/>
  </si>
  <si>
    <t>300181</t>
    <phoneticPr fontId="4" type="noConversion"/>
  </si>
  <si>
    <t>300277</t>
    <phoneticPr fontId="4" type="noConversion"/>
  </si>
  <si>
    <t>000532</t>
    <phoneticPr fontId="4" type="noConversion"/>
  </si>
  <si>
    <t>300353</t>
    <phoneticPr fontId="4" type="noConversion"/>
  </si>
  <si>
    <t>600560</t>
    <phoneticPr fontId="4" type="noConversion"/>
  </si>
  <si>
    <t>300300</t>
    <phoneticPr fontId="4" type="noConversion"/>
  </si>
  <si>
    <t>300352</t>
    <phoneticPr fontId="4" type="noConversion"/>
  </si>
  <si>
    <t>万向德农</t>
    <phoneticPr fontId="4" type="noConversion"/>
  </si>
  <si>
    <t>航发科技</t>
    <phoneticPr fontId="4" type="noConversion"/>
  </si>
  <si>
    <t>君禾股份</t>
    <phoneticPr fontId="4" type="noConversion"/>
  </si>
  <si>
    <t>赤峰黄金</t>
    <phoneticPr fontId="4" type="noConversion"/>
  </si>
  <si>
    <t>农发种业</t>
    <phoneticPr fontId="4" type="noConversion"/>
  </si>
  <si>
    <t>九安医疗</t>
    <phoneticPr fontId="4" type="noConversion"/>
  </si>
  <si>
    <t>易明医药</t>
    <phoneticPr fontId="4" type="noConversion"/>
  </si>
  <si>
    <t>国联水产</t>
    <phoneticPr fontId="4" type="noConversion"/>
  </si>
  <si>
    <t>雪榕生物</t>
    <phoneticPr fontId="4" type="noConversion"/>
  </si>
  <si>
    <t>安居宝</t>
    <phoneticPr fontId="4" type="noConversion"/>
  </si>
  <si>
    <t>益佰制药</t>
    <phoneticPr fontId="4" type="noConversion"/>
  </si>
  <si>
    <t>大禹节水</t>
    <phoneticPr fontId="4" type="noConversion"/>
  </si>
  <si>
    <t>新光药业</t>
    <phoneticPr fontId="4" type="noConversion"/>
  </si>
  <si>
    <t>华微电子</t>
    <phoneticPr fontId="4" type="noConversion"/>
  </si>
  <si>
    <t>昆药集团</t>
    <phoneticPr fontId="4" type="noConversion"/>
  </si>
  <si>
    <t>航新科技</t>
    <phoneticPr fontId="4" type="noConversion"/>
  </si>
  <si>
    <t>佐力药业</t>
    <phoneticPr fontId="4" type="noConversion"/>
  </si>
  <si>
    <t>海联讯</t>
    <phoneticPr fontId="4" type="noConversion"/>
  </si>
  <si>
    <t>华金资本</t>
    <phoneticPr fontId="4" type="noConversion"/>
  </si>
  <si>
    <t>东土科技</t>
    <phoneticPr fontId="4" type="noConversion"/>
  </si>
  <si>
    <t>金自天正</t>
    <phoneticPr fontId="4" type="noConversion"/>
  </si>
  <si>
    <t>汉鼎宇佑</t>
    <phoneticPr fontId="4" type="noConversion"/>
  </si>
  <si>
    <t>北信源</t>
    <phoneticPr fontId="4" type="noConversion"/>
  </si>
  <si>
    <t>stock1</t>
    <phoneticPr fontId="4" type="noConversion"/>
  </si>
  <si>
    <t>stock2</t>
    <phoneticPr fontId="4" type="noConversion"/>
  </si>
  <si>
    <t>stock75</t>
  </si>
  <si>
    <t>stock83</t>
  </si>
  <si>
    <t>stock87</t>
  </si>
  <si>
    <t>stock90</t>
  </si>
  <si>
    <t>stock98</t>
  </si>
  <si>
    <t>stock115</t>
  </si>
  <si>
    <t>stock149</t>
  </si>
  <si>
    <t>300485</t>
    <phoneticPr fontId="1" type="noConversion"/>
  </si>
  <si>
    <t>300348</t>
    <phoneticPr fontId="1" type="noConversion"/>
  </si>
  <si>
    <t>300170</t>
    <phoneticPr fontId="1" type="noConversion"/>
  </si>
  <si>
    <t>002769</t>
    <phoneticPr fontId="1" type="noConversion"/>
  </si>
  <si>
    <t>300273</t>
    <phoneticPr fontId="1" type="noConversion"/>
  </si>
  <si>
    <t>300452</t>
    <phoneticPr fontId="1" type="noConversion"/>
  </si>
  <si>
    <t>300561</t>
    <phoneticPr fontId="1" type="noConversion"/>
  </si>
  <si>
    <t>300404</t>
    <phoneticPr fontId="1" type="noConversion"/>
  </si>
  <si>
    <t>300059</t>
    <phoneticPr fontId="1" type="noConversion"/>
  </si>
  <si>
    <t>300559</t>
    <phoneticPr fontId="1" type="noConversion"/>
  </si>
  <si>
    <t>300377</t>
    <phoneticPr fontId="1" type="noConversion"/>
  </si>
  <si>
    <t>600596</t>
    <phoneticPr fontId="1" type="noConversion"/>
  </si>
  <si>
    <t>300287</t>
    <phoneticPr fontId="1" type="noConversion"/>
  </si>
  <si>
    <t>300046</t>
    <phoneticPr fontId="1" type="noConversion"/>
  </si>
  <si>
    <t>300047</t>
    <phoneticPr fontId="1" type="noConversion"/>
  </si>
  <si>
    <t>300380</t>
    <phoneticPr fontId="1" type="noConversion"/>
  </si>
  <si>
    <t>002693</t>
    <phoneticPr fontId="1" type="noConversion"/>
  </si>
  <si>
    <t>300532</t>
    <phoneticPr fontId="1" type="noConversion"/>
  </si>
  <si>
    <t>300531</t>
    <phoneticPr fontId="1" type="noConversion"/>
  </si>
  <si>
    <t>300465</t>
    <phoneticPr fontId="1" type="noConversion"/>
  </si>
  <si>
    <t>300253</t>
    <phoneticPr fontId="1" type="noConversion"/>
  </si>
  <si>
    <t>002900</t>
    <phoneticPr fontId="1" type="noConversion"/>
  </si>
  <si>
    <t>300339</t>
    <phoneticPr fontId="1" type="noConversion"/>
  </si>
  <si>
    <t>300188</t>
    <phoneticPr fontId="1" type="noConversion"/>
  </si>
  <si>
    <t>603990</t>
    <phoneticPr fontId="1" type="noConversion"/>
  </si>
  <si>
    <t>300075</t>
    <phoneticPr fontId="1" type="noConversion"/>
  </si>
  <si>
    <t>002376</t>
    <phoneticPr fontId="1" type="noConversion"/>
  </si>
  <si>
    <t>603528</t>
    <phoneticPr fontId="1" type="noConversion"/>
  </si>
  <si>
    <t>601117</t>
    <phoneticPr fontId="1" type="noConversion"/>
  </si>
  <si>
    <t>002863</t>
    <phoneticPr fontId="1" type="noConversion"/>
  </si>
  <si>
    <t>300369</t>
    <phoneticPr fontId="1" type="noConversion"/>
  </si>
  <si>
    <t>600410</t>
    <phoneticPr fontId="1" type="noConversion"/>
  </si>
  <si>
    <t>002771</t>
    <phoneticPr fontId="1" type="noConversion"/>
  </si>
  <si>
    <t>002063</t>
    <phoneticPr fontId="1" type="noConversion"/>
  </si>
  <si>
    <t>300212</t>
    <phoneticPr fontId="1" type="noConversion"/>
  </si>
  <si>
    <t>300541</t>
    <phoneticPr fontId="1" type="noConversion"/>
  </si>
  <si>
    <t>002649</t>
    <phoneticPr fontId="1" type="noConversion"/>
  </si>
  <si>
    <t>300451</t>
    <phoneticPr fontId="1" type="noConversion"/>
  </si>
  <si>
    <t>300379</t>
    <phoneticPr fontId="1" type="noConversion"/>
  </si>
  <si>
    <t>000066</t>
    <phoneticPr fontId="1" type="noConversion"/>
  </si>
  <si>
    <t>603019</t>
    <phoneticPr fontId="1" type="noConversion"/>
  </si>
  <si>
    <t>603859</t>
    <phoneticPr fontId="1" type="noConversion"/>
  </si>
  <si>
    <t>603138</t>
    <phoneticPr fontId="1" type="noConversion"/>
  </si>
  <si>
    <t>603496</t>
    <phoneticPr fontId="1" type="noConversion"/>
  </si>
  <si>
    <t>300277</t>
    <phoneticPr fontId="1" type="noConversion"/>
  </si>
  <si>
    <t>603232</t>
    <phoneticPr fontId="1" type="noConversion"/>
  </si>
  <si>
    <t>300386</t>
    <phoneticPr fontId="1" type="noConversion"/>
  </si>
  <si>
    <t>002474</t>
    <phoneticPr fontId="1" type="noConversion"/>
  </si>
  <si>
    <t>300493</t>
    <phoneticPr fontId="1" type="noConversion"/>
  </si>
  <si>
    <t>000670</t>
    <phoneticPr fontId="1" type="noConversion"/>
  </si>
  <si>
    <t>603042</t>
    <phoneticPr fontId="1" type="noConversion"/>
  </si>
  <si>
    <t>603963</t>
    <phoneticPr fontId="1" type="noConversion"/>
  </si>
  <si>
    <t>300352</t>
    <phoneticPr fontId="1" type="noConversion"/>
  </si>
  <si>
    <t>300353</t>
    <phoneticPr fontId="1" type="noConversion"/>
  </si>
  <si>
    <t>600756</t>
    <phoneticPr fontId="1" type="noConversion"/>
  </si>
  <si>
    <t>300520</t>
    <phoneticPr fontId="1" type="noConversion"/>
  </si>
  <si>
    <t>GDE_FIELD_NAMES</t>
    <phoneticPr fontId="1" type="noConversion"/>
  </si>
  <si>
    <t>id</t>
    <phoneticPr fontId="1" type="noConversion"/>
  </si>
  <si>
    <r>
      <t>n</t>
    </r>
    <r>
      <rPr>
        <sz val="11"/>
        <color theme="1"/>
        <rFont val="等线"/>
        <family val="2"/>
        <scheme val="minor"/>
      </rPr>
      <t>ame</t>
    </r>
    <phoneticPr fontId="1" type="noConversion"/>
  </si>
  <si>
    <t>GDE_FIELD_TYPES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</si>
  <si>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</si>
  <si>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</si>
  <si>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t>300155</t>
    <phoneticPr fontId="1" type="noConversion"/>
  </si>
  <si>
    <t>300162</t>
    <phoneticPr fontId="1" type="noConversion"/>
  </si>
  <si>
    <t>300519</t>
    <phoneticPr fontId="1" type="noConversion"/>
  </si>
  <si>
    <t>300526</t>
    <phoneticPr fontId="1" type="noConversion"/>
  </si>
  <si>
    <t>002390</t>
    <phoneticPr fontId="1" type="noConversion"/>
  </si>
  <si>
    <t>002563</t>
    <phoneticPr fontId="1" type="noConversion"/>
  </si>
  <si>
    <t>600299</t>
    <phoneticPr fontId="1" type="noConversion"/>
  </si>
  <si>
    <t>300534</t>
    <phoneticPr fontId="1" type="noConversion"/>
  </si>
  <si>
    <t>300439</t>
    <phoneticPr fontId="1" type="noConversion"/>
  </si>
  <si>
    <t>300326</t>
    <phoneticPr fontId="1" type="noConversion"/>
  </si>
  <si>
    <t>603976</t>
    <phoneticPr fontId="1" type="noConversion"/>
  </si>
  <si>
    <t>300463</t>
    <phoneticPr fontId="1" type="noConversion"/>
  </si>
  <si>
    <t>300199</t>
    <phoneticPr fontId="1" type="noConversion"/>
  </si>
  <si>
    <t>300406</t>
    <phoneticPr fontId="1" type="noConversion"/>
  </si>
  <si>
    <t>002550</t>
    <phoneticPr fontId="1" type="noConversion"/>
  </si>
  <si>
    <t>300182</t>
    <phoneticPr fontId="1" type="noConversion"/>
  </si>
  <si>
    <t>002846</t>
    <phoneticPr fontId="1" type="noConversion"/>
  </si>
  <si>
    <t>000650</t>
    <phoneticPr fontId="1" type="noConversion"/>
  </si>
  <si>
    <t>newdata34</t>
    <phoneticPr fontId="1" type="noConversion"/>
  </si>
  <si>
    <t>002223</t>
    <phoneticPr fontId="1" type="noConversion"/>
  </si>
  <si>
    <t>300637</t>
    <phoneticPr fontId="1" type="noConversion"/>
  </si>
  <si>
    <t>000519</t>
    <phoneticPr fontId="1" type="noConversion"/>
  </si>
  <si>
    <t>603345</t>
    <phoneticPr fontId="1" type="noConversion"/>
  </si>
  <si>
    <t>002332</t>
    <phoneticPr fontId="1" type="noConversion"/>
  </si>
  <si>
    <t>300543</t>
    <phoneticPr fontId="1" type="noConversion"/>
  </si>
  <si>
    <t>603535</t>
    <phoneticPr fontId="1" type="noConversion"/>
  </si>
  <si>
    <t>603811</t>
    <phoneticPr fontId="1" type="noConversion"/>
  </si>
  <si>
    <t>600351</t>
    <phoneticPr fontId="1" type="noConversion"/>
  </si>
  <si>
    <t>603517</t>
    <phoneticPr fontId="1" type="noConversion"/>
  </si>
  <si>
    <t>002858</t>
    <phoneticPr fontId="1" type="noConversion"/>
  </si>
  <si>
    <t>002826</t>
    <phoneticPr fontId="1" type="noConversion"/>
  </si>
  <si>
    <t>300562</t>
    <phoneticPr fontId="1" type="noConversion"/>
  </si>
  <si>
    <t>603605</t>
    <phoneticPr fontId="1" type="noConversion"/>
  </si>
  <si>
    <t>603378</t>
    <phoneticPr fontId="1" type="noConversion"/>
  </si>
  <si>
    <t>300509</t>
    <phoneticPr fontId="1" type="noConversion"/>
  </si>
  <si>
    <t>603139</t>
    <phoneticPr fontId="1" type="noConversion"/>
  </si>
  <si>
    <t>002432</t>
    <phoneticPr fontId="1" type="noConversion"/>
  </si>
  <si>
    <t>600789</t>
    <phoneticPr fontId="1" type="noConversion"/>
  </si>
  <si>
    <t>002899</t>
    <phoneticPr fontId="1" type="noConversion"/>
  </si>
  <si>
    <t>002875</t>
    <phoneticPr fontId="1" type="noConversion"/>
  </si>
  <si>
    <t>300431</t>
    <phoneticPr fontId="1" type="noConversion"/>
  </si>
  <si>
    <t>300583</t>
    <phoneticPr fontId="1" type="noConversion"/>
  </si>
  <si>
    <t>300359</t>
    <phoneticPr fontId="1" type="noConversion"/>
  </si>
  <si>
    <t>300177</t>
    <phoneticPr fontId="1" type="noConversion"/>
  </si>
  <si>
    <t>002229</t>
    <phoneticPr fontId="1" type="noConversion"/>
  </si>
  <si>
    <t>300300</t>
    <phoneticPr fontId="1" type="noConversion"/>
  </si>
  <si>
    <t>300621</t>
    <phoneticPr fontId="1" type="noConversion"/>
  </si>
  <si>
    <t>300085</t>
    <phoneticPr fontId="1" type="noConversion"/>
  </si>
  <si>
    <t>002919</t>
    <phoneticPr fontId="1" type="noConversion"/>
  </si>
  <si>
    <t>002727</t>
    <phoneticPr fontId="1" type="noConversion"/>
  </si>
  <si>
    <t>300529</t>
    <phoneticPr fontId="1" type="noConversion"/>
  </si>
  <si>
    <t>300651</t>
    <phoneticPr fontId="1" type="noConversion"/>
  </si>
  <si>
    <t>002848</t>
    <phoneticPr fontId="1" type="noConversion"/>
  </si>
  <si>
    <t>300101</t>
    <phoneticPr fontId="1" type="noConversion"/>
  </si>
  <si>
    <t>300429</t>
    <phoneticPr fontId="1" type="noConversion"/>
  </si>
  <si>
    <t>300350</t>
    <phoneticPr fontId="1" type="noConversion"/>
  </si>
  <si>
    <t>300331</t>
    <phoneticPr fontId="1" type="noConversion"/>
  </si>
  <si>
    <t>300576</t>
    <phoneticPr fontId="1" type="noConversion"/>
  </si>
  <si>
    <t>603617</t>
    <phoneticPr fontId="1" type="noConversion"/>
  </si>
  <si>
    <t>603718</t>
    <phoneticPr fontId="1" type="noConversion"/>
  </si>
  <si>
    <t>300546</t>
    <phoneticPr fontId="1" type="noConversion"/>
  </si>
  <si>
    <t>600988</t>
    <phoneticPr fontId="1" type="noConversion"/>
  </si>
  <si>
    <t>newdata103</t>
  </si>
  <si>
    <t>603029</t>
    <phoneticPr fontId="1" type="noConversion"/>
  </si>
  <si>
    <t>newdata104</t>
  </si>
  <si>
    <t>000948</t>
    <phoneticPr fontId="1" type="noConversion"/>
  </si>
  <si>
    <t>newdata106</t>
  </si>
  <si>
    <t>002655</t>
    <phoneticPr fontId="1" type="noConversion"/>
  </si>
  <si>
    <t>newdata108</t>
  </si>
  <si>
    <t>300565</t>
    <phoneticPr fontId="1" type="noConversion"/>
  </si>
  <si>
    <t>newdata109</t>
  </si>
  <si>
    <t>300716</t>
    <phoneticPr fontId="1" type="noConversion"/>
  </si>
  <si>
    <t>newdata110</t>
  </si>
  <si>
    <t>603421</t>
    <phoneticPr fontId="1" type="noConversion"/>
  </si>
  <si>
    <t>newdata111</t>
  </si>
  <si>
    <t>002181</t>
    <phoneticPr fontId="1" type="noConversion"/>
  </si>
  <si>
    <t>newdata112</t>
  </si>
  <si>
    <t>300522</t>
    <phoneticPr fontId="1" type="noConversion"/>
  </si>
  <si>
    <t>newdata113</t>
  </si>
  <si>
    <t>002815</t>
    <phoneticPr fontId="1" type="noConversion"/>
  </si>
  <si>
    <t>newdata114</t>
  </si>
  <si>
    <t>newdata115</t>
  </si>
  <si>
    <t>300620</t>
    <phoneticPr fontId="1" type="noConversion"/>
  </si>
  <si>
    <t>newdata116</t>
  </si>
  <si>
    <t>300563</t>
    <phoneticPr fontId="1" type="noConversion"/>
  </si>
  <si>
    <t>newdata117</t>
  </si>
  <si>
    <t>603738</t>
    <phoneticPr fontId="1" type="noConversion"/>
  </si>
  <si>
    <t>newdata118</t>
  </si>
  <si>
    <t>300585</t>
    <phoneticPr fontId="1" type="noConversion"/>
  </si>
  <si>
    <t>newdata119</t>
  </si>
  <si>
    <t>300686</t>
    <phoneticPr fontId="1" type="noConversion"/>
  </si>
  <si>
    <t>newdata120</t>
  </si>
  <si>
    <t>603396</t>
    <phoneticPr fontId="1" type="noConversion"/>
  </si>
  <si>
    <t>newdata121</t>
  </si>
  <si>
    <t>300333</t>
    <phoneticPr fontId="1" type="noConversion"/>
  </si>
  <si>
    <t>newdata122</t>
  </si>
  <si>
    <t>603076</t>
    <phoneticPr fontId="1" type="noConversion"/>
  </si>
  <si>
    <t>newdata123</t>
  </si>
  <si>
    <t>603619</t>
    <phoneticPr fontId="1" type="noConversion"/>
  </si>
  <si>
    <t>newdata124</t>
  </si>
  <si>
    <t>newdata125</t>
  </si>
  <si>
    <t>600665</t>
    <phoneticPr fontId="1" type="noConversion"/>
  </si>
  <si>
    <t>newdata126</t>
  </si>
  <si>
    <t>603320</t>
    <phoneticPr fontId="1" type="noConversion"/>
  </si>
  <si>
    <t>newdata127</t>
  </si>
  <si>
    <t>300139</t>
    <phoneticPr fontId="1" type="noConversion"/>
  </si>
  <si>
    <t>newdata128</t>
  </si>
  <si>
    <t>newdata129</t>
  </si>
  <si>
    <t>300555</t>
    <phoneticPr fontId="1" type="noConversion"/>
  </si>
  <si>
    <t>newdata130</t>
  </si>
  <si>
    <t>300597</t>
    <phoneticPr fontId="1" type="noConversion"/>
  </si>
  <si>
    <t>newdata132</t>
  </si>
  <si>
    <t>300615</t>
    <phoneticPr fontId="1" type="noConversion"/>
  </si>
  <si>
    <t>stock153</t>
  </si>
  <si>
    <t>stock159</t>
  </si>
  <si>
    <t>stock161</t>
  </si>
  <si>
    <t>stock162</t>
  </si>
  <si>
    <t>stock163</t>
  </si>
  <si>
    <t>stock165</t>
  </si>
  <si>
    <t>stock166</t>
  </si>
  <si>
    <t>stock167</t>
  </si>
  <si>
    <t>stock174</t>
  </si>
  <si>
    <t>stock175</t>
  </si>
  <si>
    <t>stock177</t>
  </si>
  <si>
    <t>stock181</t>
  </si>
  <si>
    <t>stock182</t>
  </si>
  <si>
    <t>stock185</t>
  </si>
  <si>
    <t>stock186</t>
  </si>
  <si>
    <t>stock188</t>
  </si>
  <si>
    <t>stock190</t>
  </si>
  <si>
    <t>stock194</t>
  </si>
  <si>
    <t>stock197</t>
  </si>
  <si>
    <t>stock199</t>
  </si>
  <si>
    <t>stock202</t>
  </si>
  <si>
    <t>stock203</t>
  </si>
  <si>
    <t>stock208</t>
  </si>
  <si>
    <t>stock216</t>
  </si>
  <si>
    <t>stock218</t>
  </si>
  <si>
    <t>stock219</t>
  </si>
  <si>
    <t>stock220</t>
  </si>
  <si>
    <t>stock222</t>
  </si>
  <si>
    <t>stock225</t>
  </si>
  <si>
    <t>stock226</t>
  </si>
  <si>
    <t>stock228</t>
  </si>
  <si>
    <t>stock230</t>
  </si>
  <si>
    <t>stock231</t>
  </si>
  <si>
    <t>stock233</t>
  </si>
  <si>
    <t>stock236</t>
  </si>
  <si>
    <t>stock239</t>
  </si>
  <si>
    <t>stock240</t>
  </si>
  <si>
    <t>stock241</t>
  </si>
  <si>
    <t>300170</t>
    <phoneticPr fontId="4" type="noConversion"/>
  </si>
  <si>
    <t>300273</t>
    <phoneticPr fontId="4" type="noConversion"/>
  </si>
  <si>
    <t>300452</t>
    <phoneticPr fontId="4" type="noConversion"/>
  </si>
  <si>
    <t>300561</t>
    <phoneticPr fontId="4" type="noConversion"/>
  </si>
  <si>
    <t>300404</t>
    <phoneticPr fontId="4" type="noConversion"/>
  </si>
  <si>
    <t>300377</t>
    <phoneticPr fontId="4" type="noConversion"/>
  </si>
  <si>
    <t>300046</t>
    <phoneticPr fontId="4" type="noConversion"/>
  </si>
  <si>
    <t>002693</t>
    <phoneticPr fontId="4" type="noConversion"/>
  </si>
  <si>
    <t>300531</t>
    <phoneticPr fontId="4" type="noConversion"/>
  </si>
  <si>
    <t>002900</t>
    <phoneticPr fontId="4" type="noConversion"/>
  </si>
  <si>
    <t>300339</t>
    <phoneticPr fontId="4" type="noConversion"/>
  </si>
  <si>
    <t>603990</t>
    <phoneticPr fontId="4" type="noConversion"/>
  </si>
  <si>
    <t>300075</t>
    <phoneticPr fontId="4" type="noConversion"/>
  </si>
  <si>
    <t>603528</t>
    <phoneticPr fontId="4" type="noConversion"/>
  </si>
  <si>
    <t>002771</t>
    <phoneticPr fontId="4" type="noConversion"/>
  </si>
  <si>
    <t>300541</t>
    <phoneticPr fontId="4" type="noConversion"/>
  </si>
  <si>
    <t>300379</t>
    <phoneticPr fontId="4" type="noConversion"/>
  </si>
  <si>
    <t>000066</t>
    <phoneticPr fontId="4" type="noConversion"/>
  </si>
  <si>
    <t>603019</t>
    <phoneticPr fontId="4" type="noConversion"/>
  </si>
  <si>
    <t>603859</t>
    <phoneticPr fontId="4" type="noConversion"/>
  </si>
  <si>
    <t>603138</t>
    <phoneticPr fontId="4" type="noConversion"/>
  </si>
  <si>
    <t>603496</t>
    <phoneticPr fontId="4" type="noConversion"/>
  </si>
  <si>
    <t>603232</t>
    <phoneticPr fontId="4" type="noConversion"/>
  </si>
  <si>
    <t>002474</t>
    <phoneticPr fontId="4" type="noConversion"/>
  </si>
  <si>
    <t>300493</t>
    <phoneticPr fontId="4" type="noConversion"/>
  </si>
  <si>
    <t>603042</t>
    <phoneticPr fontId="4" type="noConversion"/>
  </si>
  <si>
    <t>603963</t>
    <phoneticPr fontId="4" type="noConversion"/>
  </si>
  <si>
    <t>600756</t>
    <phoneticPr fontId="4" type="noConversion"/>
  </si>
  <si>
    <t>300520</t>
    <phoneticPr fontId="4" type="noConversion"/>
  </si>
  <si>
    <t>300162</t>
    <phoneticPr fontId="4" type="noConversion"/>
  </si>
  <si>
    <t>300526</t>
    <phoneticPr fontId="4" type="noConversion"/>
  </si>
  <si>
    <t>300534</t>
    <phoneticPr fontId="4" type="noConversion"/>
  </si>
  <si>
    <t>300439</t>
    <phoneticPr fontId="4" type="noConversion"/>
  </si>
  <si>
    <t>300326</t>
    <phoneticPr fontId="4" type="noConversion"/>
  </si>
  <si>
    <t>603976</t>
    <phoneticPr fontId="4" type="noConversion"/>
  </si>
  <si>
    <t>300463</t>
    <phoneticPr fontId="4" type="noConversion"/>
  </si>
  <si>
    <t>300199</t>
    <phoneticPr fontId="4" type="noConversion"/>
  </si>
  <si>
    <t>300406</t>
    <phoneticPr fontId="4" type="noConversion"/>
  </si>
  <si>
    <t>002550</t>
    <phoneticPr fontId="4" type="noConversion"/>
  </si>
  <si>
    <t>002846</t>
    <phoneticPr fontId="4" type="noConversion"/>
  </si>
  <si>
    <t>000650</t>
    <phoneticPr fontId="4" type="noConversion"/>
  </si>
  <si>
    <t>300637</t>
    <phoneticPr fontId="4" type="noConversion"/>
  </si>
  <si>
    <t>000519</t>
    <phoneticPr fontId="4" type="noConversion"/>
  </si>
  <si>
    <t>603345</t>
    <phoneticPr fontId="4" type="noConversion"/>
  </si>
  <si>
    <t>300543</t>
    <phoneticPr fontId="4" type="noConversion"/>
  </si>
  <si>
    <t>603535</t>
    <phoneticPr fontId="4" type="noConversion"/>
  </si>
  <si>
    <t>603811</t>
    <phoneticPr fontId="4" type="noConversion"/>
  </si>
  <si>
    <t>600351</t>
    <phoneticPr fontId="4" type="noConversion"/>
  </si>
  <si>
    <t>603517</t>
    <phoneticPr fontId="4" type="noConversion"/>
  </si>
  <si>
    <t>002858</t>
    <phoneticPr fontId="4" type="noConversion"/>
  </si>
  <si>
    <t>300562</t>
    <phoneticPr fontId="4" type="noConversion"/>
  </si>
  <si>
    <t>603605</t>
    <phoneticPr fontId="4" type="noConversion"/>
  </si>
  <si>
    <t>603378</t>
    <phoneticPr fontId="4" type="noConversion"/>
  </si>
  <si>
    <t>300509</t>
    <phoneticPr fontId="4" type="noConversion"/>
  </si>
  <si>
    <t>603139</t>
    <phoneticPr fontId="4" type="noConversion"/>
  </si>
  <si>
    <t>002899</t>
    <phoneticPr fontId="4" type="noConversion"/>
  </si>
  <si>
    <t>002875</t>
    <phoneticPr fontId="4" type="noConversion"/>
  </si>
  <si>
    <t>300583</t>
    <phoneticPr fontId="4" type="noConversion"/>
  </si>
  <si>
    <t>300359</t>
    <phoneticPr fontId="4" type="noConversion"/>
  </si>
  <si>
    <t>300177</t>
    <phoneticPr fontId="4" type="noConversion"/>
  </si>
  <si>
    <t>300621</t>
    <phoneticPr fontId="4" type="noConversion"/>
  </si>
  <si>
    <t>002919</t>
    <phoneticPr fontId="4" type="noConversion"/>
  </si>
  <si>
    <t>002848</t>
    <phoneticPr fontId="4" type="noConversion"/>
  </si>
  <si>
    <t>300350</t>
    <phoneticPr fontId="4" type="noConversion"/>
  </si>
  <si>
    <t>300331</t>
    <phoneticPr fontId="4" type="noConversion"/>
  </si>
  <si>
    <t>300576</t>
    <phoneticPr fontId="4" type="noConversion"/>
  </si>
  <si>
    <t>603718</t>
    <phoneticPr fontId="4" type="noConversion"/>
  </si>
  <si>
    <t>300546</t>
    <phoneticPr fontId="4" type="noConversion"/>
  </si>
  <si>
    <t>603029</t>
    <phoneticPr fontId="4" type="noConversion"/>
  </si>
  <si>
    <t>000948</t>
    <phoneticPr fontId="4" type="noConversion"/>
  </si>
  <si>
    <t>300565</t>
    <phoneticPr fontId="4" type="noConversion"/>
  </si>
  <si>
    <t>300716</t>
    <phoneticPr fontId="4" type="noConversion"/>
  </si>
  <si>
    <t>603421</t>
    <phoneticPr fontId="4" type="noConversion"/>
  </si>
  <si>
    <t>002181</t>
    <phoneticPr fontId="4" type="noConversion"/>
  </si>
  <si>
    <t>300522</t>
    <phoneticPr fontId="4" type="noConversion"/>
  </si>
  <si>
    <t>300007</t>
    <phoneticPr fontId="4" type="noConversion"/>
  </si>
  <si>
    <t>300620</t>
    <phoneticPr fontId="4" type="noConversion"/>
  </si>
  <si>
    <t>300563</t>
    <phoneticPr fontId="4" type="noConversion"/>
  </si>
  <si>
    <t>603738</t>
    <phoneticPr fontId="4" type="noConversion"/>
  </si>
  <si>
    <t>300585</t>
    <phoneticPr fontId="4" type="noConversion"/>
  </si>
  <si>
    <t>300686</t>
    <phoneticPr fontId="4" type="noConversion"/>
  </si>
  <si>
    <t>603396</t>
    <phoneticPr fontId="4" type="noConversion"/>
  </si>
  <si>
    <t>300333</t>
    <phoneticPr fontId="4" type="noConversion"/>
  </si>
  <si>
    <t>603076</t>
    <phoneticPr fontId="4" type="noConversion"/>
  </si>
  <si>
    <t>603619</t>
    <phoneticPr fontId="4" type="noConversion"/>
  </si>
  <si>
    <t>600665</t>
    <phoneticPr fontId="4" type="noConversion"/>
  </si>
  <si>
    <t>603320</t>
    <phoneticPr fontId="4" type="noConversion"/>
  </si>
  <si>
    <t>300139</t>
    <phoneticPr fontId="4" type="noConversion"/>
  </si>
  <si>
    <t>300077</t>
    <phoneticPr fontId="4" type="noConversion"/>
  </si>
  <si>
    <t>300555</t>
    <phoneticPr fontId="4" type="noConversion"/>
  </si>
  <si>
    <t>300597</t>
    <phoneticPr fontId="4" type="noConversion"/>
  </si>
  <si>
    <t>300615</t>
    <phoneticPr fontId="4" type="noConversion"/>
  </si>
  <si>
    <t>汉得信息</t>
    <phoneticPr fontId="4" type="noConversion"/>
  </si>
  <si>
    <t>和佳股份</t>
    <phoneticPr fontId="4" type="noConversion"/>
  </si>
  <si>
    <t>山河药铺</t>
    <phoneticPr fontId="4" type="noConversion"/>
  </si>
  <si>
    <t>汇金科技</t>
    <phoneticPr fontId="4" type="noConversion"/>
  </si>
  <si>
    <t>博济医药</t>
    <phoneticPr fontId="4" type="noConversion"/>
  </si>
  <si>
    <t>赢时胜</t>
    <phoneticPr fontId="4" type="noConversion"/>
  </si>
  <si>
    <t>台基股份</t>
    <phoneticPr fontId="4" type="noConversion"/>
  </si>
  <si>
    <t>双成药业</t>
    <phoneticPr fontId="4" type="noConversion"/>
  </si>
  <si>
    <t>优博讯</t>
    <phoneticPr fontId="4" type="noConversion"/>
  </si>
  <si>
    <t>哈三联</t>
    <phoneticPr fontId="4" type="noConversion"/>
  </si>
  <si>
    <t>润和软件</t>
    <phoneticPr fontId="4" type="noConversion"/>
  </si>
  <si>
    <t>麦迪科技</t>
    <phoneticPr fontId="4" type="noConversion"/>
  </si>
  <si>
    <t>数字政通</t>
    <phoneticPr fontId="4" type="noConversion"/>
  </si>
  <si>
    <t>多伦科技</t>
    <phoneticPr fontId="4" type="noConversion"/>
  </si>
  <si>
    <t>真视通</t>
    <phoneticPr fontId="4" type="noConversion"/>
  </si>
  <si>
    <t>先进数通</t>
    <phoneticPr fontId="4" type="noConversion"/>
  </si>
  <si>
    <t>东方通</t>
    <phoneticPr fontId="4" type="noConversion"/>
  </si>
  <si>
    <t>中国长城</t>
    <phoneticPr fontId="4" type="noConversion"/>
  </si>
  <si>
    <t>中科曙光</t>
    <phoneticPr fontId="4" type="noConversion"/>
  </si>
  <si>
    <t>能科股份</t>
    <phoneticPr fontId="4" type="noConversion"/>
  </si>
  <si>
    <t>海量数据</t>
    <phoneticPr fontId="4" type="noConversion"/>
  </si>
  <si>
    <t>恒为科技</t>
    <phoneticPr fontId="4" type="noConversion"/>
  </si>
  <si>
    <t>格尔软件</t>
    <phoneticPr fontId="4" type="noConversion"/>
  </si>
  <si>
    <t>榕基软件</t>
    <phoneticPr fontId="4" type="noConversion"/>
  </si>
  <si>
    <t>润欣科技</t>
    <phoneticPr fontId="4" type="noConversion"/>
  </si>
  <si>
    <t>华脉科技</t>
    <phoneticPr fontId="4" type="noConversion"/>
  </si>
  <si>
    <t>大理药业</t>
    <phoneticPr fontId="4" type="noConversion"/>
  </si>
  <si>
    <t>浪潮软件</t>
    <phoneticPr fontId="4" type="noConversion"/>
  </si>
  <si>
    <t>科大国创</t>
    <phoneticPr fontId="4" type="noConversion"/>
  </si>
  <si>
    <t>雷曼股份</t>
    <phoneticPr fontId="4" type="noConversion"/>
  </si>
  <si>
    <t>中潜股份</t>
    <phoneticPr fontId="4" type="noConversion"/>
  </si>
  <si>
    <t>陇神戎发</t>
    <phoneticPr fontId="4" type="noConversion"/>
  </si>
  <si>
    <t>美康生物</t>
    <phoneticPr fontId="4" type="noConversion"/>
  </si>
  <si>
    <t>凯利泰</t>
    <phoneticPr fontId="4" type="noConversion"/>
  </si>
  <si>
    <t>正川股份</t>
    <phoneticPr fontId="4" type="noConversion"/>
  </si>
  <si>
    <t>迈克生物</t>
    <phoneticPr fontId="4" type="noConversion"/>
  </si>
  <si>
    <t>翰宇药业</t>
    <phoneticPr fontId="4" type="noConversion"/>
  </si>
  <si>
    <t>九强生物</t>
    <phoneticPr fontId="4" type="noConversion"/>
  </si>
  <si>
    <t>千红制药</t>
    <phoneticPr fontId="4" type="noConversion"/>
  </si>
  <si>
    <t>英联股份</t>
    <phoneticPr fontId="4" type="noConversion"/>
  </si>
  <si>
    <t>仁和药业</t>
    <phoneticPr fontId="4" type="noConversion"/>
  </si>
  <si>
    <t>扬帆新材</t>
    <phoneticPr fontId="4" type="noConversion"/>
  </si>
  <si>
    <t>中兵红箭</t>
    <phoneticPr fontId="4" type="noConversion"/>
  </si>
  <si>
    <t>安井食品</t>
    <phoneticPr fontId="4" type="noConversion"/>
  </si>
  <si>
    <t>朗科智能</t>
    <phoneticPr fontId="4" type="noConversion"/>
  </si>
  <si>
    <t>嘉城国际</t>
    <phoneticPr fontId="4" type="noConversion"/>
  </si>
  <si>
    <t>诚意药业</t>
    <phoneticPr fontId="4" type="noConversion"/>
  </si>
  <si>
    <t>亚宝药业</t>
    <phoneticPr fontId="4" type="noConversion"/>
  </si>
  <si>
    <t>绝味食品</t>
    <phoneticPr fontId="4" type="noConversion"/>
  </si>
  <si>
    <t>力盛赛车</t>
    <phoneticPr fontId="4" type="noConversion"/>
  </si>
  <si>
    <t>乐心医疗</t>
    <phoneticPr fontId="4" type="noConversion"/>
  </si>
  <si>
    <t>珀莱雅</t>
    <phoneticPr fontId="4" type="noConversion"/>
  </si>
  <si>
    <t>亚士创能</t>
    <phoneticPr fontId="4" type="noConversion"/>
  </si>
  <si>
    <t>新美星</t>
    <phoneticPr fontId="4" type="noConversion"/>
  </si>
  <si>
    <t>康惠制药</t>
    <phoneticPr fontId="4" type="noConversion"/>
  </si>
  <si>
    <t>英派斯</t>
    <phoneticPr fontId="4" type="noConversion"/>
  </si>
  <si>
    <t>安奈儿</t>
    <phoneticPr fontId="4" type="noConversion"/>
  </si>
  <si>
    <t>赛托生物</t>
    <phoneticPr fontId="4" type="noConversion"/>
  </si>
  <si>
    <t>全通教育</t>
    <phoneticPr fontId="4" type="noConversion"/>
  </si>
  <si>
    <t>中海达</t>
    <phoneticPr fontId="4" type="noConversion"/>
  </si>
  <si>
    <t>维业股份</t>
    <phoneticPr fontId="4" type="noConversion"/>
  </si>
  <si>
    <t>名臣健康</t>
    <phoneticPr fontId="4" type="noConversion"/>
  </si>
  <si>
    <t>高斯贝尔</t>
    <phoneticPr fontId="4" type="noConversion"/>
  </si>
  <si>
    <t>华鹏飞</t>
    <phoneticPr fontId="4" type="noConversion"/>
  </si>
  <si>
    <t>苏大维格</t>
    <phoneticPr fontId="4" type="noConversion"/>
  </si>
  <si>
    <t>荣达感光</t>
    <phoneticPr fontId="4" type="noConversion"/>
  </si>
  <si>
    <t>海利生物</t>
    <phoneticPr fontId="4" type="noConversion"/>
  </si>
  <si>
    <t>雄帝科技</t>
    <phoneticPr fontId="4" type="noConversion"/>
  </si>
  <si>
    <t>天鹅股份</t>
    <phoneticPr fontId="4" type="noConversion"/>
  </si>
  <si>
    <t>南天信息</t>
    <phoneticPr fontId="4" type="noConversion"/>
  </si>
  <si>
    <t>迪马股份</t>
    <phoneticPr fontId="4" type="noConversion"/>
  </si>
  <si>
    <t>国立科技</t>
    <phoneticPr fontId="4" type="noConversion"/>
  </si>
  <si>
    <t>鼎信通讯</t>
    <phoneticPr fontId="4" type="noConversion"/>
  </si>
  <si>
    <t>粤传媒</t>
    <phoneticPr fontId="4" type="noConversion"/>
  </si>
  <si>
    <t>世名科技</t>
    <phoneticPr fontId="4" type="noConversion"/>
  </si>
  <si>
    <t>汉威科技</t>
    <phoneticPr fontId="4" type="noConversion"/>
  </si>
  <si>
    <t>光库科技</t>
    <phoneticPr fontId="4" type="noConversion"/>
  </si>
  <si>
    <t>神宇股份</t>
    <phoneticPr fontId="4" type="noConversion"/>
  </si>
  <si>
    <t>泰晶科技</t>
    <phoneticPr fontId="4" type="noConversion"/>
  </si>
  <si>
    <t>奥联电子</t>
    <phoneticPr fontId="4" type="noConversion"/>
  </si>
  <si>
    <t>智动力</t>
    <phoneticPr fontId="4" type="noConversion"/>
  </si>
  <si>
    <t>金晨股份</t>
    <phoneticPr fontId="4" type="noConversion"/>
  </si>
  <si>
    <t>兆日科技</t>
    <phoneticPr fontId="4" type="noConversion"/>
  </si>
  <si>
    <t>乐惠国际</t>
    <phoneticPr fontId="4" type="noConversion"/>
  </si>
  <si>
    <t>中曼石油</t>
    <phoneticPr fontId="4" type="noConversion"/>
  </si>
  <si>
    <t>天地源</t>
    <phoneticPr fontId="4" type="noConversion"/>
  </si>
  <si>
    <t>迪贝电气</t>
    <phoneticPr fontId="4" type="noConversion"/>
  </si>
  <si>
    <t>晓程科技</t>
    <phoneticPr fontId="4" type="noConversion"/>
  </si>
  <si>
    <t>国民技术</t>
    <phoneticPr fontId="4" type="noConversion"/>
  </si>
  <si>
    <t>路通视信</t>
    <phoneticPr fontId="4" type="noConversion"/>
  </si>
  <si>
    <t>吉大通信</t>
    <phoneticPr fontId="4" type="noConversion"/>
  </si>
  <si>
    <t>欣天科技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</si>
</sst>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7">
    <xf numFmtId="0" fontId="0" fillId="0" borderId="0" xfId="0"/>
    <xf numFmtId="0" fontId="2" fillId="2" borderId="0" xfId="0" applyFont="1" applyFill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176" fontId="0" fillId="0" borderId="0" xfId="0" applyNumberFormat="1" applyFont="1"/>
    <xf numFmtId="49" fontId="0" fillId="0" borderId="0" xfId="0" applyNumberFormat="1"/>
    <xf numFmtId="0" fontId="2" fillId="0" borderId="0" xfId="0" applyFont="1" applyFill="1"/>
    <xf numFmtId="0" fontId="0" fillId="0" borderId="0" xfId="0" applyFont="1" applyFill="1"/>
    <xf numFmtId="0" fontId="0" fillId="0" borderId="0" xfId="0" applyFill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3" borderId="0" xfId="0" applyFont="1" applyFill="1"/>
    <xf numFmtId="0" fontId="0" fillId="3" borderId="0" xfId="0" applyFill="1"/>
    <xf numFmtId="49" fontId="0" fillId="3" borderId="0" xfId="0" applyNumberFormat="1" applyFont="1" applyFill="1"/>
    <xf numFmtId="0" fontId="0" fillId="3" borderId="0" xfId="0" applyFill="1" applyAlignment="1">
      <alignment vertical="center"/>
    </xf>
    <xf numFmtId="0" fontId="0" fillId="2" borderId="0" xfId="0" applyFont="1" applyFill="1"/>
    <xf numFmtId="49" fontId="0" fillId="0" borderId="0" xfId="0" applyNumberFormat="1" applyFill="1" applyAlignment="1">
      <alignment vertical="center"/>
    </xf>
    <xf numFmtId="176" fontId="0" fillId="0" borderId="0" xfId="0" applyNumberFormat="1" applyFont="1" applyFill="1"/>
    <xf numFmtId="49" fontId="0" fillId="4" borderId="0" xfId="0" applyNumberFormat="1" applyFill="1" applyAlignment="1">
      <alignment vertical="center"/>
    </xf>
    <xf numFmtId="0" fontId="0" fillId="4" borderId="0" xfId="0" applyFont="1" applyFill="1"/>
    <xf numFmtId="0" fontId="0" fillId="4" borderId="0" xfId="0" applyFill="1"/>
    <xf numFmtId="49" fontId="0" fillId="4" borderId="0" xfId="0" applyNumberFormat="1" applyFont="1" applyFill="1"/>
    <xf numFmtId="0" fontId="0" fillId="4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0" borderId="0" xfId="0" applyNumberFormat="1" applyFont="1" applyFill="1"/>
    <xf numFmtId="49" fontId="0" fillId="5" borderId="0" xfId="0" applyNumberFormat="1" applyFont="1" applyFill="1"/>
    <xf numFmtId="0" fontId="0" fillId="5" borderId="0" xfId="0" applyFont="1" applyFill="1"/>
    <xf numFmtId="0" fontId="0" fillId="5" borderId="0" xfId="0" applyFill="1" applyAlignment="1">
      <alignment vertical="center"/>
    </xf>
    <xf numFmtId="0" fontId="0" fillId="5" borderId="0" xfId="0" applyFill="1"/>
    <xf numFmtId="0" fontId="5" fillId="0" borderId="0" xfId="0" applyFont="1"/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6" fillId="0" borderId="0" xfId="0" applyNumberFormat="1" applyFont="1"/>
    <xf numFmtId="0" fontId="6" fillId="0" borderId="0" xfId="0" applyFont="1" applyFill="1"/>
    <xf numFmtId="49" fontId="5" fillId="6" borderId="0" xfId="0" applyNumberFormat="1" applyFont="1" applyFill="1" applyAlignment="1">
      <alignment vertical="center"/>
    </xf>
    <xf numFmtId="49" fontId="0" fillId="6" borderId="0" xfId="0" applyNumberFormat="1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8"/>
  <sheetViews>
    <sheetView tabSelected="1" topLeftCell="A195" zoomScale="130" zoomScaleNormal="130" workbookViewId="0">
      <selection activeCell="C257" sqref="C257"/>
    </sheetView>
  </sheetViews>
  <sheetFormatPr defaultColWidth="9" defaultRowHeight="13.5"/>
  <cols>
    <col min="1" max="1" width="21.625" style="2" customWidth="1"/>
    <col min="2" max="4" width="9" style="2"/>
    <col min="5" max="5" width="10" style="2" bestFit="1" customWidth="1"/>
    <col min="6" max="6" width="13.625" style="2" bestFit="1" customWidth="1"/>
    <col min="7" max="16384" width="9" style="2"/>
  </cols>
  <sheetData>
    <row r="1" spans="1:6" s="1" customFormat="1">
      <c r="A1" s="1" t="s">
        <v>3</v>
      </c>
    </row>
    <row r="2" spans="1:6">
      <c r="A2" s="2" t="s">
        <v>1</v>
      </c>
      <c r="B2" s="2" t="s">
        <v>0</v>
      </c>
      <c r="C2" s="3" t="s">
        <v>5</v>
      </c>
      <c r="D2" s="3" t="s">
        <v>7</v>
      </c>
      <c r="E2" s="3" t="s">
        <v>9</v>
      </c>
      <c r="F2" s="3" t="s">
        <v>10</v>
      </c>
    </row>
    <row r="3" spans="1:6">
      <c r="A3" s="2" t="s">
        <v>2</v>
      </c>
      <c r="B3" s="3" t="s">
        <v>4</v>
      </c>
      <c r="C3" s="3" t="s">
        <v>6</v>
      </c>
      <c r="D3" s="3" t="s">
        <v>8</v>
      </c>
      <c r="E3" s="3" t="s">
        <v>8</v>
      </c>
      <c r="F3" s="3" t="s">
        <v>8</v>
      </c>
    </row>
    <row r="4" spans="1:6">
      <c r="A4" s="1" t="s">
        <v>3</v>
      </c>
      <c r="B4" s="16" t="s">
        <v>979</v>
      </c>
      <c r="C4" s="1"/>
      <c r="D4" s="1"/>
      <c r="E4" s="1"/>
      <c r="F4" s="1"/>
    </row>
    <row r="5" spans="1:6">
      <c r="A5" s="3" t="s">
        <v>969</v>
      </c>
      <c r="B5" s="10" t="s">
        <v>981</v>
      </c>
      <c r="C5" s="10" t="s">
        <v>991</v>
      </c>
      <c r="D5" s="5">
        <v>2</v>
      </c>
      <c r="E5" s="5">
        <v>1000</v>
      </c>
      <c r="F5" s="5">
        <v>8</v>
      </c>
    </row>
    <row r="6" spans="1:6">
      <c r="A6" s="3" t="s">
        <v>970</v>
      </c>
      <c r="B6" s="10" t="s">
        <v>982</v>
      </c>
      <c r="C6" s="10" t="s">
        <v>992</v>
      </c>
      <c r="D6" s="5">
        <v>2</v>
      </c>
      <c r="E6" s="5">
        <v>100</v>
      </c>
      <c r="F6" s="5">
        <v>4</v>
      </c>
    </row>
    <row r="7" spans="1:6">
      <c r="A7" s="3" t="s">
        <v>971</v>
      </c>
      <c r="B7" s="10" t="s">
        <v>983</v>
      </c>
      <c r="C7" s="10" t="s">
        <v>993</v>
      </c>
      <c r="D7" s="5">
        <v>2</v>
      </c>
      <c r="E7" s="5">
        <v>1000</v>
      </c>
      <c r="F7" s="5">
        <v>10</v>
      </c>
    </row>
    <row r="8" spans="1:6">
      <c r="A8" s="3" t="s">
        <v>972</v>
      </c>
      <c r="B8" s="10" t="s">
        <v>984</v>
      </c>
      <c r="C8" s="10" t="s">
        <v>994</v>
      </c>
      <c r="D8" s="5">
        <v>2</v>
      </c>
      <c r="E8" s="5">
        <v>2000</v>
      </c>
      <c r="F8" s="5">
        <v>8</v>
      </c>
    </row>
    <row r="9" spans="1:6">
      <c r="A9" s="3" t="s">
        <v>973</v>
      </c>
      <c r="B9" s="10" t="s">
        <v>985</v>
      </c>
      <c r="C9" s="10" t="s">
        <v>995</v>
      </c>
      <c r="D9" s="5">
        <v>2</v>
      </c>
      <c r="E9" s="5">
        <v>5000</v>
      </c>
      <c r="F9" s="5">
        <v>7</v>
      </c>
    </row>
    <row r="10" spans="1:6">
      <c r="A10" s="3" t="s">
        <v>974</v>
      </c>
      <c r="B10" s="10" t="s">
        <v>986</v>
      </c>
      <c r="C10" s="10" t="s">
        <v>996</v>
      </c>
      <c r="D10" s="5">
        <v>2</v>
      </c>
      <c r="E10" s="5">
        <v>2000</v>
      </c>
      <c r="F10" s="5">
        <v>5</v>
      </c>
    </row>
    <row r="11" spans="1:6">
      <c r="A11" s="3" t="s">
        <v>975</v>
      </c>
      <c r="B11" s="10" t="s">
        <v>987</v>
      </c>
      <c r="C11" s="10" t="s">
        <v>997</v>
      </c>
      <c r="D11" s="5">
        <v>2</v>
      </c>
      <c r="E11" s="5">
        <v>10000</v>
      </c>
      <c r="F11" s="5">
        <v>3</v>
      </c>
    </row>
    <row r="12" spans="1:6">
      <c r="A12" s="3" t="s">
        <v>976</v>
      </c>
      <c r="B12" s="10" t="s">
        <v>988</v>
      </c>
      <c r="C12" s="10" t="s">
        <v>998</v>
      </c>
      <c r="D12" s="5">
        <v>2</v>
      </c>
      <c r="E12" s="5">
        <v>10000</v>
      </c>
      <c r="F12" s="5">
        <v>6</v>
      </c>
    </row>
    <row r="13" spans="1:6">
      <c r="A13" s="3" t="s">
        <v>977</v>
      </c>
      <c r="B13" s="10" t="s">
        <v>989</v>
      </c>
      <c r="C13" s="10" t="s">
        <v>999</v>
      </c>
      <c r="D13" s="5">
        <v>2</v>
      </c>
      <c r="E13" s="5">
        <v>2000</v>
      </c>
      <c r="F13" s="5">
        <v>4</v>
      </c>
    </row>
    <row r="14" spans="1:6">
      <c r="A14" s="3" t="s">
        <v>978</v>
      </c>
      <c r="B14" s="10" t="s">
        <v>990</v>
      </c>
      <c r="C14" s="10" t="s">
        <v>1000</v>
      </c>
      <c r="D14" s="5">
        <v>2</v>
      </c>
      <c r="E14" s="5">
        <v>10000</v>
      </c>
      <c r="F14" s="5">
        <v>4</v>
      </c>
    </row>
    <row r="15" spans="1:6">
      <c r="A15" s="1" t="s">
        <v>3</v>
      </c>
      <c r="B15" s="16" t="s">
        <v>980</v>
      </c>
      <c r="C15" s="1"/>
      <c r="D15" s="1"/>
      <c r="E15" s="1"/>
      <c r="F15" s="1"/>
    </row>
    <row r="16" spans="1:6">
      <c r="A16" s="3" t="s">
        <v>1202</v>
      </c>
      <c r="B16" s="4">
        <v>603877</v>
      </c>
      <c r="C16" s="26" t="s">
        <v>34</v>
      </c>
      <c r="D16" s="5">
        <v>2</v>
      </c>
      <c r="E16" s="5">
        <v>100</v>
      </c>
      <c r="F16" s="5">
        <v>12</v>
      </c>
    </row>
    <row r="17" spans="1:6">
      <c r="A17" s="3" t="s">
        <v>1203</v>
      </c>
      <c r="B17" s="4">
        <v>601369</v>
      </c>
      <c r="C17" s="26" t="s">
        <v>42</v>
      </c>
      <c r="D17" s="5">
        <v>2</v>
      </c>
      <c r="E17" s="5">
        <v>600</v>
      </c>
      <c r="F17" s="5">
        <v>5</v>
      </c>
    </row>
    <row r="18" spans="1:6">
      <c r="A18" s="3" t="s">
        <v>13</v>
      </c>
      <c r="B18" s="4">
        <v>600970</v>
      </c>
      <c r="C18" s="22" t="s">
        <v>43</v>
      </c>
      <c r="D18" s="5">
        <v>2</v>
      </c>
      <c r="E18" s="5">
        <v>1000</v>
      </c>
      <c r="F18" s="5">
        <v>5</v>
      </c>
    </row>
    <row r="19" spans="1:6">
      <c r="A19" s="3" t="s">
        <v>14</v>
      </c>
      <c r="B19" s="4">
        <v>300059</v>
      </c>
      <c r="C19" s="22" t="s">
        <v>53</v>
      </c>
      <c r="D19" s="5">
        <v>2</v>
      </c>
      <c r="E19" s="5">
        <v>2000</v>
      </c>
      <c r="F19" s="5">
        <v>5</v>
      </c>
    </row>
    <row r="20" spans="1:6">
      <c r="A20" s="3" t="s">
        <v>15</v>
      </c>
      <c r="B20" s="4" t="s">
        <v>185</v>
      </c>
      <c r="C20" s="26" t="s">
        <v>59</v>
      </c>
      <c r="D20" s="5">
        <v>2</v>
      </c>
      <c r="E20" s="5">
        <v>1000</v>
      </c>
      <c r="F20" s="5">
        <v>6</v>
      </c>
    </row>
    <row r="21" spans="1:6">
      <c r="A21" s="3" t="s">
        <v>16</v>
      </c>
      <c r="B21" s="4" t="s">
        <v>186</v>
      </c>
      <c r="C21" s="22" t="s">
        <v>60</v>
      </c>
      <c r="D21" s="5">
        <v>2</v>
      </c>
      <c r="E21" s="5">
        <v>1000</v>
      </c>
      <c r="F21" s="5">
        <v>4</v>
      </c>
    </row>
    <row r="22" spans="1:6" ht="14.25" customHeight="1">
      <c r="A22" s="3" t="s">
        <v>17</v>
      </c>
      <c r="B22" s="4" t="s">
        <v>191</v>
      </c>
      <c r="C22" s="22" t="s">
        <v>67</v>
      </c>
      <c r="D22" s="5">
        <v>2</v>
      </c>
      <c r="E22" s="5">
        <v>1000</v>
      </c>
      <c r="F22" s="5">
        <v>5</v>
      </c>
    </row>
    <row r="23" spans="1:6">
      <c r="A23" s="3" t="s">
        <v>18</v>
      </c>
      <c r="B23" s="4">
        <v>600271</v>
      </c>
      <c r="C23" s="26" t="s">
        <v>74</v>
      </c>
      <c r="D23" s="5">
        <v>2</v>
      </c>
      <c r="E23" s="5">
        <v>500</v>
      </c>
      <c r="F23" s="5">
        <v>7</v>
      </c>
    </row>
    <row r="24" spans="1:6">
      <c r="A24" s="3" t="s">
        <v>19</v>
      </c>
      <c r="B24" s="4" t="s">
        <v>197</v>
      </c>
      <c r="C24" s="22" t="s">
        <v>77</v>
      </c>
      <c r="D24" s="5">
        <v>2</v>
      </c>
      <c r="E24" s="5">
        <v>300</v>
      </c>
      <c r="F24" s="5">
        <v>4</v>
      </c>
    </row>
    <row r="25" spans="1:6">
      <c r="A25" s="3" t="s">
        <v>20</v>
      </c>
      <c r="B25" s="4">
        <v>603708</v>
      </c>
      <c r="C25" s="22" t="s">
        <v>81</v>
      </c>
      <c r="D25" s="5">
        <v>2</v>
      </c>
      <c r="E25" s="5">
        <v>200</v>
      </c>
      <c r="F25" s="5">
        <v>3</v>
      </c>
    </row>
    <row r="26" spans="1:6" ht="15" customHeight="1">
      <c r="A26" s="3" t="s">
        <v>21</v>
      </c>
      <c r="B26" s="4" t="str">
        <f>"002867"</f>
        <v>002867</v>
      </c>
      <c r="C26" s="26" t="s">
        <v>92</v>
      </c>
      <c r="D26" s="5">
        <v>2</v>
      </c>
      <c r="E26" s="5">
        <v>100</v>
      </c>
      <c r="F26" s="5">
        <v>5</v>
      </c>
    </row>
    <row r="27" spans="1:6">
      <c r="A27" s="3" t="s">
        <v>22</v>
      </c>
      <c r="B27" s="4" t="str">
        <f>"300189"</f>
        <v>300189</v>
      </c>
      <c r="C27" s="26" t="s">
        <v>99</v>
      </c>
      <c r="D27" s="5">
        <v>2</v>
      </c>
      <c r="E27" s="5">
        <v>500</v>
      </c>
      <c r="F27" s="5">
        <v>6</v>
      </c>
    </row>
    <row r="28" spans="1:6">
      <c r="A28" s="3" t="s">
        <v>23</v>
      </c>
      <c r="B28" s="4" t="str">
        <f>"000989"</f>
        <v>000989</v>
      </c>
      <c r="C28" s="26" t="s">
        <v>110</v>
      </c>
      <c r="D28" s="5">
        <v>2</v>
      </c>
      <c r="E28" s="5">
        <v>300</v>
      </c>
      <c r="F28" s="5">
        <v>5</v>
      </c>
    </row>
    <row r="29" spans="1:6">
      <c r="A29" s="3" t="s">
        <v>24</v>
      </c>
      <c r="B29" s="4" t="str">
        <f>"002649"</f>
        <v>002649</v>
      </c>
      <c r="C29" s="22" t="s">
        <v>116</v>
      </c>
      <c r="D29" s="5">
        <v>2</v>
      </c>
      <c r="E29" s="5">
        <v>600</v>
      </c>
      <c r="F29" s="5">
        <v>3</v>
      </c>
    </row>
    <row r="30" spans="1:6">
      <c r="A30" s="3" t="s">
        <v>25</v>
      </c>
      <c r="B30" s="4" t="str">
        <f>"002332"</f>
        <v>002332</v>
      </c>
      <c r="C30" s="26" t="s">
        <v>126</v>
      </c>
      <c r="D30" s="5">
        <v>3</v>
      </c>
      <c r="E30" s="5">
        <v>500</v>
      </c>
      <c r="F30" s="5">
        <v>9</v>
      </c>
    </row>
    <row r="31" spans="1:6">
      <c r="A31" s="3" t="s">
        <v>26</v>
      </c>
      <c r="B31" s="4" t="str">
        <f>"300485"</f>
        <v>300485</v>
      </c>
      <c r="C31" s="26" t="s">
        <v>128</v>
      </c>
      <c r="D31" s="5">
        <v>2</v>
      </c>
      <c r="E31" s="5">
        <v>100</v>
      </c>
      <c r="F31" s="5">
        <v>5</v>
      </c>
    </row>
    <row r="32" spans="1:6">
      <c r="A32" s="3" t="s">
        <v>27</v>
      </c>
      <c r="B32" s="4" t="str">
        <f>"002229"</f>
        <v>002229</v>
      </c>
      <c r="C32" s="26" t="s">
        <v>129</v>
      </c>
      <c r="D32" s="5">
        <v>3</v>
      </c>
      <c r="E32" s="5">
        <v>500</v>
      </c>
      <c r="F32" s="5">
        <v>5</v>
      </c>
    </row>
    <row r="33" spans="1:6">
      <c r="A33" s="3" t="s">
        <v>28</v>
      </c>
      <c r="B33" s="4" t="str">
        <f>"002327"</f>
        <v>002327</v>
      </c>
      <c r="C33" s="26" t="s">
        <v>136</v>
      </c>
      <c r="D33" s="5">
        <v>3</v>
      </c>
      <c r="E33" s="5">
        <v>200</v>
      </c>
      <c r="F33" s="5">
        <v>10</v>
      </c>
    </row>
    <row r="34" spans="1:6">
      <c r="A34" s="3" t="s">
        <v>29</v>
      </c>
      <c r="B34" s="4" t="str">
        <f>"002644"</f>
        <v>002644</v>
      </c>
      <c r="C34" s="22" t="s">
        <v>137</v>
      </c>
      <c r="D34" s="5">
        <v>3</v>
      </c>
      <c r="E34" s="5">
        <v>500</v>
      </c>
      <c r="F34" s="5">
        <v>3</v>
      </c>
    </row>
    <row r="35" spans="1:6">
      <c r="A35" s="3" t="s">
        <v>271</v>
      </c>
      <c r="B35" s="4" t="str">
        <f>"002223"</f>
        <v>002223</v>
      </c>
      <c r="C35" s="26" t="s">
        <v>144</v>
      </c>
      <c r="D35" s="5">
        <v>2</v>
      </c>
      <c r="E35" s="5">
        <v>200</v>
      </c>
      <c r="F35" s="5">
        <v>10</v>
      </c>
    </row>
    <row r="36" spans="1:6">
      <c r="A36" s="3" t="s">
        <v>272</v>
      </c>
      <c r="B36" s="4" t="str">
        <f>"300584"</f>
        <v>300584</v>
      </c>
      <c r="C36" s="22" t="s">
        <v>156</v>
      </c>
      <c r="D36" s="5">
        <v>2</v>
      </c>
      <c r="E36" s="5">
        <v>20</v>
      </c>
      <c r="F36" s="5">
        <v>8</v>
      </c>
    </row>
    <row r="37" spans="1:6">
      <c r="A37" s="3" t="s">
        <v>273</v>
      </c>
      <c r="B37" s="4" t="str">
        <f>"002293"</f>
        <v>002293</v>
      </c>
      <c r="C37" s="22" t="s">
        <v>162</v>
      </c>
      <c r="D37" s="5">
        <v>2</v>
      </c>
      <c r="E37" s="5">
        <v>200</v>
      </c>
      <c r="F37" s="5">
        <v>4</v>
      </c>
    </row>
    <row r="38" spans="1:6">
      <c r="A38" s="3" t="s">
        <v>274</v>
      </c>
      <c r="B38" s="4" t="str">
        <f>"600060"</f>
        <v>600060</v>
      </c>
      <c r="C38" s="14" t="s">
        <v>166</v>
      </c>
      <c r="D38" s="5">
        <v>2</v>
      </c>
      <c r="E38" s="5">
        <v>500</v>
      </c>
      <c r="F38" s="5">
        <v>5</v>
      </c>
    </row>
    <row r="39" spans="1:6">
      <c r="A39" s="3" t="s">
        <v>275</v>
      </c>
      <c r="B39" s="4" t="str">
        <f>"600479"</f>
        <v>600479</v>
      </c>
      <c r="C39" s="26" t="s">
        <v>168</v>
      </c>
      <c r="D39" s="5">
        <v>2</v>
      </c>
      <c r="E39" s="5">
        <v>200</v>
      </c>
      <c r="F39" s="5">
        <v>7</v>
      </c>
    </row>
    <row r="40" spans="1:6">
      <c r="A40" s="3" t="s">
        <v>276</v>
      </c>
      <c r="B40" s="4" t="str">
        <f>"002369"</f>
        <v>002369</v>
      </c>
      <c r="C40" s="22" t="s">
        <v>175</v>
      </c>
      <c r="D40" s="5">
        <v>2</v>
      </c>
      <c r="E40" s="5">
        <v>500</v>
      </c>
      <c r="F40" s="5">
        <v>7</v>
      </c>
    </row>
    <row r="41" spans="1:6">
      <c r="A41" s="3" t="s">
        <v>277</v>
      </c>
      <c r="B41" s="4" t="str">
        <f>"300364"</f>
        <v>300364</v>
      </c>
      <c r="C41" s="26" t="s">
        <v>179</v>
      </c>
      <c r="D41" s="5">
        <v>2</v>
      </c>
      <c r="E41" s="5">
        <v>200</v>
      </c>
      <c r="F41" s="5">
        <v>10</v>
      </c>
    </row>
    <row r="42" spans="1:6">
      <c r="A42" s="3" t="s">
        <v>278</v>
      </c>
      <c r="B42" s="4">
        <v>300047</v>
      </c>
      <c r="C42" s="26" t="s">
        <v>204</v>
      </c>
      <c r="D42" s="5">
        <v>2</v>
      </c>
      <c r="E42" s="5">
        <v>100</v>
      </c>
      <c r="F42" s="5">
        <v>10</v>
      </c>
    </row>
    <row r="43" spans="1:6">
      <c r="A43" s="3" t="s">
        <v>279</v>
      </c>
      <c r="B43" s="4" t="s">
        <v>514</v>
      </c>
      <c r="C43" s="26" t="s">
        <v>217</v>
      </c>
      <c r="D43" s="5">
        <v>2</v>
      </c>
      <c r="E43" s="5">
        <v>100</v>
      </c>
      <c r="F43" s="5">
        <v>7</v>
      </c>
    </row>
    <row r="44" spans="1:6">
      <c r="A44" s="3" t="s">
        <v>280</v>
      </c>
      <c r="B44" s="4" t="str">
        <f>"300418"</f>
        <v>300418</v>
      </c>
      <c r="C44" s="26" t="s">
        <v>239</v>
      </c>
      <c r="D44" s="5">
        <v>2</v>
      </c>
      <c r="E44" s="5">
        <v>500</v>
      </c>
      <c r="F44" s="5">
        <v>5</v>
      </c>
    </row>
    <row r="45" spans="1:6">
      <c r="A45" s="3" t="s">
        <v>281</v>
      </c>
      <c r="B45" s="4" t="str">
        <f>"300532"</f>
        <v>300532</v>
      </c>
      <c r="C45" s="26" t="s">
        <v>241</v>
      </c>
      <c r="D45" s="5">
        <v>2</v>
      </c>
      <c r="E45" s="5">
        <v>100</v>
      </c>
      <c r="F45" s="5">
        <v>6</v>
      </c>
    </row>
    <row r="46" spans="1:6">
      <c r="A46" s="3" t="s">
        <v>282</v>
      </c>
      <c r="B46" s="4" t="str">
        <f>"600410"</f>
        <v>600410</v>
      </c>
      <c r="C46" s="22" t="s">
        <v>250</v>
      </c>
      <c r="D46" s="5">
        <v>2</v>
      </c>
      <c r="E46" s="5">
        <v>500</v>
      </c>
      <c r="F46" s="5">
        <v>6</v>
      </c>
    </row>
    <row r="47" spans="1:6">
      <c r="A47" s="3" t="s">
        <v>283</v>
      </c>
      <c r="B47" s="4" t="str">
        <f>"600359"</f>
        <v>600359</v>
      </c>
      <c r="C47" s="22" t="s">
        <v>251</v>
      </c>
      <c r="D47" s="5">
        <v>3</v>
      </c>
      <c r="E47" s="5">
        <v>200</v>
      </c>
      <c r="F47" s="5">
        <v>7</v>
      </c>
    </row>
    <row r="48" spans="1:6">
      <c r="A48" s="3" t="s">
        <v>284</v>
      </c>
      <c r="B48" s="4" t="str">
        <f>"300651"</f>
        <v>300651</v>
      </c>
      <c r="C48" s="26" t="s">
        <v>267</v>
      </c>
      <c r="D48" s="5">
        <v>2</v>
      </c>
      <c r="E48" s="5">
        <v>100</v>
      </c>
      <c r="F48" s="5">
        <v>3</v>
      </c>
    </row>
    <row r="49" spans="1:6">
      <c r="A49" s="3" t="s">
        <v>285</v>
      </c>
      <c r="B49" s="4" t="s">
        <v>550</v>
      </c>
      <c r="C49" s="26" t="s">
        <v>486</v>
      </c>
      <c r="D49" s="5">
        <v>2</v>
      </c>
      <c r="E49" s="5">
        <v>100</v>
      </c>
      <c r="F49" s="5">
        <v>10</v>
      </c>
    </row>
    <row r="50" spans="1:6">
      <c r="A50" s="3" t="s">
        <v>286</v>
      </c>
      <c r="B50" s="6" t="s">
        <v>564</v>
      </c>
      <c r="C50" s="13" t="s">
        <v>565</v>
      </c>
      <c r="D50" s="5">
        <v>2</v>
      </c>
      <c r="E50" s="5">
        <v>4000</v>
      </c>
      <c r="F50" s="5">
        <v>5</v>
      </c>
    </row>
    <row r="51" spans="1:6">
      <c r="A51" s="3" t="s">
        <v>287</v>
      </c>
      <c r="B51" s="6" t="s">
        <v>566</v>
      </c>
      <c r="C51" s="21" t="s">
        <v>567</v>
      </c>
      <c r="D51" s="5">
        <v>2</v>
      </c>
      <c r="E51" s="5">
        <v>500</v>
      </c>
      <c r="F51" s="5">
        <v>8</v>
      </c>
    </row>
    <row r="52" spans="1:6">
      <c r="A52" s="3" t="s">
        <v>288</v>
      </c>
      <c r="B52" s="6" t="s">
        <v>568</v>
      </c>
      <c r="C52" s="13" t="s">
        <v>569</v>
      </c>
      <c r="D52" s="5">
        <v>2</v>
      </c>
      <c r="E52" s="5">
        <v>500</v>
      </c>
      <c r="F52" s="5">
        <v>6</v>
      </c>
    </row>
    <row r="53" spans="1:6">
      <c r="A53" s="3" t="s">
        <v>289</v>
      </c>
      <c r="B53" s="6" t="s">
        <v>571</v>
      </c>
      <c r="C53" s="29" t="s">
        <v>570</v>
      </c>
      <c r="D53" s="5">
        <v>2</v>
      </c>
      <c r="E53" s="5">
        <v>500</v>
      </c>
      <c r="F53" s="5">
        <v>12</v>
      </c>
    </row>
    <row r="54" spans="1:6">
      <c r="A54" s="3" t="s">
        <v>290</v>
      </c>
      <c r="B54" s="6" t="s">
        <v>586</v>
      </c>
      <c r="C54" s="21" t="s">
        <v>587</v>
      </c>
      <c r="D54" s="5">
        <v>2</v>
      </c>
      <c r="E54" s="5">
        <v>2000</v>
      </c>
      <c r="F54" s="5">
        <v>8</v>
      </c>
    </row>
    <row r="55" spans="1:6">
      <c r="A55" s="3" t="s">
        <v>291</v>
      </c>
      <c r="B55" s="6" t="s">
        <v>592</v>
      </c>
      <c r="C55" s="21" t="s">
        <v>593</v>
      </c>
      <c r="D55" s="5">
        <v>2</v>
      </c>
      <c r="E55" s="5">
        <v>500</v>
      </c>
      <c r="F55" s="5">
        <v>4</v>
      </c>
    </row>
    <row r="56" spans="1:6">
      <c r="A56" s="3" t="s">
        <v>292</v>
      </c>
      <c r="B56" s="4">
        <v>600727</v>
      </c>
      <c r="C56" s="29" t="s">
        <v>594</v>
      </c>
      <c r="D56" s="5">
        <v>2</v>
      </c>
      <c r="E56" s="5">
        <v>300</v>
      </c>
      <c r="F56" s="5">
        <v>5</v>
      </c>
    </row>
    <row r="57" spans="1:6">
      <c r="A57" s="3" t="s">
        <v>293</v>
      </c>
      <c r="B57" s="4" t="s">
        <v>601</v>
      </c>
      <c r="C57" s="13" t="s">
        <v>602</v>
      </c>
      <c r="D57" s="5">
        <v>3</v>
      </c>
      <c r="E57" s="5">
        <v>2000</v>
      </c>
      <c r="F57" s="5">
        <v>4</v>
      </c>
    </row>
    <row r="58" spans="1:6">
      <c r="A58" s="3" t="s">
        <v>294</v>
      </c>
      <c r="B58" s="4" t="s">
        <v>640</v>
      </c>
      <c r="C58" s="27" t="s">
        <v>639</v>
      </c>
      <c r="D58" s="5">
        <v>2</v>
      </c>
      <c r="E58" s="5">
        <v>100</v>
      </c>
      <c r="F58" s="5">
        <v>10</v>
      </c>
    </row>
    <row r="59" spans="1:6">
      <c r="A59" s="3" t="s">
        <v>295</v>
      </c>
      <c r="B59" s="4" t="s">
        <v>642</v>
      </c>
      <c r="C59" s="20" t="s">
        <v>643</v>
      </c>
      <c r="D59" s="5">
        <v>2</v>
      </c>
      <c r="E59" s="5">
        <v>600</v>
      </c>
      <c r="F59" s="5">
        <v>6</v>
      </c>
    </row>
    <row r="60" spans="1:6">
      <c r="A60" s="3" t="s">
        <v>296</v>
      </c>
      <c r="B60" s="4" t="s">
        <v>646</v>
      </c>
      <c r="C60" s="20" t="s">
        <v>647</v>
      </c>
      <c r="D60" s="5">
        <v>2</v>
      </c>
      <c r="E60" s="5">
        <v>800</v>
      </c>
      <c r="F60" s="5">
        <v>6</v>
      </c>
    </row>
    <row r="61" spans="1:6">
      <c r="A61" s="3" t="s">
        <v>297</v>
      </c>
      <c r="B61" s="4" t="s">
        <v>649</v>
      </c>
      <c r="C61" s="12" t="s">
        <v>648</v>
      </c>
      <c r="D61" s="5">
        <v>2</v>
      </c>
      <c r="E61" s="5">
        <v>300</v>
      </c>
      <c r="F61" s="5">
        <v>4</v>
      </c>
    </row>
    <row r="62" spans="1:6">
      <c r="A62" s="3" t="s">
        <v>298</v>
      </c>
      <c r="B62" s="4" t="s">
        <v>653</v>
      </c>
      <c r="C62" s="12" t="s">
        <v>652</v>
      </c>
      <c r="D62" s="5">
        <v>2</v>
      </c>
      <c r="E62" s="5">
        <v>500</v>
      </c>
      <c r="F62" s="5">
        <v>5</v>
      </c>
    </row>
    <row r="63" spans="1:6">
      <c r="A63" s="3" t="s">
        <v>299</v>
      </c>
      <c r="B63" s="4" t="s">
        <v>661</v>
      </c>
      <c r="C63" s="27" t="s">
        <v>660</v>
      </c>
      <c r="D63" s="5">
        <v>2</v>
      </c>
      <c r="E63" s="5">
        <v>100</v>
      </c>
      <c r="F63" s="5">
        <v>6</v>
      </c>
    </row>
    <row r="64" spans="1:6">
      <c r="A64" s="3" t="s">
        <v>300</v>
      </c>
      <c r="B64" s="4" t="s">
        <v>662</v>
      </c>
      <c r="C64" s="27" t="s">
        <v>663</v>
      </c>
      <c r="D64" s="5">
        <v>3</v>
      </c>
      <c r="E64" s="5">
        <v>400</v>
      </c>
      <c r="F64" s="5">
        <v>5</v>
      </c>
    </row>
    <row r="65" spans="1:6">
      <c r="A65" s="3" t="s">
        <v>301</v>
      </c>
      <c r="B65" s="4" t="s">
        <v>665</v>
      </c>
      <c r="C65" s="20" t="s">
        <v>664</v>
      </c>
      <c r="D65" s="5">
        <v>2</v>
      </c>
      <c r="E65" s="5">
        <v>500</v>
      </c>
      <c r="F65" s="5">
        <v>3</v>
      </c>
    </row>
    <row r="66" spans="1:6">
      <c r="A66" s="3" t="s">
        <v>302</v>
      </c>
      <c r="B66" s="4" t="s">
        <v>666</v>
      </c>
      <c r="C66" s="27" t="s">
        <v>667</v>
      </c>
      <c r="D66" s="5">
        <v>2</v>
      </c>
      <c r="E66" s="5">
        <v>500</v>
      </c>
      <c r="F66" s="5">
        <v>7</v>
      </c>
    </row>
    <row r="67" spans="1:6">
      <c r="A67" s="3" t="s">
        <v>303</v>
      </c>
      <c r="B67" s="4" t="s">
        <v>670</v>
      </c>
      <c r="C67" s="12" t="s">
        <v>671</v>
      </c>
      <c r="D67" s="5">
        <v>2</v>
      </c>
      <c r="E67" s="5">
        <v>700</v>
      </c>
      <c r="F67" s="5">
        <v>6</v>
      </c>
    </row>
    <row r="68" spans="1:6">
      <c r="A68" s="3" t="s">
        <v>304</v>
      </c>
      <c r="B68" s="4" t="s">
        <v>673</v>
      </c>
      <c r="C68" s="20" t="s">
        <v>674</v>
      </c>
      <c r="D68" s="5">
        <v>2</v>
      </c>
      <c r="E68" s="5">
        <v>500</v>
      </c>
      <c r="F68" s="5">
        <v>5</v>
      </c>
    </row>
    <row r="69" spans="1:6">
      <c r="A69" s="3" t="s">
        <v>305</v>
      </c>
      <c r="B69" s="4" t="s">
        <v>683</v>
      </c>
      <c r="C69" s="27" t="s">
        <v>678</v>
      </c>
      <c r="D69" s="5">
        <v>2</v>
      </c>
      <c r="E69" s="5">
        <v>500</v>
      </c>
      <c r="F69" s="5">
        <v>8</v>
      </c>
    </row>
    <row r="70" spans="1:6">
      <c r="A70" s="3" t="s">
        <v>306</v>
      </c>
      <c r="B70" s="4" t="s">
        <v>684</v>
      </c>
      <c r="C70" s="12" t="s">
        <v>679</v>
      </c>
      <c r="D70" s="5">
        <v>3</v>
      </c>
      <c r="E70" s="5">
        <v>1000</v>
      </c>
      <c r="F70" s="5">
        <v>5</v>
      </c>
    </row>
    <row r="71" spans="1:6">
      <c r="A71" s="3" t="s">
        <v>307</v>
      </c>
      <c r="B71" s="4" t="s">
        <v>685</v>
      </c>
      <c r="C71" s="27" t="s">
        <v>689</v>
      </c>
      <c r="D71" s="5">
        <v>2</v>
      </c>
      <c r="E71" s="5">
        <v>300</v>
      </c>
      <c r="F71" s="5">
        <v>9</v>
      </c>
    </row>
    <row r="72" spans="1:6">
      <c r="A72" s="3" t="s">
        <v>308</v>
      </c>
      <c r="B72" s="4" t="s">
        <v>687</v>
      </c>
      <c r="C72" s="20" t="s">
        <v>691</v>
      </c>
      <c r="D72" s="5">
        <v>2</v>
      </c>
      <c r="E72" s="5">
        <v>100</v>
      </c>
      <c r="F72" s="5">
        <v>8</v>
      </c>
    </row>
    <row r="73" spans="1:6">
      <c r="A73" s="3" t="s">
        <v>309</v>
      </c>
      <c r="B73" s="4" t="s">
        <v>696</v>
      </c>
      <c r="C73" s="20" t="s">
        <v>694</v>
      </c>
      <c r="D73" s="5">
        <v>2</v>
      </c>
      <c r="E73" s="5">
        <v>500</v>
      </c>
      <c r="F73" s="5">
        <v>5</v>
      </c>
    </row>
    <row r="74" spans="1:6">
      <c r="A74" s="3" t="s">
        <v>310</v>
      </c>
      <c r="B74" s="4" t="s">
        <v>704</v>
      </c>
      <c r="C74" s="20" t="s">
        <v>699</v>
      </c>
      <c r="D74" s="5">
        <v>2</v>
      </c>
      <c r="E74" s="5">
        <v>200</v>
      </c>
      <c r="F74" s="5">
        <v>4</v>
      </c>
    </row>
    <row r="75" spans="1:6">
      <c r="A75" s="3" t="s">
        <v>311</v>
      </c>
      <c r="B75" s="4" t="s">
        <v>707</v>
      </c>
      <c r="C75" s="20" t="s">
        <v>702</v>
      </c>
      <c r="D75" s="5">
        <v>2</v>
      </c>
      <c r="E75" s="5">
        <v>150</v>
      </c>
      <c r="F75" s="5">
        <v>5</v>
      </c>
    </row>
    <row r="76" spans="1:6">
      <c r="A76" s="3" t="s">
        <v>312</v>
      </c>
      <c r="B76" s="4" t="s">
        <v>710</v>
      </c>
      <c r="C76" s="27" t="s">
        <v>719</v>
      </c>
      <c r="D76" s="5">
        <v>2</v>
      </c>
      <c r="E76" s="5">
        <v>100</v>
      </c>
      <c r="F76" s="5">
        <v>12</v>
      </c>
    </row>
    <row r="77" spans="1:6">
      <c r="A77" s="3" t="s">
        <v>313</v>
      </c>
      <c r="B77" s="4" t="s">
        <v>712</v>
      </c>
      <c r="C77" s="27" t="s">
        <v>717</v>
      </c>
      <c r="D77" s="5">
        <v>2</v>
      </c>
      <c r="E77" s="5">
        <v>500</v>
      </c>
      <c r="F77" s="5">
        <v>3</v>
      </c>
    </row>
    <row r="78" spans="1:6">
      <c r="A78" s="3" t="s">
        <v>314</v>
      </c>
      <c r="B78" s="4" t="s">
        <v>713</v>
      </c>
      <c r="C78" s="27" t="s">
        <v>716</v>
      </c>
      <c r="D78" s="5">
        <v>2</v>
      </c>
      <c r="E78" s="5">
        <v>100</v>
      </c>
      <c r="F78" s="5">
        <v>8</v>
      </c>
    </row>
    <row r="79" spans="1:6">
      <c r="A79" s="3" t="s">
        <v>315</v>
      </c>
      <c r="B79" s="4" t="s">
        <v>728</v>
      </c>
      <c r="C79" s="12" t="s">
        <v>721</v>
      </c>
      <c r="D79" s="5">
        <v>2</v>
      </c>
      <c r="E79" s="5">
        <v>3000</v>
      </c>
      <c r="F79" s="5">
        <v>3</v>
      </c>
    </row>
    <row r="80" spans="1:6">
      <c r="A80" s="3" t="s">
        <v>316</v>
      </c>
      <c r="B80" s="4" t="s">
        <v>742</v>
      </c>
      <c r="C80" s="20" t="s">
        <v>739</v>
      </c>
      <c r="D80" s="5">
        <v>2</v>
      </c>
      <c r="E80" s="5">
        <v>300</v>
      </c>
      <c r="F80" s="5">
        <v>5</v>
      </c>
    </row>
    <row r="81" spans="1:6">
      <c r="A81" s="3" t="s">
        <v>317</v>
      </c>
      <c r="B81" s="10" t="s">
        <v>802</v>
      </c>
      <c r="C81" s="28" t="s">
        <v>835</v>
      </c>
      <c r="D81" s="5">
        <v>2</v>
      </c>
      <c r="E81" s="5">
        <v>500</v>
      </c>
      <c r="F81" s="5">
        <v>6</v>
      </c>
    </row>
    <row r="82" spans="1:6">
      <c r="A82" s="3" t="s">
        <v>318</v>
      </c>
      <c r="B82" s="10" t="s">
        <v>811</v>
      </c>
      <c r="C82" s="15" t="s">
        <v>843</v>
      </c>
      <c r="D82" s="5">
        <v>2</v>
      </c>
      <c r="E82" s="5">
        <v>400</v>
      </c>
      <c r="F82" s="5">
        <v>4</v>
      </c>
    </row>
    <row r="83" spans="1:6">
      <c r="A83" s="3" t="s">
        <v>319</v>
      </c>
      <c r="B83" s="10" t="s">
        <v>813</v>
      </c>
      <c r="C83" s="15" t="s">
        <v>845</v>
      </c>
      <c r="D83" s="5">
        <v>2</v>
      </c>
      <c r="E83" s="5">
        <v>8000</v>
      </c>
      <c r="F83" s="5">
        <v>3</v>
      </c>
    </row>
    <row r="84" spans="1:6">
      <c r="A84" s="3" t="s">
        <v>320</v>
      </c>
      <c r="B84" s="10" t="s">
        <v>815</v>
      </c>
      <c r="C84" s="23" t="s">
        <v>847</v>
      </c>
      <c r="D84" s="5">
        <v>2</v>
      </c>
      <c r="E84" s="5">
        <v>500</v>
      </c>
      <c r="F84" s="5">
        <v>6</v>
      </c>
    </row>
    <row r="85" spans="1:6">
      <c r="A85" s="3" t="s">
        <v>321</v>
      </c>
      <c r="B85" s="10" t="s">
        <v>820</v>
      </c>
      <c r="C85" s="15" t="s">
        <v>852</v>
      </c>
      <c r="D85" s="5">
        <v>2</v>
      </c>
      <c r="E85" s="5">
        <v>1000</v>
      </c>
      <c r="F85" s="5">
        <v>4</v>
      </c>
    </row>
    <row r="86" spans="1:6">
      <c r="A86" s="3" t="s">
        <v>322</v>
      </c>
      <c r="B86" s="10" t="s">
        <v>823</v>
      </c>
      <c r="C86" s="28" t="s">
        <v>855</v>
      </c>
      <c r="D86" s="5">
        <v>3</v>
      </c>
      <c r="E86" s="5">
        <v>100</v>
      </c>
      <c r="F86" s="5">
        <v>14</v>
      </c>
    </row>
    <row r="87" spans="1:6">
      <c r="A87" s="3" t="s">
        <v>323</v>
      </c>
      <c r="B87" s="10" t="s">
        <v>826</v>
      </c>
      <c r="C87" s="23" t="s">
        <v>862</v>
      </c>
      <c r="D87" s="5">
        <v>2</v>
      </c>
      <c r="E87" s="5">
        <v>1200</v>
      </c>
      <c r="F87" s="5">
        <v>4</v>
      </c>
    </row>
    <row r="88" spans="1:6">
      <c r="A88" s="3" t="s">
        <v>324</v>
      </c>
      <c r="B88" s="10" t="s">
        <v>828</v>
      </c>
      <c r="C88" s="28" t="s">
        <v>857</v>
      </c>
      <c r="D88" s="5">
        <v>2</v>
      </c>
      <c r="E88" s="5">
        <v>500</v>
      </c>
      <c r="F88" s="5">
        <v>10</v>
      </c>
    </row>
    <row r="89" spans="1:6">
      <c r="A89" s="3" t="s">
        <v>325</v>
      </c>
      <c r="B89" s="10" t="s">
        <v>831</v>
      </c>
      <c r="C89" s="15" t="s">
        <v>860</v>
      </c>
      <c r="D89" s="5">
        <v>2</v>
      </c>
      <c r="E89" s="5">
        <v>1100</v>
      </c>
      <c r="F89" s="5">
        <v>3</v>
      </c>
    </row>
    <row r="90" spans="1:6">
      <c r="A90" s="3" t="s">
        <v>1204</v>
      </c>
      <c r="B90" s="10" t="s">
        <v>925</v>
      </c>
      <c r="C90" s="19" t="s">
        <v>947</v>
      </c>
      <c r="D90" s="5">
        <v>2</v>
      </c>
      <c r="E90" s="5">
        <v>300</v>
      </c>
      <c r="F90" s="5">
        <v>4</v>
      </c>
    </row>
    <row r="91" spans="1:6">
      <c r="A91" s="3" t="s">
        <v>326</v>
      </c>
      <c r="B91" s="10" t="s">
        <v>928</v>
      </c>
      <c r="C91" s="19" t="s">
        <v>950</v>
      </c>
      <c r="D91" s="5">
        <v>2</v>
      </c>
      <c r="E91" s="5">
        <v>200</v>
      </c>
      <c r="F91" s="5">
        <v>6</v>
      </c>
    </row>
    <row r="92" spans="1:6">
      <c r="A92" s="3" t="s">
        <v>327</v>
      </c>
      <c r="B92" s="10" t="s">
        <v>929</v>
      </c>
      <c r="C92" s="19" t="s">
        <v>951</v>
      </c>
      <c r="D92" s="5">
        <v>2</v>
      </c>
      <c r="E92" s="5">
        <v>2000</v>
      </c>
      <c r="F92" s="5">
        <v>5</v>
      </c>
    </row>
    <row r="93" spans="1:6">
      <c r="A93" s="3" t="s">
        <v>328</v>
      </c>
      <c r="B93" s="10" t="s">
        <v>930</v>
      </c>
      <c r="C93" s="19" t="s">
        <v>952</v>
      </c>
      <c r="D93" s="5">
        <v>2</v>
      </c>
      <c r="E93" s="5">
        <v>400</v>
      </c>
      <c r="F93" s="5">
        <v>3</v>
      </c>
    </row>
    <row r="94" spans="1:6">
      <c r="A94" s="3" t="s">
        <v>329</v>
      </c>
      <c r="B94" s="10" t="s">
        <v>931</v>
      </c>
      <c r="C94" s="19" t="s">
        <v>953</v>
      </c>
      <c r="D94" s="5">
        <v>2</v>
      </c>
      <c r="E94" s="5">
        <v>100</v>
      </c>
      <c r="F94" s="5">
        <v>6</v>
      </c>
    </row>
    <row r="95" spans="1:6">
      <c r="A95" s="3" t="s">
        <v>330</v>
      </c>
      <c r="B95" s="10" t="s">
        <v>932</v>
      </c>
      <c r="C95" s="19" t="s">
        <v>954</v>
      </c>
      <c r="D95" s="5">
        <v>2</v>
      </c>
      <c r="E95" s="5">
        <v>100</v>
      </c>
      <c r="F95" s="5">
        <v>5</v>
      </c>
    </row>
    <row r="96" spans="1:6">
      <c r="A96" s="3" t="s">
        <v>331</v>
      </c>
      <c r="B96" s="10" t="s">
        <v>933</v>
      </c>
      <c r="C96" s="19" t="s">
        <v>955</v>
      </c>
      <c r="D96" s="5">
        <v>2</v>
      </c>
      <c r="E96" s="5">
        <v>100</v>
      </c>
      <c r="F96" s="5">
        <v>7</v>
      </c>
    </row>
    <row r="97" spans="1:6">
      <c r="A97" s="3" t="s">
        <v>332</v>
      </c>
      <c r="B97" s="10" t="s">
        <v>934</v>
      </c>
      <c r="C97" s="24" t="s">
        <v>956</v>
      </c>
      <c r="D97" s="5">
        <v>2</v>
      </c>
      <c r="E97" s="5">
        <v>500</v>
      </c>
      <c r="F97" s="5">
        <v>7</v>
      </c>
    </row>
    <row r="98" spans="1:6" s="7" customFormat="1">
      <c r="A98" s="3" t="s">
        <v>1205</v>
      </c>
      <c r="B98" s="17" t="s">
        <v>935</v>
      </c>
      <c r="C98" s="19" t="s">
        <v>957</v>
      </c>
      <c r="D98" s="18">
        <v>2</v>
      </c>
      <c r="E98" s="18">
        <v>400</v>
      </c>
      <c r="F98" s="18">
        <v>4</v>
      </c>
    </row>
    <row r="99" spans="1:6">
      <c r="A99" s="3" t="s">
        <v>333</v>
      </c>
      <c r="B99" s="10" t="s">
        <v>936</v>
      </c>
      <c r="C99" s="19" t="s">
        <v>958</v>
      </c>
      <c r="D99" s="5">
        <v>2</v>
      </c>
      <c r="E99" s="5">
        <v>100</v>
      </c>
      <c r="F99" s="5">
        <v>5</v>
      </c>
    </row>
    <row r="100" spans="1:6">
      <c r="A100" s="3" t="s">
        <v>334</v>
      </c>
      <c r="B100" s="10" t="s">
        <v>937</v>
      </c>
      <c r="C100" s="19" t="s">
        <v>959</v>
      </c>
      <c r="D100" s="5">
        <v>3</v>
      </c>
      <c r="E100" s="5">
        <v>100</v>
      </c>
      <c r="F100" s="5">
        <v>3</v>
      </c>
    </row>
    <row r="101" spans="1:6">
      <c r="A101" s="3" t="s">
        <v>335</v>
      </c>
      <c r="B101" s="10" t="s">
        <v>938</v>
      </c>
      <c r="C101" s="19" t="s">
        <v>960</v>
      </c>
      <c r="D101" s="5">
        <v>2</v>
      </c>
      <c r="E101" s="5">
        <v>100</v>
      </c>
      <c r="F101" s="5">
        <v>12</v>
      </c>
    </row>
    <row r="102" spans="1:6">
      <c r="A102" s="3" t="s">
        <v>1206</v>
      </c>
      <c r="B102" s="10" t="s">
        <v>939</v>
      </c>
      <c r="C102" s="19" t="s">
        <v>961</v>
      </c>
      <c r="D102" s="5">
        <v>3</v>
      </c>
      <c r="E102" s="5">
        <v>300</v>
      </c>
      <c r="F102" s="5">
        <v>4</v>
      </c>
    </row>
    <row r="103" spans="1:6">
      <c r="A103" s="3" t="s">
        <v>336</v>
      </c>
      <c r="B103" s="10" t="s">
        <v>940</v>
      </c>
      <c r="C103" s="19" t="s">
        <v>962</v>
      </c>
      <c r="D103" s="5">
        <v>2</v>
      </c>
      <c r="E103" s="5">
        <v>500</v>
      </c>
      <c r="F103" s="5">
        <v>5</v>
      </c>
    </row>
    <row r="104" spans="1:6">
      <c r="A104" s="3" t="s">
        <v>337</v>
      </c>
      <c r="B104" s="10" t="s">
        <v>941</v>
      </c>
      <c r="C104" s="24" t="s">
        <v>963</v>
      </c>
      <c r="D104" s="5">
        <v>2</v>
      </c>
      <c r="E104" s="5">
        <v>500</v>
      </c>
      <c r="F104" s="5">
        <v>8</v>
      </c>
    </row>
    <row r="105" spans="1:6">
      <c r="A105" s="3" t="s">
        <v>1207</v>
      </c>
      <c r="B105" s="10" t="s">
        <v>942</v>
      </c>
      <c r="C105" s="19" t="s">
        <v>964</v>
      </c>
      <c r="D105" s="5">
        <v>2</v>
      </c>
      <c r="E105" s="5">
        <v>400</v>
      </c>
      <c r="F105" s="5">
        <v>8</v>
      </c>
    </row>
    <row r="106" spans="1:6">
      <c r="A106" s="3" t="s">
        <v>338</v>
      </c>
      <c r="B106" s="10" t="s">
        <v>943</v>
      </c>
      <c r="C106" s="19" t="s">
        <v>965</v>
      </c>
      <c r="D106" s="5">
        <v>2</v>
      </c>
      <c r="E106" s="5">
        <v>500</v>
      </c>
      <c r="F106" s="5">
        <v>4</v>
      </c>
    </row>
    <row r="107" spans="1:6">
      <c r="A107" s="3" t="s">
        <v>339</v>
      </c>
      <c r="B107" s="10" t="s">
        <v>944</v>
      </c>
      <c r="C107" s="19" t="s">
        <v>966</v>
      </c>
      <c r="D107" s="5">
        <v>2</v>
      </c>
      <c r="E107" s="5">
        <v>100</v>
      </c>
      <c r="F107" s="5">
        <v>3</v>
      </c>
    </row>
    <row r="108" spans="1:6">
      <c r="A108" s="3" t="s">
        <v>340</v>
      </c>
      <c r="B108" s="10" t="s">
        <v>945</v>
      </c>
      <c r="C108" s="24" t="s">
        <v>967</v>
      </c>
      <c r="D108" s="5">
        <v>2</v>
      </c>
      <c r="E108" s="5">
        <v>1000</v>
      </c>
      <c r="F108" s="5">
        <v>14</v>
      </c>
    </row>
    <row r="109" spans="1:6" s="7" customFormat="1">
      <c r="A109" s="3" t="s">
        <v>341</v>
      </c>
      <c r="B109" s="17" t="s">
        <v>946</v>
      </c>
      <c r="C109" s="24" t="s">
        <v>968</v>
      </c>
      <c r="D109" s="18">
        <v>2</v>
      </c>
      <c r="E109" s="18">
        <v>500</v>
      </c>
      <c r="F109" s="18">
        <v>5</v>
      </c>
    </row>
    <row r="110" spans="1:6">
      <c r="A110" s="3" t="s">
        <v>342</v>
      </c>
      <c r="B110" s="10" t="s">
        <v>1029</v>
      </c>
      <c r="C110" s="19" t="s">
        <v>1035</v>
      </c>
      <c r="D110" s="5">
        <v>2</v>
      </c>
      <c r="E110" s="5">
        <v>1000</v>
      </c>
      <c r="F110" s="5">
        <v>8</v>
      </c>
    </row>
    <row r="111" spans="1:6">
      <c r="A111" s="3" t="s">
        <v>343</v>
      </c>
      <c r="B111" s="10" t="s">
        <v>1030</v>
      </c>
      <c r="C111" s="19" t="s">
        <v>1036</v>
      </c>
      <c r="D111" s="5">
        <v>2</v>
      </c>
      <c r="E111" s="5">
        <v>500</v>
      </c>
      <c r="F111" s="5">
        <v>6</v>
      </c>
    </row>
    <row r="112" spans="1:6">
      <c r="A112" s="3" t="s">
        <v>344</v>
      </c>
      <c r="B112" s="10" t="s">
        <v>1031</v>
      </c>
      <c r="C112" s="19" t="s">
        <v>1037</v>
      </c>
      <c r="D112" s="5">
        <v>2</v>
      </c>
      <c r="E112" s="5">
        <v>500</v>
      </c>
      <c r="F112" s="5">
        <v>4</v>
      </c>
    </row>
    <row r="113" spans="1:6">
      <c r="A113" s="3" t="s">
        <v>1208</v>
      </c>
      <c r="B113" s="10" t="s">
        <v>1032</v>
      </c>
      <c r="C113" s="19" t="s">
        <v>1038</v>
      </c>
      <c r="D113" s="5">
        <v>3</v>
      </c>
      <c r="E113" s="5">
        <v>1000</v>
      </c>
      <c r="F113" s="5">
        <v>7</v>
      </c>
    </row>
    <row r="114" spans="1:6">
      <c r="A114" s="3" t="s">
        <v>345</v>
      </c>
      <c r="B114" s="10" t="s">
        <v>1033</v>
      </c>
      <c r="C114" s="19" t="s">
        <v>1039</v>
      </c>
      <c r="D114" s="5">
        <v>2</v>
      </c>
      <c r="E114" s="5">
        <v>500</v>
      </c>
      <c r="F114" s="5">
        <v>6</v>
      </c>
    </row>
    <row r="115" spans="1:6">
      <c r="A115" s="3" t="s">
        <v>346</v>
      </c>
      <c r="B115" s="10" t="s">
        <v>1034</v>
      </c>
      <c r="C115" s="19" t="s">
        <v>1040</v>
      </c>
      <c r="D115" s="5">
        <v>2</v>
      </c>
      <c r="E115" s="5">
        <v>300</v>
      </c>
      <c r="F115" s="5">
        <v>7</v>
      </c>
    </row>
    <row r="116" spans="1:6">
      <c r="A116" s="3" t="s">
        <v>347</v>
      </c>
      <c r="B116" s="10" t="s">
        <v>1050</v>
      </c>
      <c r="C116" s="24" t="s">
        <v>1102</v>
      </c>
      <c r="D116" s="5">
        <v>2</v>
      </c>
      <c r="E116" s="5">
        <v>500</v>
      </c>
      <c r="F116" s="5">
        <v>5</v>
      </c>
    </row>
    <row r="117" spans="1:6">
      <c r="A117" s="3" t="s">
        <v>348</v>
      </c>
      <c r="B117" s="10" t="s">
        <v>1051</v>
      </c>
      <c r="C117" s="24" t="s">
        <v>1103</v>
      </c>
      <c r="D117" s="5">
        <v>2</v>
      </c>
      <c r="E117" s="5">
        <v>400</v>
      </c>
      <c r="F117" s="5">
        <v>5</v>
      </c>
    </row>
    <row r="118" spans="1:6">
      <c r="A118" s="3" t="s">
        <v>349</v>
      </c>
      <c r="B118" s="10" t="s">
        <v>1052</v>
      </c>
      <c r="C118" s="24" t="s">
        <v>1104</v>
      </c>
      <c r="D118" s="5">
        <v>2</v>
      </c>
      <c r="E118" s="5">
        <v>500</v>
      </c>
      <c r="F118" s="5">
        <v>5</v>
      </c>
    </row>
    <row r="119" spans="1:6">
      <c r="A119" s="3" t="s">
        <v>350</v>
      </c>
      <c r="B119" s="10" t="s">
        <v>1053</v>
      </c>
      <c r="C119" s="24" t="s">
        <v>1105</v>
      </c>
      <c r="D119" s="5">
        <v>2</v>
      </c>
      <c r="E119" s="5">
        <v>300</v>
      </c>
      <c r="F119" s="5">
        <v>4</v>
      </c>
    </row>
    <row r="120" spans="1:6">
      <c r="A120" s="3" t="s">
        <v>351</v>
      </c>
      <c r="B120" s="10" t="s">
        <v>1054</v>
      </c>
      <c r="C120" s="24" t="s">
        <v>1106</v>
      </c>
      <c r="D120" s="5">
        <v>2</v>
      </c>
      <c r="E120" s="5">
        <v>100</v>
      </c>
      <c r="F120" s="5">
        <v>7</v>
      </c>
    </row>
    <row r="121" spans="1:6">
      <c r="A121" s="3" t="s">
        <v>352</v>
      </c>
      <c r="B121" s="10" t="s">
        <v>1055</v>
      </c>
      <c r="C121" s="24" t="s">
        <v>1107</v>
      </c>
      <c r="D121" s="5">
        <v>2</v>
      </c>
      <c r="E121" s="5">
        <v>100</v>
      </c>
      <c r="F121" s="5">
        <v>14</v>
      </c>
    </row>
    <row r="122" spans="1:6">
      <c r="A122" s="3" t="s">
        <v>353</v>
      </c>
      <c r="B122" s="10" t="s">
        <v>1056</v>
      </c>
      <c r="C122" s="24" t="s">
        <v>1108</v>
      </c>
      <c r="D122" s="5">
        <v>2</v>
      </c>
      <c r="E122" s="5">
        <v>300</v>
      </c>
      <c r="F122" s="5">
        <v>7</v>
      </c>
    </row>
    <row r="123" spans="1:6">
      <c r="A123" s="3" t="s">
        <v>354</v>
      </c>
      <c r="B123" s="10" t="s">
        <v>1057</v>
      </c>
      <c r="C123" s="24" t="s">
        <v>1109</v>
      </c>
      <c r="D123" s="5">
        <v>2</v>
      </c>
      <c r="E123" s="5">
        <v>100</v>
      </c>
      <c r="F123" s="5">
        <v>5</v>
      </c>
    </row>
    <row r="124" spans="1:6">
      <c r="A124" s="3" t="s">
        <v>355</v>
      </c>
      <c r="B124" s="10" t="s">
        <v>1058</v>
      </c>
      <c r="C124" s="24" t="s">
        <v>1110</v>
      </c>
      <c r="D124" s="5">
        <v>2</v>
      </c>
      <c r="E124" s="5">
        <v>100</v>
      </c>
      <c r="F124" s="5">
        <v>10</v>
      </c>
    </row>
    <row r="125" spans="1:6">
      <c r="A125" s="3" t="s">
        <v>356</v>
      </c>
      <c r="B125" s="10" t="s">
        <v>1059</v>
      </c>
      <c r="C125" s="24" t="s">
        <v>1111</v>
      </c>
      <c r="D125" s="5">
        <v>2</v>
      </c>
      <c r="E125" s="5">
        <v>200</v>
      </c>
      <c r="F125" s="5">
        <v>8</v>
      </c>
    </row>
    <row r="126" spans="1:6">
      <c r="A126" s="3" t="s">
        <v>357</v>
      </c>
      <c r="B126" s="10" t="s">
        <v>1060</v>
      </c>
      <c r="C126" s="24" t="s">
        <v>1112</v>
      </c>
      <c r="D126" s="5">
        <v>2</v>
      </c>
      <c r="E126" s="5">
        <v>200</v>
      </c>
      <c r="F126" s="5">
        <v>10</v>
      </c>
    </row>
    <row r="127" spans="1:6">
      <c r="A127" s="3" t="s">
        <v>358</v>
      </c>
      <c r="B127" s="10" t="s">
        <v>1061</v>
      </c>
      <c r="C127" s="24" t="s">
        <v>1113</v>
      </c>
      <c r="D127" s="5">
        <v>2</v>
      </c>
      <c r="E127" s="5">
        <v>1000</v>
      </c>
      <c r="F127" s="5">
        <v>7</v>
      </c>
    </row>
    <row r="128" spans="1:6">
      <c r="A128" s="3" t="s">
        <v>359</v>
      </c>
      <c r="B128" s="10" t="s">
        <v>1062</v>
      </c>
      <c r="C128" s="24" t="s">
        <v>1114</v>
      </c>
      <c r="D128" s="5">
        <v>2</v>
      </c>
      <c r="E128" s="5">
        <v>500</v>
      </c>
      <c r="F128" s="5">
        <v>5</v>
      </c>
    </row>
    <row r="129" spans="1:6">
      <c r="A129" s="3" t="s">
        <v>360</v>
      </c>
      <c r="B129" s="10" t="s">
        <v>1063</v>
      </c>
      <c r="C129" s="24" t="s">
        <v>1115</v>
      </c>
      <c r="D129" s="5">
        <v>2</v>
      </c>
      <c r="E129" s="5">
        <v>100</v>
      </c>
      <c r="F129" s="5">
        <v>5</v>
      </c>
    </row>
    <row r="130" spans="1:6">
      <c r="A130" s="3" t="s">
        <v>1209</v>
      </c>
      <c r="B130" s="10" t="s">
        <v>1064</v>
      </c>
      <c r="C130" s="24" t="s">
        <v>1116</v>
      </c>
      <c r="D130" s="5">
        <v>2</v>
      </c>
      <c r="E130" s="5">
        <v>500</v>
      </c>
      <c r="F130" s="5">
        <v>7</v>
      </c>
    </row>
    <row r="131" spans="1:6">
      <c r="A131" s="3" t="s">
        <v>361</v>
      </c>
      <c r="B131" s="10" t="s">
        <v>1065</v>
      </c>
      <c r="C131" s="24" t="s">
        <v>1117</v>
      </c>
      <c r="D131" s="5">
        <v>2</v>
      </c>
      <c r="E131" s="5">
        <v>100</v>
      </c>
      <c r="F131" s="5">
        <v>10</v>
      </c>
    </row>
    <row r="132" spans="1:6">
      <c r="A132" s="3" t="s">
        <v>362</v>
      </c>
      <c r="B132" s="10" t="s">
        <v>1066</v>
      </c>
      <c r="C132" s="24" t="s">
        <v>1118</v>
      </c>
      <c r="D132" s="5">
        <v>2</v>
      </c>
      <c r="E132" s="5">
        <v>300</v>
      </c>
      <c r="F132" s="5">
        <v>6</v>
      </c>
    </row>
    <row r="133" spans="1:6">
      <c r="A133" s="3" t="s">
        <v>363</v>
      </c>
      <c r="B133" s="10" t="s">
        <v>1067</v>
      </c>
      <c r="C133" s="24" t="s">
        <v>1119</v>
      </c>
      <c r="D133" s="5">
        <v>2</v>
      </c>
      <c r="E133" s="5">
        <v>100</v>
      </c>
      <c r="F133" s="5">
        <v>5</v>
      </c>
    </row>
    <row r="134" spans="1:6">
      <c r="A134" s="3" t="s">
        <v>364</v>
      </c>
      <c r="B134" s="10" t="s">
        <v>1068</v>
      </c>
      <c r="C134" s="24" t="s">
        <v>1120</v>
      </c>
      <c r="D134" s="5">
        <v>2</v>
      </c>
      <c r="E134" s="5">
        <v>400</v>
      </c>
      <c r="F134" s="5">
        <v>6</v>
      </c>
    </row>
    <row r="135" spans="1:6">
      <c r="A135" s="3" t="s">
        <v>365</v>
      </c>
      <c r="B135" s="10" t="s">
        <v>1069</v>
      </c>
      <c r="C135" s="24" t="s">
        <v>1121</v>
      </c>
      <c r="D135" s="5">
        <v>2</v>
      </c>
      <c r="E135" s="5">
        <v>500</v>
      </c>
      <c r="F135" s="5">
        <v>5</v>
      </c>
    </row>
    <row r="136" spans="1:6">
      <c r="A136" s="3" t="s">
        <v>366</v>
      </c>
      <c r="B136" s="10" t="s">
        <v>1070</v>
      </c>
      <c r="C136" s="24" t="s">
        <v>1122</v>
      </c>
      <c r="D136" s="5">
        <v>2</v>
      </c>
      <c r="E136" s="5">
        <v>1000</v>
      </c>
      <c r="F136" s="5">
        <v>4</v>
      </c>
    </row>
    <row r="137" spans="1:6">
      <c r="A137" s="3" t="s">
        <v>367</v>
      </c>
      <c r="B137" s="10" t="s">
        <v>1071</v>
      </c>
      <c r="C137" s="24" t="s">
        <v>1123</v>
      </c>
      <c r="D137" s="5">
        <v>2</v>
      </c>
      <c r="E137" s="5">
        <v>100</v>
      </c>
      <c r="F137" s="5">
        <v>9</v>
      </c>
    </row>
    <row r="138" spans="1:6">
      <c r="A138" s="3" t="s">
        <v>368</v>
      </c>
      <c r="B138" s="10" t="s">
        <v>1072</v>
      </c>
      <c r="C138" s="24" t="s">
        <v>1124</v>
      </c>
      <c r="D138" s="5">
        <v>2</v>
      </c>
      <c r="E138" s="5">
        <v>500</v>
      </c>
      <c r="F138" s="5">
        <v>6</v>
      </c>
    </row>
    <row r="139" spans="1:6">
      <c r="A139" s="3" t="s">
        <v>369</v>
      </c>
      <c r="B139" s="10" t="s">
        <v>1073</v>
      </c>
      <c r="C139" s="24" t="s">
        <v>1125</v>
      </c>
      <c r="D139" s="5">
        <v>2</v>
      </c>
      <c r="E139" s="5">
        <v>500</v>
      </c>
      <c r="F139" s="5">
        <v>6</v>
      </c>
    </row>
    <row r="140" spans="1:6">
      <c r="A140" s="3" t="s">
        <v>370</v>
      </c>
      <c r="B140" s="10" t="s">
        <v>1074</v>
      </c>
      <c r="C140" s="24" t="s">
        <v>1126</v>
      </c>
      <c r="D140" s="5">
        <v>2</v>
      </c>
      <c r="E140" s="5">
        <v>500</v>
      </c>
      <c r="F140" s="5">
        <v>10</v>
      </c>
    </row>
    <row r="141" spans="1:6">
      <c r="A141" s="3" t="s">
        <v>371</v>
      </c>
      <c r="B141" s="10" t="s">
        <v>1075</v>
      </c>
      <c r="C141" s="24" t="s">
        <v>1127</v>
      </c>
      <c r="D141" s="5">
        <v>2</v>
      </c>
      <c r="E141" s="5">
        <v>400</v>
      </c>
      <c r="F141" s="5">
        <v>4</v>
      </c>
    </row>
    <row r="142" spans="1:6">
      <c r="A142" s="3" t="s">
        <v>372</v>
      </c>
      <c r="B142" s="10" t="s">
        <v>1129</v>
      </c>
      <c r="C142" s="24" t="s">
        <v>1130</v>
      </c>
      <c r="D142" s="5">
        <v>2</v>
      </c>
      <c r="E142" s="5">
        <v>200</v>
      </c>
      <c r="F142" s="5">
        <v>8</v>
      </c>
    </row>
    <row r="143" spans="1:6">
      <c r="A143" s="3" t="s">
        <v>373</v>
      </c>
      <c r="B143" s="10" t="s">
        <v>1156</v>
      </c>
      <c r="C143" s="24" t="s">
        <v>1179</v>
      </c>
      <c r="D143" s="5">
        <v>2</v>
      </c>
      <c r="E143" s="5">
        <v>100</v>
      </c>
      <c r="F143" s="5">
        <v>8</v>
      </c>
    </row>
    <row r="144" spans="1:6">
      <c r="A144" s="3" t="s">
        <v>374</v>
      </c>
      <c r="B144" s="10" t="s">
        <v>1157</v>
      </c>
      <c r="C144" s="24" t="s">
        <v>1180</v>
      </c>
      <c r="D144" s="5">
        <v>2</v>
      </c>
      <c r="E144" s="5">
        <v>300</v>
      </c>
      <c r="F144" s="5">
        <v>6</v>
      </c>
    </row>
    <row r="145" spans="1:6">
      <c r="A145" s="3" t="s">
        <v>375</v>
      </c>
      <c r="B145" s="10" t="s">
        <v>1158</v>
      </c>
      <c r="C145" s="24" t="s">
        <v>1181</v>
      </c>
      <c r="D145" s="5">
        <v>2</v>
      </c>
      <c r="E145" s="5">
        <v>100</v>
      </c>
      <c r="F145" s="5">
        <v>5</v>
      </c>
    </row>
    <row r="146" spans="1:6">
      <c r="A146" s="3" t="s">
        <v>376</v>
      </c>
      <c r="B146" s="10" t="s">
        <v>1159</v>
      </c>
      <c r="C146" s="24" t="s">
        <v>1182</v>
      </c>
      <c r="D146" s="5">
        <v>2</v>
      </c>
      <c r="E146" s="5">
        <v>1000</v>
      </c>
      <c r="F146" s="5">
        <v>5</v>
      </c>
    </row>
    <row r="147" spans="1:6">
      <c r="A147" s="3" t="s">
        <v>377</v>
      </c>
      <c r="B147" s="10" t="s">
        <v>1160</v>
      </c>
      <c r="C147" s="24" t="s">
        <v>1183</v>
      </c>
      <c r="D147" s="5">
        <v>2</v>
      </c>
      <c r="E147" s="5">
        <v>1000</v>
      </c>
      <c r="F147" s="5">
        <v>5</v>
      </c>
    </row>
    <row r="148" spans="1:6">
      <c r="A148" s="3" t="s">
        <v>378</v>
      </c>
      <c r="B148" s="10" t="s">
        <v>1161</v>
      </c>
      <c r="C148" s="24" t="s">
        <v>1184</v>
      </c>
      <c r="D148" s="5">
        <v>2</v>
      </c>
      <c r="E148" s="5">
        <v>500</v>
      </c>
      <c r="F148" s="5">
        <v>5</v>
      </c>
    </row>
    <row r="149" spans="1:6">
      <c r="A149" s="3" t="s">
        <v>379</v>
      </c>
      <c r="B149" s="10" t="s">
        <v>1162</v>
      </c>
      <c r="C149" s="24" t="s">
        <v>1185</v>
      </c>
      <c r="D149" s="5">
        <v>2</v>
      </c>
      <c r="E149" s="5">
        <v>150</v>
      </c>
      <c r="F149" s="5">
        <v>6</v>
      </c>
    </row>
    <row r="150" spans="1:6">
      <c r="A150" s="3" t="s">
        <v>380</v>
      </c>
      <c r="B150" s="10" t="s">
        <v>1163</v>
      </c>
      <c r="C150" s="24" t="s">
        <v>1186</v>
      </c>
      <c r="D150" s="5">
        <v>2</v>
      </c>
      <c r="E150" s="5">
        <v>500</v>
      </c>
      <c r="F150" s="5">
        <v>5</v>
      </c>
    </row>
    <row r="151" spans="1:6">
      <c r="A151" s="3" t="s">
        <v>381</v>
      </c>
      <c r="B151" s="10" t="s">
        <v>1164</v>
      </c>
      <c r="C151" s="24" t="s">
        <v>1187</v>
      </c>
      <c r="D151" s="5">
        <v>2</v>
      </c>
      <c r="E151" s="5">
        <v>200</v>
      </c>
      <c r="F151" s="5">
        <v>6</v>
      </c>
    </row>
    <row r="152" spans="1:6">
      <c r="A152" s="3" t="s">
        <v>382</v>
      </c>
      <c r="B152" s="10" t="s">
        <v>1165</v>
      </c>
      <c r="C152" s="24" t="s">
        <v>1188</v>
      </c>
      <c r="D152" s="5">
        <v>2</v>
      </c>
      <c r="E152" s="5">
        <v>300</v>
      </c>
      <c r="F152" s="5">
        <v>8</v>
      </c>
    </row>
    <row r="153" spans="1:6">
      <c r="A153" s="3" t="s">
        <v>383</v>
      </c>
      <c r="B153" s="10" t="s">
        <v>1166</v>
      </c>
      <c r="C153" s="24" t="s">
        <v>1189</v>
      </c>
      <c r="D153" s="5">
        <v>2</v>
      </c>
      <c r="E153" s="5">
        <v>500</v>
      </c>
      <c r="F153" s="5">
        <v>6</v>
      </c>
    </row>
    <row r="154" spans="1:6">
      <c r="A154" s="3" t="s">
        <v>384</v>
      </c>
      <c r="B154" s="10" t="s">
        <v>1167</v>
      </c>
      <c r="C154" s="24" t="s">
        <v>1190</v>
      </c>
      <c r="D154" s="5">
        <v>2</v>
      </c>
      <c r="E154" s="5">
        <v>500</v>
      </c>
      <c r="F154" s="5">
        <v>6</v>
      </c>
    </row>
    <row r="155" spans="1:6">
      <c r="A155" s="3" t="s">
        <v>385</v>
      </c>
      <c r="B155" s="10" t="s">
        <v>1168</v>
      </c>
      <c r="C155" s="24" t="s">
        <v>1191</v>
      </c>
      <c r="D155" s="5">
        <v>2</v>
      </c>
      <c r="E155" s="5">
        <v>100</v>
      </c>
      <c r="F155" s="5">
        <v>3</v>
      </c>
    </row>
    <row r="156" spans="1:6">
      <c r="A156" s="3" t="s">
        <v>386</v>
      </c>
      <c r="B156" s="10" t="s">
        <v>1169</v>
      </c>
      <c r="C156" s="24" t="s">
        <v>1192</v>
      </c>
      <c r="D156" s="5">
        <v>2</v>
      </c>
      <c r="E156" s="5">
        <v>500</v>
      </c>
      <c r="F156" s="5">
        <v>6</v>
      </c>
    </row>
    <row r="157" spans="1:6">
      <c r="A157" s="3" t="s">
        <v>387</v>
      </c>
      <c r="B157" s="10" t="s">
        <v>1170</v>
      </c>
      <c r="C157" s="24" t="s">
        <v>1193</v>
      </c>
      <c r="D157" s="5">
        <v>2</v>
      </c>
      <c r="E157" s="5">
        <v>500</v>
      </c>
      <c r="F157" s="5">
        <v>5</v>
      </c>
    </row>
    <row r="158" spans="1:6">
      <c r="A158" s="3" t="s">
        <v>388</v>
      </c>
      <c r="B158" s="10" t="s">
        <v>1171</v>
      </c>
      <c r="C158" s="24" t="s">
        <v>1194</v>
      </c>
      <c r="D158" s="5">
        <v>2</v>
      </c>
      <c r="E158" s="5">
        <v>100</v>
      </c>
      <c r="F158" s="5">
        <v>6</v>
      </c>
    </row>
    <row r="159" spans="1:6">
      <c r="A159" s="3" t="s">
        <v>389</v>
      </c>
      <c r="B159" s="10" t="s">
        <v>1172</v>
      </c>
      <c r="C159" s="24" t="s">
        <v>1195</v>
      </c>
      <c r="D159" s="5">
        <v>2</v>
      </c>
      <c r="E159" s="5">
        <v>400</v>
      </c>
      <c r="F159" s="5">
        <v>7</v>
      </c>
    </row>
    <row r="160" spans="1:6">
      <c r="A160" s="3" t="s">
        <v>390</v>
      </c>
      <c r="B160" s="10" t="s">
        <v>1173</v>
      </c>
      <c r="C160" s="24" t="s">
        <v>1196</v>
      </c>
      <c r="D160" s="5">
        <v>2</v>
      </c>
      <c r="E160" s="5">
        <v>500</v>
      </c>
      <c r="F160" s="5">
        <v>5</v>
      </c>
    </row>
    <row r="161" spans="1:6">
      <c r="A161" s="3" t="s">
        <v>391</v>
      </c>
      <c r="B161" s="10" t="s">
        <v>1174</v>
      </c>
      <c r="C161" s="24" t="s">
        <v>1197</v>
      </c>
      <c r="D161" s="5">
        <v>2</v>
      </c>
      <c r="E161" s="5">
        <v>200</v>
      </c>
      <c r="F161" s="5">
        <v>14</v>
      </c>
    </row>
    <row r="162" spans="1:6">
      <c r="A162" s="3" t="s">
        <v>392</v>
      </c>
      <c r="B162" s="10" t="s">
        <v>1175</v>
      </c>
      <c r="C162" s="24" t="s">
        <v>1198</v>
      </c>
      <c r="D162" s="5">
        <v>2</v>
      </c>
      <c r="E162" s="5">
        <v>500</v>
      </c>
      <c r="F162" s="5">
        <v>8</v>
      </c>
    </row>
    <row r="163" spans="1:6">
      <c r="A163" s="3" t="s">
        <v>393</v>
      </c>
      <c r="B163" s="10" t="s">
        <v>1176</v>
      </c>
      <c r="C163" s="24" t="s">
        <v>1199</v>
      </c>
      <c r="D163" s="5">
        <v>2</v>
      </c>
      <c r="E163" s="5">
        <v>500</v>
      </c>
      <c r="F163" s="5">
        <v>4</v>
      </c>
    </row>
    <row r="164" spans="1:6">
      <c r="A164" s="3" t="s">
        <v>1210</v>
      </c>
      <c r="B164" s="10" t="s">
        <v>1177</v>
      </c>
      <c r="C164" s="24" t="s">
        <v>1200</v>
      </c>
      <c r="D164" s="5">
        <v>2</v>
      </c>
      <c r="E164" s="5">
        <v>400</v>
      </c>
      <c r="F164" s="5">
        <v>5</v>
      </c>
    </row>
    <row r="165" spans="1:6">
      <c r="A165" s="3" t="s">
        <v>394</v>
      </c>
      <c r="B165" s="10" t="s">
        <v>1178</v>
      </c>
      <c r="C165" s="24" t="s">
        <v>1201</v>
      </c>
      <c r="D165" s="5">
        <v>2</v>
      </c>
      <c r="E165" s="5">
        <v>500</v>
      </c>
      <c r="F165" s="5">
        <v>5</v>
      </c>
    </row>
    <row r="166" spans="1:6">
      <c r="A166" s="3" t="s">
        <v>395</v>
      </c>
      <c r="B166" s="10" t="s">
        <v>1424</v>
      </c>
      <c r="C166" s="35" t="s">
        <v>1516</v>
      </c>
      <c r="D166" s="5"/>
      <c r="E166" s="5"/>
      <c r="F166" s="5"/>
    </row>
    <row r="167" spans="1:6">
      <c r="A167" s="3" t="s">
        <v>396</v>
      </c>
      <c r="B167" s="10" t="s">
        <v>1425</v>
      </c>
      <c r="C167" s="36" t="s">
        <v>1517</v>
      </c>
      <c r="D167" s="5"/>
      <c r="E167" s="5"/>
      <c r="F167" s="5"/>
    </row>
    <row r="168" spans="1:6">
      <c r="A168" s="3" t="s">
        <v>1386</v>
      </c>
      <c r="B168" s="10" t="s">
        <v>1426</v>
      </c>
      <c r="C168" s="36" t="s">
        <v>1518</v>
      </c>
      <c r="D168" s="5"/>
      <c r="E168" s="5"/>
      <c r="F168" s="5"/>
    </row>
    <row r="169" spans="1:6">
      <c r="A169" s="3" t="s">
        <v>397</v>
      </c>
      <c r="B169" s="10" t="s">
        <v>1427</v>
      </c>
      <c r="C169" s="36" t="s">
        <v>1519</v>
      </c>
      <c r="D169" s="5"/>
      <c r="E169" s="5"/>
      <c r="F169" s="5"/>
    </row>
    <row r="170" spans="1:6">
      <c r="A170" s="3" t="s">
        <v>398</v>
      </c>
      <c r="B170" s="10" t="s">
        <v>1428</v>
      </c>
      <c r="C170" s="36" t="s">
        <v>1520</v>
      </c>
      <c r="D170" s="5"/>
      <c r="E170" s="5"/>
      <c r="F170" s="5"/>
    </row>
    <row r="171" spans="1:6">
      <c r="A171" s="3" t="s">
        <v>399</v>
      </c>
      <c r="B171" s="10" t="s">
        <v>1429</v>
      </c>
      <c r="C171" s="36" t="s">
        <v>1521</v>
      </c>
      <c r="D171" s="5"/>
      <c r="E171" s="5"/>
      <c r="F171" s="5"/>
    </row>
    <row r="172" spans="1:6">
      <c r="A172" s="3" t="s">
        <v>400</v>
      </c>
      <c r="B172" s="10" t="s">
        <v>1430</v>
      </c>
      <c r="C172" s="36" t="s">
        <v>1522</v>
      </c>
      <c r="D172" s="5"/>
      <c r="E172" s="5"/>
      <c r="F172" s="5"/>
    </row>
    <row r="173" spans="1:6">
      <c r="A173" s="3" t="s">
        <v>401</v>
      </c>
      <c r="B173" s="10" t="s">
        <v>1431</v>
      </c>
      <c r="C173" s="36" t="s">
        <v>1523</v>
      </c>
      <c r="D173" s="5"/>
      <c r="E173" s="5"/>
      <c r="F173" s="5"/>
    </row>
    <row r="174" spans="1:6">
      <c r="A174" s="3" t="s">
        <v>1387</v>
      </c>
      <c r="B174" s="10" t="s">
        <v>1432</v>
      </c>
      <c r="C174" s="36" t="s">
        <v>1524</v>
      </c>
      <c r="D174" s="5"/>
      <c r="E174" s="5"/>
      <c r="F174" s="5"/>
    </row>
    <row r="175" spans="1:6">
      <c r="A175" s="3" t="s">
        <v>402</v>
      </c>
      <c r="B175" s="10" t="s">
        <v>1433</v>
      </c>
      <c r="C175" s="36" t="s">
        <v>1525</v>
      </c>
      <c r="D175" s="5"/>
      <c r="E175" s="5"/>
      <c r="F175" s="5"/>
    </row>
    <row r="176" spans="1:6">
      <c r="A176" s="3" t="s">
        <v>1388</v>
      </c>
      <c r="B176" s="10" t="s">
        <v>1434</v>
      </c>
      <c r="C176" s="36" t="s">
        <v>1526</v>
      </c>
      <c r="D176" s="5"/>
      <c r="E176" s="5"/>
      <c r="F176" s="5"/>
    </row>
    <row r="177" spans="1:6">
      <c r="A177" s="3" t="s">
        <v>1389</v>
      </c>
      <c r="B177" s="10" t="s">
        <v>1435</v>
      </c>
      <c r="C177" s="36" t="s">
        <v>1527</v>
      </c>
      <c r="D177" s="5"/>
      <c r="E177" s="5"/>
      <c r="F177" s="5"/>
    </row>
    <row r="178" spans="1:6">
      <c r="A178" s="3" t="s">
        <v>1390</v>
      </c>
      <c r="B178" s="10" t="s">
        <v>1436</v>
      </c>
      <c r="C178" s="36" t="s">
        <v>1528</v>
      </c>
      <c r="D178" s="5"/>
      <c r="E178" s="5"/>
      <c r="F178" s="5"/>
    </row>
    <row r="179" spans="1:6">
      <c r="A179" s="3" t="s">
        <v>403</v>
      </c>
      <c r="B179" s="10" t="s">
        <v>1437</v>
      </c>
      <c r="C179" s="36" t="s">
        <v>1529</v>
      </c>
      <c r="D179" s="5"/>
      <c r="E179" s="5"/>
      <c r="F179" s="5"/>
    </row>
    <row r="180" spans="1:6">
      <c r="A180" s="3" t="s">
        <v>1391</v>
      </c>
      <c r="B180" s="10" t="s">
        <v>1438</v>
      </c>
      <c r="C180" s="36" t="s">
        <v>1530</v>
      </c>
      <c r="D180" s="5"/>
      <c r="E180" s="5"/>
      <c r="F180" s="5"/>
    </row>
    <row r="181" spans="1:6">
      <c r="A181" s="3" t="s">
        <v>1392</v>
      </c>
      <c r="B181" s="10" t="s">
        <v>1439</v>
      </c>
      <c r="C181" s="36" t="s">
        <v>1531</v>
      </c>
      <c r="D181" s="5"/>
      <c r="E181" s="5"/>
      <c r="F181" s="5"/>
    </row>
    <row r="182" spans="1:6">
      <c r="A182" s="3" t="s">
        <v>1393</v>
      </c>
      <c r="B182" s="10" t="s">
        <v>1440</v>
      </c>
      <c r="C182" s="36" t="s">
        <v>1532</v>
      </c>
      <c r="D182" s="5"/>
      <c r="E182" s="5"/>
      <c r="F182" s="5"/>
    </row>
    <row r="183" spans="1:6">
      <c r="A183" s="3" t="s">
        <v>404</v>
      </c>
      <c r="B183" s="10" t="s">
        <v>1441</v>
      </c>
      <c r="C183" s="36" t="s">
        <v>1533</v>
      </c>
      <c r="D183" s="5"/>
      <c r="E183" s="5"/>
      <c r="F183" s="5"/>
    </row>
    <row r="184" spans="1:6">
      <c r="A184" s="3" t="s">
        <v>405</v>
      </c>
      <c r="B184" s="10" t="s">
        <v>1442</v>
      </c>
      <c r="C184" s="36" t="s">
        <v>1534</v>
      </c>
      <c r="D184" s="5"/>
      <c r="E184" s="5"/>
      <c r="F184" s="5"/>
    </row>
    <row r="185" spans="1:6">
      <c r="A185" s="3" t="s">
        <v>406</v>
      </c>
      <c r="B185" s="10" t="s">
        <v>1443</v>
      </c>
      <c r="C185" s="36" t="s">
        <v>1535</v>
      </c>
      <c r="D185" s="5"/>
      <c r="E185" s="5"/>
      <c r="F185" s="5"/>
    </row>
    <row r="186" spans="1:6">
      <c r="A186" s="3" t="s">
        <v>407</v>
      </c>
      <c r="B186" s="10" t="s">
        <v>1444</v>
      </c>
      <c r="C186" s="36" t="s">
        <v>1536</v>
      </c>
      <c r="D186" s="5"/>
      <c r="E186" s="5"/>
      <c r="F186" s="5"/>
    </row>
    <row r="187" spans="1:6">
      <c r="A187" s="3" t="s">
        <v>408</v>
      </c>
      <c r="B187" s="10" t="s">
        <v>1445</v>
      </c>
      <c r="C187" s="36" t="s">
        <v>1537</v>
      </c>
      <c r="D187" s="5"/>
      <c r="E187" s="5"/>
      <c r="F187" s="5"/>
    </row>
    <row r="188" spans="1:6">
      <c r="A188" s="3" t="s">
        <v>409</v>
      </c>
      <c r="B188" s="10" t="s">
        <v>1446</v>
      </c>
      <c r="C188" s="36" t="s">
        <v>1538</v>
      </c>
      <c r="D188" s="5"/>
      <c r="E188" s="5"/>
      <c r="F188" s="5"/>
    </row>
    <row r="189" spans="1:6">
      <c r="A189" s="3" t="s">
        <v>1394</v>
      </c>
      <c r="B189" s="10" t="s">
        <v>1447</v>
      </c>
      <c r="C189" s="36" t="s">
        <v>1539</v>
      </c>
      <c r="D189" s="5"/>
      <c r="E189" s="5"/>
      <c r="F189" s="5"/>
    </row>
    <row r="190" spans="1:6">
      <c r="A190" s="3" t="s">
        <v>1395</v>
      </c>
      <c r="B190" s="10" t="s">
        <v>1448</v>
      </c>
      <c r="C190" s="36" t="s">
        <v>1540</v>
      </c>
      <c r="D190" s="5"/>
      <c r="E190" s="5"/>
      <c r="F190" s="5"/>
    </row>
    <row r="191" spans="1:6">
      <c r="A191" s="3" t="s">
        <v>410</v>
      </c>
      <c r="B191" s="10" t="s">
        <v>1449</v>
      </c>
      <c r="C191" s="36" t="s">
        <v>1541</v>
      </c>
      <c r="D191" s="5"/>
      <c r="E191" s="5"/>
      <c r="F191" s="5"/>
    </row>
    <row r="192" spans="1:6">
      <c r="A192" s="3" t="s">
        <v>1396</v>
      </c>
      <c r="B192" s="10" t="s">
        <v>1450</v>
      </c>
      <c r="C192" s="36" t="s">
        <v>1542</v>
      </c>
      <c r="D192" s="5"/>
      <c r="E192" s="5"/>
      <c r="F192" s="5"/>
    </row>
    <row r="193" spans="1:6">
      <c r="A193" s="3" t="s">
        <v>411</v>
      </c>
      <c r="B193" s="10" t="s">
        <v>1451</v>
      </c>
      <c r="C193" s="36" t="s">
        <v>1543</v>
      </c>
      <c r="D193" s="5"/>
      <c r="E193" s="5"/>
      <c r="F193" s="5"/>
    </row>
    <row r="194" spans="1:6">
      <c r="A194" s="3" t="s">
        <v>412</v>
      </c>
      <c r="B194" s="10" t="s">
        <v>1452</v>
      </c>
      <c r="C194" s="36" t="s">
        <v>1544</v>
      </c>
      <c r="D194" s="5"/>
      <c r="E194" s="5"/>
      <c r="F194" s="5"/>
    </row>
    <row r="195" spans="1:6">
      <c r="A195" s="3" t="s">
        <v>413</v>
      </c>
      <c r="B195" s="10" t="s">
        <v>1453</v>
      </c>
      <c r="C195" s="10" t="s">
        <v>1545</v>
      </c>
      <c r="D195" s="5"/>
      <c r="E195" s="5"/>
      <c r="F195" s="5"/>
    </row>
    <row r="196" spans="1:6">
      <c r="A196" s="3" t="s">
        <v>1397</v>
      </c>
      <c r="B196" s="10" t="s">
        <v>1454</v>
      </c>
      <c r="C196" s="10" t="s">
        <v>1546</v>
      </c>
      <c r="D196" s="5"/>
      <c r="E196" s="5"/>
      <c r="F196" s="5"/>
    </row>
    <row r="197" spans="1:6">
      <c r="A197" s="3" t="s">
        <v>1398</v>
      </c>
      <c r="B197" s="10" t="s">
        <v>1455</v>
      </c>
      <c r="C197" s="10" t="s">
        <v>1547</v>
      </c>
      <c r="D197" s="5"/>
      <c r="E197" s="5"/>
      <c r="F197" s="5"/>
    </row>
    <row r="198" spans="1:6">
      <c r="A198" s="3" t="s">
        <v>414</v>
      </c>
      <c r="B198" s="10" t="s">
        <v>1456</v>
      </c>
      <c r="C198" s="10" t="s">
        <v>1548</v>
      </c>
      <c r="D198" s="5"/>
      <c r="E198" s="5"/>
      <c r="F198" s="5"/>
    </row>
    <row r="199" spans="1:6">
      <c r="A199" s="3" t="s">
        <v>415</v>
      </c>
      <c r="B199" s="10" t="s">
        <v>1457</v>
      </c>
      <c r="C199" s="10" t="s">
        <v>1549</v>
      </c>
      <c r="D199" s="5"/>
      <c r="E199" s="5"/>
      <c r="F199" s="5"/>
    </row>
    <row r="200" spans="1:6">
      <c r="A200" s="3" t="s">
        <v>1399</v>
      </c>
      <c r="B200" s="10" t="s">
        <v>1458</v>
      </c>
      <c r="C200" s="10" t="s">
        <v>1550</v>
      </c>
      <c r="D200" s="5"/>
      <c r="E200" s="5"/>
      <c r="F200" s="5"/>
    </row>
    <row r="201" spans="1:6">
      <c r="A201" s="3" t="s">
        <v>1400</v>
      </c>
      <c r="B201" s="10" t="s">
        <v>1459</v>
      </c>
      <c r="C201" s="10" t="s">
        <v>1551</v>
      </c>
      <c r="D201" s="5"/>
      <c r="E201" s="5"/>
      <c r="F201" s="5"/>
    </row>
    <row r="202" spans="1:6">
      <c r="A202" s="3" t="s">
        <v>416</v>
      </c>
      <c r="B202" s="10" t="s">
        <v>1460</v>
      </c>
      <c r="C202" s="10" t="s">
        <v>1552</v>
      </c>
      <c r="D202" s="5"/>
      <c r="E202" s="5"/>
      <c r="F202" s="5"/>
    </row>
    <row r="203" spans="1:6">
      <c r="A203" s="3" t="s">
        <v>1401</v>
      </c>
      <c r="B203" s="10" t="s">
        <v>1461</v>
      </c>
      <c r="C203" s="10" t="s">
        <v>1553</v>
      </c>
      <c r="D203" s="5"/>
      <c r="E203" s="5"/>
      <c r="F203" s="5"/>
    </row>
    <row r="204" spans="1:6">
      <c r="A204" s="3" t="s">
        <v>417</v>
      </c>
      <c r="B204" s="10" t="s">
        <v>1462</v>
      </c>
      <c r="C204" s="10" t="s">
        <v>1554</v>
      </c>
      <c r="D204" s="5"/>
      <c r="E204" s="5"/>
      <c r="F204" s="5"/>
    </row>
    <row r="205" spans="1:6">
      <c r="A205" s="3" t="s">
        <v>1402</v>
      </c>
      <c r="B205" s="10" t="s">
        <v>1463</v>
      </c>
      <c r="C205" s="10" t="s">
        <v>1555</v>
      </c>
      <c r="D205" s="5"/>
      <c r="E205" s="5"/>
      <c r="F205" s="5"/>
    </row>
    <row r="206" spans="1:6">
      <c r="A206" s="3" t="s">
        <v>418</v>
      </c>
      <c r="B206" s="10" t="s">
        <v>1464</v>
      </c>
      <c r="C206" s="10" t="s">
        <v>1556</v>
      </c>
      <c r="D206" s="5"/>
      <c r="E206" s="5"/>
      <c r="F206" s="5"/>
    </row>
    <row r="207" spans="1:6">
      <c r="A207" s="3" t="s">
        <v>419</v>
      </c>
      <c r="B207" s="10" t="s">
        <v>1465</v>
      </c>
      <c r="C207" s="10" t="s">
        <v>1557</v>
      </c>
      <c r="D207" s="5"/>
      <c r="E207" s="5"/>
      <c r="F207" s="5"/>
    </row>
    <row r="208" spans="1:6">
      <c r="A208" s="3" t="s">
        <v>420</v>
      </c>
      <c r="B208" s="10" t="s">
        <v>1466</v>
      </c>
      <c r="C208" s="10" t="s">
        <v>1558</v>
      </c>
      <c r="D208" s="5"/>
      <c r="E208" s="5"/>
      <c r="F208" s="5"/>
    </row>
    <row r="209" spans="1:6">
      <c r="A209" s="3" t="s">
        <v>1403</v>
      </c>
      <c r="B209" s="10" t="s">
        <v>1467</v>
      </c>
      <c r="C209" s="10" t="s">
        <v>1559</v>
      </c>
      <c r="D209" s="5"/>
      <c r="E209" s="5"/>
      <c r="F209" s="5"/>
    </row>
    <row r="210" spans="1:6">
      <c r="A210" s="3" t="s">
        <v>421</v>
      </c>
      <c r="B210" s="10" t="s">
        <v>1468</v>
      </c>
      <c r="C210" s="10" t="s">
        <v>1560</v>
      </c>
      <c r="D210" s="5"/>
      <c r="E210" s="5"/>
      <c r="F210" s="5"/>
    </row>
    <row r="211" spans="1:6">
      <c r="A211" s="3" t="s">
        <v>422</v>
      </c>
      <c r="B211" s="10" t="s">
        <v>1469</v>
      </c>
      <c r="C211" s="10" t="s">
        <v>1561</v>
      </c>
      <c r="D211" s="5"/>
      <c r="E211" s="5"/>
      <c r="F211" s="5"/>
    </row>
    <row r="212" spans="1:6">
      <c r="A212" s="3" t="s">
        <v>1404</v>
      </c>
      <c r="B212" s="10" t="s">
        <v>1470</v>
      </c>
      <c r="C212" s="10" t="s">
        <v>1562</v>
      </c>
      <c r="D212" s="5"/>
      <c r="E212" s="5"/>
      <c r="F212" s="5"/>
    </row>
    <row r="213" spans="1:6">
      <c r="A213" s="3" t="s">
        <v>423</v>
      </c>
      <c r="B213" s="10" t="s">
        <v>1471</v>
      </c>
      <c r="C213" s="10" t="s">
        <v>1563</v>
      </c>
      <c r="D213" s="5"/>
      <c r="E213" s="5"/>
      <c r="F213" s="5"/>
    </row>
    <row r="214" spans="1:6">
      <c r="A214" s="3" t="s">
        <v>1405</v>
      </c>
      <c r="B214" s="10" t="s">
        <v>1472</v>
      </c>
      <c r="C214" s="10" t="s">
        <v>1564</v>
      </c>
      <c r="D214" s="5"/>
      <c r="E214" s="5"/>
      <c r="F214" s="5"/>
    </row>
    <row r="215" spans="1:6">
      <c r="A215" s="3" t="s">
        <v>424</v>
      </c>
      <c r="B215" s="10" t="s">
        <v>1473</v>
      </c>
      <c r="C215" s="10" t="s">
        <v>1565</v>
      </c>
      <c r="D215" s="5"/>
      <c r="E215" s="5"/>
      <c r="F215" s="5"/>
    </row>
    <row r="216" spans="1:6">
      <c r="A216" s="3" t="s">
        <v>425</v>
      </c>
      <c r="B216" s="10" t="s">
        <v>1474</v>
      </c>
      <c r="C216" s="10" t="s">
        <v>1566</v>
      </c>
      <c r="D216" s="5"/>
      <c r="E216" s="5"/>
      <c r="F216" s="5"/>
    </row>
    <row r="217" spans="1:6">
      <c r="A217" s="3" t="s">
        <v>1406</v>
      </c>
      <c r="B217" s="10" t="s">
        <v>1475</v>
      </c>
      <c r="C217" s="10" t="s">
        <v>1567</v>
      </c>
      <c r="D217" s="5"/>
      <c r="E217" s="5"/>
      <c r="F217" s="5"/>
    </row>
    <row r="218" spans="1:6">
      <c r="A218" s="3" t="s">
        <v>1407</v>
      </c>
      <c r="B218" s="10" t="s">
        <v>1476</v>
      </c>
      <c r="C218" s="10" t="s">
        <v>1568</v>
      </c>
      <c r="D218" s="5"/>
      <c r="E218" s="5"/>
      <c r="F218" s="5"/>
    </row>
    <row r="219" spans="1:6">
      <c r="A219" s="3" t="s">
        <v>426</v>
      </c>
      <c r="B219" s="10" t="s">
        <v>1477</v>
      </c>
      <c r="C219" s="10" t="s">
        <v>1569</v>
      </c>
      <c r="D219" s="5"/>
      <c r="E219" s="5"/>
      <c r="F219" s="5"/>
    </row>
    <row r="220" spans="1:6">
      <c r="A220" s="3" t="s">
        <v>427</v>
      </c>
      <c r="B220" s="10" t="s">
        <v>1478</v>
      </c>
      <c r="C220" s="10" t="s">
        <v>1570</v>
      </c>
      <c r="D220" s="5"/>
      <c r="E220" s="5"/>
      <c r="F220" s="5"/>
    </row>
    <row r="221" spans="1:6">
      <c r="A221" s="3" t="s">
        <v>428</v>
      </c>
      <c r="B221" s="10" t="s">
        <v>1479</v>
      </c>
      <c r="C221" s="10" t="s">
        <v>1571</v>
      </c>
      <c r="D221" s="5"/>
      <c r="E221" s="5"/>
      <c r="F221" s="5"/>
    </row>
    <row r="222" spans="1:6">
      <c r="A222" s="3" t="s">
        <v>429</v>
      </c>
      <c r="B222" s="10" t="s">
        <v>1480</v>
      </c>
      <c r="C222" s="10" t="s">
        <v>1572</v>
      </c>
      <c r="D222" s="5"/>
      <c r="E222" s="5"/>
      <c r="F222" s="5"/>
    </row>
    <row r="223" spans="1:6">
      <c r="A223" s="3" t="s">
        <v>1408</v>
      </c>
      <c r="B223" s="10" t="s">
        <v>1481</v>
      </c>
      <c r="C223" s="10" t="s">
        <v>1573</v>
      </c>
      <c r="D223" s="5"/>
      <c r="E223" s="5"/>
      <c r="F223" s="5"/>
    </row>
    <row r="224" spans="1:6">
      <c r="A224" s="3" t="s">
        <v>430</v>
      </c>
      <c r="B224" s="10" t="s">
        <v>1482</v>
      </c>
      <c r="C224" s="10" t="s">
        <v>1574</v>
      </c>
      <c r="D224" s="5"/>
      <c r="E224" s="5"/>
      <c r="F224" s="5"/>
    </row>
    <row r="225" spans="1:6">
      <c r="A225" s="3" t="s">
        <v>431</v>
      </c>
      <c r="B225" s="10" t="s">
        <v>1483</v>
      </c>
      <c r="C225" s="10" t="s">
        <v>1575</v>
      </c>
      <c r="D225" s="5"/>
      <c r="E225" s="5"/>
      <c r="F225" s="5"/>
    </row>
    <row r="226" spans="1:6">
      <c r="A226" s="3" t="s">
        <v>432</v>
      </c>
      <c r="B226" s="10" t="s">
        <v>1484</v>
      </c>
      <c r="C226" s="10" t="s">
        <v>1576</v>
      </c>
      <c r="D226" s="5"/>
      <c r="E226" s="5"/>
      <c r="F226" s="5"/>
    </row>
    <row r="227" spans="1:6">
      <c r="A227" s="3" t="s">
        <v>433</v>
      </c>
      <c r="B227" s="10" t="s">
        <v>1485</v>
      </c>
      <c r="C227" s="10" t="s">
        <v>1577</v>
      </c>
      <c r="D227" s="5"/>
      <c r="E227" s="5"/>
      <c r="F227" s="5"/>
    </row>
    <row r="228" spans="1:6">
      <c r="A228" s="3" t="s">
        <v>434</v>
      </c>
      <c r="B228" s="10" t="s">
        <v>1486</v>
      </c>
      <c r="C228" s="10" t="s">
        <v>1578</v>
      </c>
      <c r="D228" s="5"/>
      <c r="E228" s="5"/>
      <c r="F228" s="5"/>
    </row>
    <row r="229" spans="1:6">
      <c r="A229" s="3" t="s">
        <v>435</v>
      </c>
      <c r="B229" s="10" t="s">
        <v>1487</v>
      </c>
      <c r="C229" s="10" t="s">
        <v>1579</v>
      </c>
      <c r="D229" s="5"/>
      <c r="E229" s="5"/>
      <c r="F229" s="5"/>
    </row>
    <row r="230" spans="1:6">
      <c r="A230" s="3" t="s">
        <v>436</v>
      </c>
      <c r="B230" s="10" t="s">
        <v>1488</v>
      </c>
      <c r="C230" s="10" t="s">
        <v>1580</v>
      </c>
      <c r="D230" s="5"/>
      <c r="E230" s="5"/>
      <c r="F230" s="5"/>
    </row>
    <row r="231" spans="1:6">
      <c r="A231" s="3" t="s">
        <v>1409</v>
      </c>
      <c r="B231" s="10" t="s">
        <v>1489</v>
      </c>
      <c r="C231" s="10" t="s">
        <v>1581</v>
      </c>
      <c r="D231" s="5"/>
      <c r="E231" s="5"/>
      <c r="F231" s="5"/>
    </row>
    <row r="232" spans="1:6">
      <c r="A232" s="3" t="s">
        <v>437</v>
      </c>
      <c r="B232" s="10" t="s">
        <v>1490</v>
      </c>
      <c r="C232" s="10" t="s">
        <v>1582</v>
      </c>
      <c r="D232" s="5"/>
      <c r="E232" s="5"/>
      <c r="F232" s="5"/>
    </row>
    <row r="233" spans="1:6">
      <c r="A233" s="3" t="s">
        <v>1410</v>
      </c>
      <c r="B233" s="10" t="s">
        <v>1491</v>
      </c>
      <c r="C233" s="10" t="s">
        <v>1583</v>
      </c>
      <c r="D233" s="5"/>
      <c r="E233" s="5"/>
      <c r="F233" s="5"/>
    </row>
    <row r="234" spans="1:6">
      <c r="A234" s="3" t="s">
        <v>1411</v>
      </c>
      <c r="B234" s="10" t="s">
        <v>1492</v>
      </c>
      <c r="C234" s="10" t="s">
        <v>1584</v>
      </c>
      <c r="D234" s="5"/>
      <c r="E234" s="5"/>
      <c r="F234" s="5"/>
    </row>
    <row r="235" spans="1:6">
      <c r="A235" s="3" t="s">
        <v>1412</v>
      </c>
      <c r="B235" s="10" t="s">
        <v>1493</v>
      </c>
      <c r="C235" s="10" t="s">
        <v>1585</v>
      </c>
      <c r="D235" s="5"/>
      <c r="E235" s="5"/>
      <c r="F235" s="5"/>
    </row>
    <row r="236" spans="1:6">
      <c r="A236" s="3" t="s">
        <v>438</v>
      </c>
      <c r="B236" s="10" t="s">
        <v>1494</v>
      </c>
      <c r="C236" s="10" t="s">
        <v>1586</v>
      </c>
      <c r="D236" s="5"/>
      <c r="E236" s="5"/>
      <c r="F236" s="5"/>
    </row>
    <row r="237" spans="1:6">
      <c r="A237" s="3" t="s">
        <v>1413</v>
      </c>
      <c r="B237" s="10" t="s">
        <v>1495</v>
      </c>
      <c r="C237" s="10" t="s">
        <v>1587</v>
      </c>
      <c r="D237" s="5"/>
      <c r="E237" s="5"/>
      <c r="F237" s="5"/>
    </row>
    <row r="238" spans="1:6">
      <c r="A238" s="3" t="s">
        <v>439</v>
      </c>
      <c r="B238" s="10" t="s">
        <v>1496</v>
      </c>
      <c r="C238" s="10" t="s">
        <v>1588</v>
      </c>
      <c r="D238" s="5"/>
      <c r="E238" s="5"/>
      <c r="F238" s="5"/>
    </row>
    <row r="239" spans="1:6">
      <c r="A239" s="3" t="s">
        <v>440</v>
      </c>
      <c r="B239" s="10" t="s">
        <v>1497</v>
      </c>
      <c r="C239" s="10" t="s">
        <v>1589</v>
      </c>
      <c r="D239" s="5"/>
      <c r="E239" s="5"/>
      <c r="F239" s="5"/>
    </row>
    <row r="240" spans="1:6">
      <c r="A240" s="3" t="s">
        <v>1414</v>
      </c>
      <c r="B240" s="10" t="s">
        <v>1498</v>
      </c>
      <c r="C240" s="10" t="s">
        <v>1590</v>
      </c>
      <c r="D240" s="5"/>
      <c r="E240" s="5"/>
      <c r="F240" s="5"/>
    </row>
    <row r="241" spans="1:6">
      <c r="A241" s="3" t="s">
        <v>1415</v>
      </c>
      <c r="B241" s="10" t="s">
        <v>1499</v>
      </c>
      <c r="C241" s="10" t="s">
        <v>1591</v>
      </c>
      <c r="D241" s="5"/>
      <c r="E241" s="5"/>
      <c r="F241" s="5"/>
    </row>
    <row r="242" spans="1:6">
      <c r="A242" s="3" t="s">
        <v>441</v>
      </c>
      <c r="B242" s="10" t="s">
        <v>1500</v>
      </c>
      <c r="C242" s="10" t="s">
        <v>1592</v>
      </c>
      <c r="D242" s="5"/>
      <c r="E242" s="5"/>
      <c r="F242" s="5"/>
    </row>
    <row r="243" spans="1:6">
      <c r="A243" s="3" t="s">
        <v>1416</v>
      </c>
      <c r="B243" s="10" t="s">
        <v>1501</v>
      </c>
      <c r="C243" s="10" t="s">
        <v>1593</v>
      </c>
      <c r="D243" s="5"/>
      <c r="E243" s="5"/>
      <c r="F243" s="5"/>
    </row>
    <row r="244" spans="1:6">
      <c r="A244" s="3" t="s">
        <v>442</v>
      </c>
      <c r="B244" s="10" t="s">
        <v>1502</v>
      </c>
      <c r="C244" s="10" t="s">
        <v>1594</v>
      </c>
      <c r="D244" s="5"/>
      <c r="E244" s="5"/>
      <c r="F244" s="5"/>
    </row>
    <row r="245" spans="1:6">
      <c r="A245" s="3" t="s">
        <v>1417</v>
      </c>
      <c r="B245" s="10" t="s">
        <v>1503</v>
      </c>
      <c r="C245" s="10" t="s">
        <v>1595</v>
      </c>
      <c r="D245" s="5"/>
      <c r="E245" s="5"/>
      <c r="F245" s="5"/>
    </row>
    <row r="246" spans="1:6">
      <c r="A246" s="3" t="s">
        <v>1418</v>
      </c>
      <c r="B246" s="10" t="s">
        <v>1504</v>
      </c>
      <c r="C246" s="10" t="s">
        <v>1596</v>
      </c>
      <c r="D246" s="5"/>
      <c r="E246" s="5"/>
      <c r="F246" s="5"/>
    </row>
    <row r="247" spans="1:6">
      <c r="A247" s="3" t="s">
        <v>443</v>
      </c>
      <c r="B247" s="10" t="s">
        <v>1505</v>
      </c>
      <c r="C247" s="10" t="s">
        <v>1597</v>
      </c>
      <c r="D247" s="5"/>
      <c r="E247" s="5"/>
      <c r="F247" s="5"/>
    </row>
    <row r="248" spans="1:6">
      <c r="A248" s="3" t="s">
        <v>1419</v>
      </c>
      <c r="B248" s="10" t="s">
        <v>1506</v>
      </c>
      <c r="C248" s="10" t="s">
        <v>1598</v>
      </c>
      <c r="D248" s="5"/>
      <c r="E248" s="5"/>
      <c r="F248" s="5"/>
    </row>
    <row r="249" spans="1:6">
      <c r="A249" s="3" t="s">
        <v>444</v>
      </c>
      <c r="B249" s="10" t="s">
        <v>1507</v>
      </c>
      <c r="C249" s="10" t="s">
        <v>1599</v>
      </c>
      <c r="D249" s="5"/>
      <c r="E249" s="5"/>
      <c r="F249" s="5"/>
    </row>
    <row r="250" spans="1:6">
      <c r="A250" s="3" t="s">
        <v>445</v>
      </c>
      <c r="B250" s="10" t="s">
        <v>1508</v>
      </c>
      <c r="C250" s="10" t="s">
        <v>1600</v>
      </c>
      <c r="D250" s="5"/>
      <c r="E250" s="5"/>
      <c r="F250" s="5"/>
    </row>
    <row r="251" spans="1:6">
      <c r="A251" s="3" t="s">
        <v>1420</v>
      </c>
      <c r="B251" s="10" t="s">
        <v>1509</v>
      </c>
      <c r="C251" s="10" t="s">
        <v>1601</v>
      </c>
      <c r="D251" s="5"/>
      <c r="E251" s="5"/>
      <c r="F251" s="5"/>
    </row>
    <row r="252" spans="1:6">
      <c r="A252" s="3" t="s">
        <v>446</v>
      </c>
      <c r="B252" s="10" t="s">
        <v>1510</v>
      </c>
      <c r="C252" s="10" t="s">
        <v>1602</v>
      </c>
      <c r="D252" s="5"/>
      <c r="E252" s="5"/>
      <c r="F252" s="5"/>
    </row>
    <row r="253" spans="1:6">
      <c r="A253" s="3" t="s">
        <v>447</v>
      </c>
      <c r="B253" s="10" t="s">
        <v>1511</v>
      </c>
      <c r="C253" s="10" t="s">
        <v>1603</v>
      </c>
      <c r="D253" s="5"/>
      <c r="E253" s="5"/>
      <c r="F253" s="5"/>
    </row>
    <row r="254" spans="1:6">
      <c r="A254" s="3" t="s">
        <v>1421</v>
      </c>
      <c r="B254" s="10" t="s">
        <v>1512</v>
      </c>
      <c r="C254" s="10" t="s">
        <v>1604</v>
      </c>
      <c r="D254" s="5"/>
      <c r="E254" s="5"/>
      <c r="F254" s="5"/>
    </row>
    <row r="255" spans="1:6">
      <c r="A255" s="3" t="s">
        <v>1422</v>
      </c>
      <c r="B255" s="10" t="s">
        <v>1513</v>
      </c>
      <c r="C255" s="10" t="s">
        <v>1605</v>
      </c>
      <c r="D255" s="5"/>
      <c r="E255" s="5"/>
      <c r="F255" s="5"/>
    </row>
    <row r="256" spans="1:6">
      <c r="A256" s="3" t="s">
        <v>1423</v>
      </c>
      <c r="B256" s="10" t="s">
        <v>1514</v>
      </c>
      <c r="C256" s="10" t="s">
        <v>1606</v>
      </c>
      <c r="D256" s="5"/>
      <c r="E256" s="5"/>
      <c r="F256" s="5"/>
    </row>
    <row r="257" spans="1:6">
      <c r="A257" s="3" t="s">
        <v>448</v>
      </c>
      <c r="B257" s="10" t="s">
        <v>1515</v>
      </c>
      <c r="C257" s="10" t="s">
        <v>1607</v>
      </c>
      <c r="D257" s="5"/>
      <c r="E257" s="5"/>
      <c r="F257" s="5"/>
    </row>
    <row r="258" spans="1:6">
      <c r="B258" s="10"/>
      <c r="C258" s="10"/>
      <c r="D258" s="5"/>
      <c r="E258" s="5"/>
      <c r="F258" s="5"/>
    </row>
    <row r="259" spans="1:6">
      <c r="B259" s="10"/>
      <c r="C259" s="10"/>
      <c r="D259" s="5"/>
      <c r="E259" s="5"/>
      <c r="F259" s="5"/>
    </row>
    <row r="260" spans="1:6">
      <c r="B260" s="10"/>
      <c r="C260" s="10"/>
      <c r="D260" s="5"/>
      <c r="E260" s="5"/>
      <c r="F260" s="5"/>
    </row>
    <row r="261" spans="1:6">
      <c r="B261" s="10"/>
      <c r="C261" s="10"/>
      <c r="D261" s="5"/>
      <c r="E261" s="5"/>
      <c r="F261" s="5"/>
    </row>
    <row r="262" spans="1:6">
      <c r="B262" s="10"/>
      <c r="C262" s="10"/>
      <c r="D262" s="5"/>
      <c r="E262" s="5"/>
      <c r="F262" s="5"/>
    </row>
    <row r="263" spans="1:6">
      <c r="B263" s="10"/>
      <c r="C263" s="10"/>
      <c r="D263" s="5"/>
      <c r="E263" s="5"/>
      <c r="F263" s="5"/>
    </row>
    <row r="264" spans="1:6">
      <c r="B264" s="10"/>
      <c r="C264" s="10"/>
      <c r="D264" s="5"/>
      <c r="E264" s="5"/>
      <c r="F264" s="5"/>
    </row>
    <row r="265" spans="1:6">
      <c r="B265" s="10"/>
      <c r="C265" s="10"/>
      <c r="D265" s="5"/>
      <c r="E265" s="5"/>
      <c r="F265" s="5"/>
    </row>
    <row r="266" spans="1:6">
      <c r="B266" s="10"/>
      <c r="C266" s="10"/>
      <c r="D266" s="5"/>
      <c r="E266" s="5"/>
      <c r="F266" s="5"/>
    </row>
    <row r="267" spans="1:6">
      <c r="B267" s="10"/>
      <c r="C267" s="10"/>
      <c r="D267" s="5"/>
      <c r="E267" s="5"/>
      <c r="F267" s="5"/>
    </row>
    <row r="268" spans="1:6">
      <c r="B268" s="10"/>
      <c r="C268" s="10"/>
      <c r="D268" s="5"/>
      <c r="E268" s="5"/>
      <c r="F268" s="5"/>
    </row>
    <row r="269" spans="1:6">
      <c r="B269" s="10"/>
      <c r="C269" s="10"/>
      <c r="D269" s="5"/>
      <c r="E269" s="5"/>
      <c r="F269" s="5"/>
    </row>
    <row r="270" spans="1:6">
      <c r="B270" s="10"/>
      <c r="C270" s="10"/>
      <c r="D270" s="5"/>
      <c r="E270" s="5"/>
      <c r="F270" s="5"/>
    </row>
    <row r="271" spans="1:6">
      <c r="B271" s="10"/>
      <c r="C271" s="10"/>
      <c r="D271" s="5"/>
      <c r="E271" s="5"/>
      <c r="F271" s="5"/>
    </row>
    <row r="272" spans="1:6">
      <c r="B272" s="10"/>
      <c r="C272" s="10"/>
      <c r="D272" s="5"/>
      <c r="E272" s="5"/>
      <c r="F272" s="5"/>
    </row>
    <row r="273" spans="2:6">
      <c r="B273" s="10"/>
      <c r="C273" s="10"/>
      <c r="D273" s="5"/>
      <c r="E273" s="5"/>
      <c r="F273" s="5"/>
    </row>
    <row r="274" spans="2:6">
      <c r="B274" s="10"/>
      <c r="C274" s="10"/>
      <c r="D274" s="5"/>
      <c r="E274" s="5"/>
      <c r="F274" s="5"/>
    </row>
    <row r="275" spans="2:6">
      <c r="B275" s="10"/>
      <c r="C275" s="10"/>
      <c r="D275" s="5"/>
      <c r="E275" s="5"/>
      <c r="F275" s="5"/>
    </row>
    <row r="276" spans="2:6">
      <c r="B276" s="10"/>
      <c r="C276" s="10"/>
      <c r="D276" s="5"/>
      <c r="E276" s="5"/>
      <c r="F276" s="5"/>
    </row>
    <row r="277" spans="2:6">
      <c r="B277" s="10"/>
      <c r="C277" s="10"/>
      <c r="D277" s="5"/>
      <c r="E277" s="5"/>
      <c r="F277" s="5"/>
    </row>
    <row r="278" spans="2:6">
      <c r="B278" s="10"/>
      <c r="C278" s="10"/>
      <c r="D278" s="5"/>
      <c r="E278" s="5"/>
      <c r="F278" s="5"/>
    </row>
    <row r="279" spans="2:6">
      <c r="B279" s="10"/>
      <c r="C279" s="10"/>
      <c r="D279" s="5"/>
      <c r="E279" s="5"/>
      <c r="F279" s="5"/>
    </row>
    <row r="280" spans="2:6">
      <c r="B280" s="10"/>
      <c r="C280" s="10"/>
      <c r="D280" s="5"/>
      <c r="E280" s="5"/>
      <c r="F280" s="5"/>
    </row>
    <row r="281" spans="2:6">
      <c r="B281" s="10"/>
      <c r="C281" s="10"/>
      <c r="D281" s="5"/>
      <c r="E281" s="5"/>
      <c r="F281" s="5"/>
    </row>
    <row r="282" spans="2:6">
      <c r="B282" s="10"/>
      <c r="C282" s="10"/>
      <c r="D282" s="5"/>
      <c r="E282" s="5"/>
      <c r="F282" s="5"/>
    </row>
    <row r="283" spans="2:6">
      <c r="B283" s="10"/>
      <c r="C283" s="10"/>
      <c r="D283" s="5"/>
      <c r="E283" s="5"/>
      <c r="F283" s="5"/>
    </row>
    <row r="284" spans="2:6">
      <c r="B284" s="10"/>
      <c r="C284" s="10"/>
      <c r="D284" s="5"/>
      <c r="E284" s="5"/>
      <c r="F284" s="5"/>
    </row>
    <row r="285" spans="2:6">
      <c r="B285" s="10"/>
      <c r="C285" s="10"/>
      <c r="D285" s="5"/>
      <c r="E285" s="5"/>
      <c r="F285" s="5"/>
    </row>
    <row r="286" spans="2:6">
      <c r="B286" s="10"/>
      <c r="C286" s="10"/>
      <c r="D286" s="5"/>
      <c r="E286" s="5"/>
      <c r="F286" s="5"/>
    </row>
    <row r="287" spans="2:6">
      <c r="B287" s="10"/>
      <c r="C287" s="10"/>
      <c r="D287" s="5"/>
      <c r="E287" s="5"/>
      <c r="F287" s="5"/>
    </row>
    <row r="288" spans="2:6">
      <c r="B288" s="10"/>
      <c r="C288" s="10"/>
      <c r="D288" s="5"/>
      <c r="E288" s="5"/>
      <c r="F288" s="5"/>
    </row>
    <row r="289" spans="2:6">
      <c r="B289" s="10"/>
      <c r="C289" s="10"/>
      <c r="D289" s="5"/>
      <c r="E289" s="5"/>
      <c r="F289" s="5"/>
    </row>
    <row r="290" spans="2:6">
      <c r="B290" s="10"/>
      <c r="C290" s="10"/>
      <c r="D290" s="5"/>
      <c r="E290" s="5"/>
      <c r="F290" s="5"/>
    </row>
    <row r="291" spans="2:6">
      <c r="B291" s="10"/>
      <c r="C291" s="10"/>
      <c r="D291" s="5"/>
      <c r="E291" s="5"/>
      <c r="F291" s="5"/>
    </row>
    <row r="292" spans="2:6">
      <c r="B292" s="10"/>
      <c r="C292" s="10"/>
      <c r="D292" s="5"/>
      <c r="E292" s="5"/>
      <c r="F292" s="5"/>
    </row>
    <row r="293" spans="2:6">
      <c r="B293" s="10"/>
      <c r="C293" s="10"/>
      <c r="D293" s="5"/>
      <c r="E293" s="5"/>
      <c r="F293" s="5"/>
    </row>
    <row r="294" spans="2:6">
      <c r="B294" s="10"/>
      <c r="C294" s="10"/>
      <c r="D294" s="5"/>
      <c r="E294" s="5"/>
      <c r="F294" s="5"/>
    </row>
    <row r="295" spans="2:6">
      <c r="B295" s="10"/>
      <c r="C295" s="10"/>
      <c r="D295" s="5"/>
      <c r="E295" s="5"/>
      <c r="F295" s="5"/>
    </row>
    <row r="296" spans="2:6">
      <c r="B296" s="10"/>
      <c r="C296" s="10"/>
      <c r="D296" s="5"/>
      <c r="E296" s="5"/>
      <c r="F296" s="5"/>
    </row>
    <row r="297" spans="2:6">
      <c r="B297" s="10"/>
      <c r="C297" s="10"/>
      <c r="D297" s="5"/>
      <c r="E297" s="5"/>
      <c r="F297" s="5"/>
    </row>
    <row r="298" spans="2:6">
      <c r="B298" s="10"/>
      <c r="C298" s="10"/>
      <c r="D298" s="5"/>
      <c r="E298" s="5"/>
      <c r="F298" s="5"/>
    </row>
    <row r="299" spans="2:6">
      <c r="B299" s="10"/>
      <c r="C299" s="10"/>
      <c r="D299" s="5"/>
      <c r="E299" s="5"/>
      <c r="F299" s="5"/>
    </row>
    <row r="300" spans="2:6">
      <c r="B300" s="10"/>
      <c r="C300" s="10"/>
      <c r="D300" s="5"/>
      <c r="E300" s="5"/>
      <c r="F300" s="5"/>
    </row>
    <row r="301" spans="2:6">
      <c r="B301" s="10"/>
      <c r="C301" s="10"/>
      <c r="D301" s="5"/>
      <c r="E301" s="5"/>
      <c r="F301" s="5"/>
    </row>
    <row r="302" spans="2:6">
      <c r="B302" s="10"/>
      <c r="C302" s="10"/>
      <c r="D302" s="5"/>
      <c r="E302" s="5"/>
      <c r="F302" s="5"/>
    </row>
    <row r="303" spans="2:6">
      <c r="B303" s="10"/>
      <c r="C303" s="10"/>
      <c r="D303" s="5"/>
      <c r="E303" s="5"/>
      <c r="F303" s="5"/>
    </row>
    <row r="304" spans="2:6">
      <c r="B304" s="10"/>
      <c r="C304" s="10"/>
      <c r="D304" s="5"/>
      <c r="E304" s="5"/>
      <c r="F304" s="5"/>
    </row>
    <row r="305" spans="2:6">
      <c r="B305" s="10"/>
      <c r="C305" s="10"/>
      <c r="D305" s="5"/>
      <c r="E305" s="5"/>
      <c r="F305" s="5"/>
    </row>
    <row r="306" spans="2:6">
      <c r="B306" s="10"/>
      <c r="C306" s="10"/>
      <c r="D306" s="5"/>
      <c r="E306" s="5"/>
      <c r="F306" s="5"/>
    </row>
    <row r="307" spans="2:6">
      <c r="B307" s="10"/>
      <c r="C307" s="10"/>
      <c r="D307" s="5"/>
      <c r="E307" s="5"/>
      <c r="F307" s="5"/>
    </row>
    <row r="308" spans="2:6">
      <c r="B308" s="10"/>
      <c r="C308" s="10"/>
      <c r="D308" s="5"/>
      <c r="E308" s="5"/>
      <c r="F308" s="5"/>
    </row>
    <row r="309" spans="2:6">
      <c r="B309" s="10"/>
      <c r="C309" s="10"/>
      <c r="D309" s="5"/>
      <c r="E309" s="5"/>
      <c r="F309" s="5"/>
    </row>
    <row r="310" spans="2:6">
      <c r="B310" s="10"/>
      <c r="C310" s="10"/>
      <c r="D310" s="5"/>
      <c r="E310" s="5"/>
      <c r="F310" s="5"/>
    </row>
    <row r="311" spans="2:6">
      <c r="B311" s="10"/>
      <c r="C311" s="10"/>
      <c r="D311" s="5"/>
      <c r="E311" s="5"/>
      <c r="F311" s="5"/>
    </row>
    <row r="312" spans="2:6">
      <c r="B312" s="10"/>
      <c r="C312" s="10"/>
      <c r="D312" s="5"/>
      <c r="E312" s="5"/>
      <c r="F312" s="5"/>
    </row>
    <row r="313" spans="2:6">
      <c r="B313" s="10"/>
      <c r="C313" s="10"/>
      <c r="D313" s="5"/>
      <c r="E313" s="5"/>
      <c r="F313" s="5"/>
    </row>
    <row r="314" spans="2:6">
      <c r="B314" s="10"/>
      <c r="C314" s="10"/>
      <c r="D314" s="5"/>
      <c r="E314" s="5"/>
      <c r="F314" s="5"/>
    </row>
    <row r="315" spans="2:6">
      <c r="B315" s="10"/>
      <c r="C315" s="10"/>
      <c r="D315" s="5"/>
      <c r="E315" s="5"/>
      <c r="F315" s="5"/>
    </row>
    <row r="316" spans="2:6">
      <c r="B316" s="10"/>
      <c r="C316" s="10"/>
      <c r="D316" s="5"/>
      <c r="E316" s="5"/>
      <c r="F316" s="5"/>
    </row>
    <row r="317" spans="2:6">
      <c r="B317" s="10"/>
      <c r="C317" s="10"/>
      <c r="D317" s="5"/>
      <c r="E317" s="5"/>
      <c r="F317" s="5"/>
    </row>
    <row r="318" spans="2:6">
      <c r="B318" s="10"/>
      <c r="C318" s="10"/>
      <c r="D318" s="5"/>
      <c r="E318" s="5"/>
      <c r="F318" s="5"/>
    </row>
    <row r="319" spans="2:6">
      <c r="B319" s="10"/>
      <c r="C319" s="10"/>
      <c r="D319" s="5"/>
      <c r="E319" s="5"/>
      <c r="F319" s="5"/>
    </row>
    <row r="320" spans="2:6">
      <c r="B320" s="10"/>
      <c r="C320" s="10"/>
      <c r="D320" s="5"/>
      <c r="E320" s="5"/>
      <c r="F320" s="5"/>
    </row>
    <row r="321" spans="2:6">
      <c r="B321" s="10"/>
      <c r="C321" s="10"/>
      <c r="D321" s="5"/>
      <c r="E321" s="5"/>
      <c r="F321" s="5"/>
    </row>
    <row r="322" spans="2:6">
      <c r="B322" s="10"/>
      <c r="C322" s="10"/>
      <c r="D322" s="5"/>
      <c r="E322" s="5"/>
      <c r="F322" s="5"/>
    </row>
    <row r="323" spans="2:6">
      <c r="B323" s="10"/>
      <c r="C323" s="10"/>
      <c r="D323" s="5"/>
      <c r="E323" s="5"/>
      <c r="F323" s="5"/>
    </row>
    <row r="324" spans="2:6">
      <c r="B324" s="10"/>
      <c r="C324" s="10"/>
      <c r="D324" s="5"/>
      <c r="E324" s="5"/>
      <c r="F324" s="5"/>
    </row>
    <row r="325" spans="2:6">
      <c r="B325" s="10"/>
      <c r="C325" s="10"/>
      <c r="D325" s="5"/>
      <c r="E325" s="5"/>
      <c r="F325" s="5"/>
    </row>
    <row r="326" spans="2:6">
      <c r="B326" s="10"/>
      <c r="C326" s="10"/>
      <c r="D326" s="5"/>
      <c r="E326" s="5"/>
      <c r="F326" s="5"/>
    </row>
    <row r="327" spans="2:6">
      <c r="B327" s="10"/>
      <c r="C327" s="10"/>
      <c r="D327" s="5"/>
      <c r="E327" s="5"/>
      <c r="F327" s="5"/>
    </row>
    <row r="328" spans="2:6">
      <c r="B328" s="10"/>
      <c r="C328" s="10"/>
      <c r="D328" s="5"/>
      <c r="E328" s="5"/>
      <c r="F328" s="5"/>
    </row>
    <row r="329" spans="2:6">
      <c r="B329" s="10"/>
      <c r="C329" s="10"/>
      <c r="D329" s="5"/>
      <c r="E329" s="5"/>
      <c r="F329" s="5"/>
    </row>
    <row r="330" spans="2:6">
      <c r="B330" s="10"/>
      <c r="C330" s="10"/>
      <c r="D330" s="5"/>
      <c r="E330" s="5"/>
      <c r="F330" s="5"/>
    </row>
    <row r="331" spans="2:6">
      <c r="B331" s="10"/>
      <c r="C331" s="10"/>
      <c r="D331" s="5"/>
      <c r="E331" s="5"/>
      <c r="F331" s="5"/>
    </row>
    <row r="332" spans="2:6">
      <c r="B332" s="10"/>
      <c r="C332" s="10"/>
      <c r="D332" s="5"/>
      <c r="E332" s="5"/>
      <c r="F332" s="5"/>
    </row>
    <row r="333" spans="2:6">
      <c r="B333" s="10"/>
      <c r="C333" s="10"/>
      <c r="D333" s="5"/>
      <c r="E333" s="5"/>
      <c r="F333" s="5"/>
    </row>
    <row r="334" spans="2:6">
      <c r="B334" s="10"/>
      <c r="C334" s="10"/>
      <c r="D334" s="5"/>
      <c r="E334" s="5"/>
      <c r="F334" s="5"/>
    </row>
    <row r="335" spans="2:6">
      <c r="B335" s="10"/>
      <c r="C335" s="10"/>
      <c r="D335" s="5"/>
      <c r="E335" s="5"/>
      <c r="F335" s="5"/>
    </row>
    <row r="336" spans="2:6">
      <c r="B336" s="10"/>
      <c r="C336" s="10"/>
      <c r="D336" s="5"/>
      <c r="E336" s="5"/>
      <c r="F336" s="5"/>
    </row>
    <row r="337" spans="2:6">
      <c r="B337" s="10"/>
      <c r="C337" s="10"/>
      <c r="D337" s="5"/>
      <c r="E337" s="5"/>
      <c r="F337" s="5"/>
    </row>
    <row r="338" spans="2:6">
      <c r="B338" s="10"/>
      <c r="C338" s="10"/>
      <c r="D338" s="5"/>
      <c r="E338" s="5"/>
      <c r="F338" s="5"/>
    </row>
    <row r="339" spans="2:6">
      <c r="B339" s="10"/>
      <c r="C339" s="10"/>
      <c r="D339" s="5"/>
      <c r="E339" s="5"/>
      <c r="F339" s="5"/>
    </row>
    <row r="340" spans="2:6">
      <c r="B340" s="10"/>
      <c r="C340" s="10"/>
      <c r="D340" s="5"/>
      <c r="E340" s="5"/>
      <c r="F340" s="5"/>
    </row>
    <row r="341" spans="2:6">
      <c r="B341" s="10"/>
      <c r="C341" s="10"/>
      <c r="D341" s="5"/>
      <c r="E341" s="5"/>
      <c r="F341" s="5"/>
    </row>
    <row r="342" spans="2:6">
      <c r="B342" s="10"/>
      <c r="C342" s="10"/>
      <c r="D342" s="5"/>
      <c r="E342" s="5"/>
      <c r="F342" s="5"/>
    </row>
    <row r="343" spans="2:6">
      <c r="B343" s="10"/>
      <c r="C343" s="10"/>
      <c r="D343" s="5"/>
      <c r="E343" s="5"/>
      <c r="F343" s="5"/>
    </row>
    <row r="344" spans="2:6">
      <c r="B344" s="10"/>
      <c r="C344" s="10"/>
      <c r="D344" s="5"/>
      <c r="E344" s="5"/>
      <c r="F344" s="5"/>
    </row>
    <row r="345" spans="2:6">
      <c r="B345" s="10"/>
      <c r="C345" s="10"/>
      <c r="D345" s="5"/>
      <c r="E345" s="5"/>
      <c r="F345" s="5"/>
    </row>
    <row r="346" spans="2:6">
      <c r="B346" s="10"/>
      <c r="C346" s="10"/>
      <c r="D346" s="5"/>
      <c r="E346" s="5"/>
      <c r="F346" s="5"/>
    </row>
    <row r="347" spans="2:6">
      <c r="B347" s="10"/>
      <c r="C347" s="10"/>
      <c r="D347" s="5"/>
      <c r="E347" s="5"/>
      <c r="F347" s="5"/>
    </row>
    <row r="348" spans="2:6">
      <c r="B348" s="10"/>
      <c r="C348" s="10"/>
      <c r="D348" s="5"/>
      <c r="E348" s="5"/>
      <c r="F348" s="5"/>
    </row>
    <row r="349" spans="2:6">
      <c r="B349" s="10"/>
      <c r="C349" s="10"/>
      <c r="D349" s="5"/>
      <c r="E349" s="5"/>
      <c r="F349" s="5"/>
    </row>
    <row r="350" spans="2:6">
      <c r="B350" s="10"/>
      <c r="C350" s="10"/>
      <c r="D350" s="5"/>
      <c r="E350" s="5"/>
      <c r="F350" s="5"/>
    </row>
    <row r="351" spans="2:6">
      <c r="B351" s="10"/>
      <c r="C351" s="10"/>
      <c r="D351" s="5"/>
      <c r="E351" s="5"/>
      <c r="F351" s="5"/>
    </row>
    <row r="352" spans="2:6">
      <c r="B352" s="10"/>
      <c r="C352" s="10"/>
      <c r="D352" s="5"/>
      <c r="E352" s="5"/>
      <c r="F352" s="5"/>
    </row>
    <row r="353" spans="2:6">
      <c r="B353" s="10"/>
      <c r="C353" s="10"/>
      <c r="D353" s="5"/>
      <c r="E353" s="5"/>
      <c r="F353" s="5"/>
    </row>
    <row r="354" spans="2:6">
      <c r="B354" s="10"/>
      <c r="C354" s="10"/>
      <c r="D354" s="5"/>
      <c r="E354" s="5"/>
      <c r="F354" s="5"/>
    </row>
    <row r="355" spans="2:6">
      <c r="B355" s="10"/>
      <c r="C355" s="10"/>
      <c r="D355" s="5"/>
      <c r="E355" s="5"/>
      <c r="F355" s="5"/>
    </row>
    <row r="356" spans="2:6">
      <c r="B356" s="10"/>
      <c r="C356" s="10"/>
      <c r="D356" s="5"/>
      <c r="E356" s="5"/>
      <c r="F356" s="5"/>
    </row>
    <row r="357" spans="2:6">
      <c r="B357" s="10"/>
      <c r="C357" s="10"/>
      <c r="D357" s="5"/>
      <c r="E357" s="5"/>
      <c r="F357" s="5"/>
    </row>
    <row r="358" spans="2:6">
      <c r="B358" s="10"/>
      <c r="C358" s="10"/>
      <c r="D358" s="5"/>
      <c r="E358" s="5"/>
      <c r="F358" s="5"/>
    </row>
    <row r="359" spans="2:6">
      <c r="B359" s="10"/>
      <c r="C359" s="10"/>
      <c r="D359" s="5"/>
      <c r="E359" s="5"/>
      <c r="F359" s="5"/>
    </row>
    <row r="360" spans="2:6">
      <c r="B360" s="10"/>
      <c r="C360" s="10"/>
      <c r="D360" s="5"/>
      <c r="E360" s="5"/>
      <c r="F360" s="5"/>
    </row>
    <row r="361" spans="2:6">
      <c r="B361" s="10"/>
      <c r="C361" s="10"/>
      <c r="D361" s="5"/>
      <c r="E361" s="5"/>
      <c r="F361" s="5"/>
    </row>
    <row r="362" spans="2:6">
      <c r="B362" s="10"/>
      <c r="C362" s="10"/>
      <c r="D362" s="5"/>
      <c r="E362" s="5"/>
      <c r="F362" s="5"/>
    </row>
    <row r="363" spans="2:6">
      <c r="B363" s="10"/>
      <c r="C363" s="10"/>
      <c r="D363" s="5"/>
      <c r="E363" s="5"/>
      <c r="F363" s="5"/>
    </row>
    <row r="364" spans="2:6">
      <c r="B364" s="10"/>
      <c r="C364" s="10"/>
      <c r="D364" s="5"/>
      <c r="E364" s="5"/>
      <c r="F364" s="5"/>
    </row>
    <row r="365" spans="2:6">
      <c r="B365" s="10"/>
      <c r="C365" s="10"/>
      <c r="D365" s="5"/>
      <c r="E365" s="5"/>
      <c r="F365" s="5"/>
    </row>
    <row r="366" spans="2:6">
      <c r="B366" s="10"/>
      <c r="C366" s="10"/>
      <c r="D366" s="5"/>
      <c r="E366" s="5"/>
      <c r="F366" s="5"/>
    </row>
    <row r="367" spans="2:6">
      <c r="B367" s="10"/>
      <c r="C367" s="10"/>
      <c r="D367" s="5"/>
      <c r="E367" s="5"/>
      <c r="F367" s="5"/>
    </row>
    <row r="368" spans="2:6">
      <c r="B368" s="10"/>
      <c r="C368" s="10"/>
      <c r="D368" s="5"/>
      <c r="E368" s="5"/>
      <c r="F368" s="5"/>
    </row>
    <row r="369" spans="2:6">
      <c r="B369" s="10"/>
      <c r="C369" s="10"/>
      <c r="D369" s="5"/>
      <c r="E369" s="5"/>
      <c r="F369" s="5"/>
    </row>
    <row r="370" spans="2:6">
      <c r="B370" s="10"/>
      <c r="C370" s="10"/>
      <c r="D370" s="5"/>
      <c r="E370" s="5"/>
      <c r="F370" s="5"/>
    </row>
    <row r="371" spans="2:6">
      <c r="B371" s="10"/>
      <c r="C371" s="10"/>
      <c r="D371" s="5"/>
      <c r="E371" s="5"/>
      <c r="F371" s="5"/>
    </row>
    <row r="372" spans="2:6">
      <c r="B372" s="10"/>
      <c r="C372" s="10"/>
      <c r="D372" s="5"/>
      <c r="E372" s="5"/>
      <c r="F372" s="5"/>
    </row>
    <row r="373" spans="2:6">
      <c r="B373" s="10"/>
      <c r="C373" s="10"/>
      <c r="D373" s="5"/>
      <c r="E373" s="5"/>
      <c r="F373" s="5"/>
    </row>
    <row r="374" spans="2:6">
      <c r="B374" s="10"/>
      <c r="C374" s="10"/>
      <c r="D374" s="5"/>
      <c r="E374" s="5"/>
      <c r="F374" s="5"/>
    </row>
    <row r="375" spans="2:6">
      <c r="B375" s="10"/>
      <c r="C375" s="10"/>
      <c r="D375" s="5"/>
      <c r="E375" s="5"/>
      <c r="F375" s="5"/>
    </row>
    <row r="376" spans="2:6">
      <c r="B376" s="10"/>
      <c r="C376" s="10"/>
      <c r="D376" s="5"/>
      <c r="E376" s="5"/>
      <c r="F376" s="5"/>
    </row>
    <row r="377" spans="2:6">
      <c r="B377" s="10"/>
      <c r="C377" s="10"/>
      <c r="D377" s="5"/>
      <c r="E377" s="5"/>
      <c r="F377" s="5"/>
    </row>
    <row r="378" spans="2:6">
      <c r="B378" s="10"/>
      <c r="C378" s="10"/>
      <c r="D378" s="5"/>
      <c r="E378" s="5"/>
      <c r="F378" s="5"/>
    </row>
    <row r="379" spans="2:6">
      <c r="B379" s="10"/>
      <c r="C379" s="10"/>
      <c r="D379" s="5"/>
      <c r="E379" s="5"/>
      <c r="F379" s="5"/>
    </row>
    <row r="380" spans="2:6">
      <c r="B380" s="10"/>
      <c r="C380" s="10"/>
      <c r="D380" s="5"/>
      <c r="E380" s="5"/>
      <c r="F380" s="5"/>
    </row>
    <row r="381" spans="2:6">
      <c r="B381" s="10"/>
      <c r="C381" s="10"/>
      <c r="D381" s="5"/>
      <c r="E381" s="5"/>
      <c r="F381" s="5"/>
    </row>
    <row r="382" spans="2:6">
      <c r="B382" s="10"/>
      <c r="C382" s="10"/>
      <c r="D382" s="5"/>
      <c r="E382" s="5"/>
      <c r="F382" s="5"/>
    </row>
    <row r="383" spans="2:6">
      <c r="B383" s="10"/>
      <c r="C383" s="10"/>
      <c r="D383" s="5"/>
      <c r="E383" s="5"/>
      <c r="F383" s="5"/>
    </row>
    <row r="384" spans="2:6">
      <c r="B384" s="10"/>
      <c r="C384" s="10"/>
      <c r="D384" s="5"/>
      <c r="E384" s="5"/>
      <c r="F384" s="5"/>
    </row>
    <row r="385" spans="2:6">
      <c r="B385" s="10"/>
      <c r="C385" s="10"/>
      <c r="D385" s="5"/>
      <c r="E385" s="5"/>
      <c r="F385" s="5"/>
    </row>
    <row r="386" spans="2:6">
      <c r="B386" s="10"/>
      <c r="C386" s="10"/>
      <c r="D386" s="5"/>
      <c r="E386" s="5"/>
      <c r="F386" s="5"/>
    </row>
    <row r="387" spans="2:6">
      <c r="B387" s="10"/>
      <c r="C387" s="10"/>
      <c r="D387" s="5"/>
      <c r="E387" s="5"/>
      <c r="F387" s="5"/>
    </row>
    <row r="388" spans="2:6">
      <c r="B388" s="10"/>
      <c r="C388" s="10"/>
      <c r="D388" s="5"/>
      <c r="E388" s="5"/>
      <c r="F388" s="5"/>
    </row>
    <row r="389" spans="2:6">
      <c r="B389" s="10"/>
      <c r="C389" s="10"/>
      <c r="D389" s="5"/>
      <c r="E389" s="5"/>
      <c r="F389" s="5"/>
    </row>
    <row r="390" spans="2:6">
      <c r="B390" s="10"/>
      <c r="C390" s="10"/>
      <c r="D390" s="5"/>
      <c r="E390" s="5"/>
      <c r="F390" s="5"/>
    </row>
    <row r="391" spans="2:6">
      <c r="B391" s="10"/>
      <c r="C391" s="10"/>
      <c r="D391" s="5"/>
      <c r="E391" s="5"/>
      <c r="F391" s="5"/>
    </row>
    <row r="392" spans="2:6">
      <c r="B392" s="10"/>
      <c r="C392" s="10"/>
      <c r="D392" s="5"/>
      <c r="E392" s="5"/>
      <c r="F392" s="5"/>
    </row>
    <row r="393" spans="2:6">
      <c r="B393" s="10"/>
      <c r="C393" s="10"/>
      <c r="D393" s="5"/>
      <c r="E393" s="5"/>
      <c r="F393" s="5"/>
    </row>
    <row r="394" spans="2:6">
      <c r="B394" s="10"/>
      <c r="C394" s="10"/>
      <c r="D394" s="5"/>
      <c r="E394" s="5"/>
      <c r="F394" s="5"/>
    </row>
    <row r="395" spans="2:6">
      <c r="B395" s="10"/>
      <c r="C395" s="10"/>
      <c r="D395" s="5"/>
      <c r="E395" s="5"/>
      <c r="F395" s="5"/>
    </row>
    <row r="396" spans="2:6">
      <c r="B396" s="10"/>
      <c r="C396" s="10"/>
      <c r="D396" s="5"/>
      <c r="E396" s="5"/>
      <c r="F396" s="5"/>
    </row>
    <row r="397" spans="2:6">
      <c r="B397" s="10"/>
      <c r="C397" s="10"/>
      <c r="D397" s="5"/>
      <c r="E397" s="5"/>
      <c r="F397" s="5"/>
    </row>
    <row r="398" spans="2:6">
      <c r="B398" s="10"/>
      <c r="C398" s="10"/>
      <c r="D398" s="5"/>
      <c r="E398" s="5"/>
      <c r="F398" s="5"/>
    </row>
    <row r="399" spans="2:6">
      <c r="B399" s="10"/>
      <c r="C399" s="10"/>
      <c r="D399" s="5"/>
      <c r="E399" s="5"/>
      <c r="F399" s="5"/>
    </row>
    <row r="400" spans="2:6">
      <c r="B400" s="10"/>
      <c r="C400" s="10"/>
      <c r="D400" s="5"/>
      <c r="E400" s="5"/>
      <c r="F400" s="5"/>
    </row>
    <row r="401" spans="2:6">
      <c r="B401" s="10"/>
      <c r="C401" s="10"/>
      <c r="D401" s="5"/>
      <c r="E401" s="5"/>
      <c r="F401" s="5"/>
    </row>
    <row r="402" spans="2:6">
      <c r="B402" s="10"/>
      <c r="C402" s="10"/>
      <c r="D402" s="5"/>
      <c r="E402" s="5"/>
      <c r="F402" s="5"/>
    </row>
    <row r="403" spans="2:6">
      <c r="B403" s="10"/>
      <c r="C403" s="10"/>
      <c r="D403" s="5"/>
      <c r="E403" s="5"/>
      <c r="F403" s="5"/>
    </row>
    <row r="404" spans="2:6">
      <c r="B404" s="10"/>
      <c r="C404" s="10"/>
      <c r="D404" s="5"/>
      <c r="E404" s="5"/>
      <c r="F404" s="5"/>
    </row>
    <row r="405" spans="2:6">
      <c r="B405" s="10"/>
      <c r="C405" s="10"/>
      <c r="D405" s="5"/>
      <c r="E405" s="5"/>
      <c r="F405" s="5"/>
    </row>
    <row r="406" spans="2:6">
      <c r="B406" s="10"/>
      <c r="C406" s="10"/>
      <c r="D406" s="5"/>
      <c r="E406" s="5"/>
      <c r="F406" s="5"/>
    </row>
    <row r="407" spans="2:6">
      <c r="B407" s="10"/>
      <c r="C407" s="10"/>
      <c r="D407" s="5"/>
      <c r="E407" s="5"/>
      <c r="F407" s="5"/>
    </row>
    <row r="408" spans="2:6">
      <c r="B408" s="10"/>
      <c r="C408" s="10"/>
      <c r="D408" s="5"/>
      <c r="E408" s="5"/>
      <c r="F408" s="5"/>
    </row>
    <row r="409" spans="2:6">
      <c r="B409" s="10"/>
      <c r="C409" s="10"/>
      <c r="D409" s="5"/>
      <c r="E409" s="5"/>
      <c r="F409" s="5"/>
    </row>
    <row r="410" spans="2:6">
      <c r="B410" s="10"/>
      <c r="C410" s="10"/>
      <c r="D410" s="5"/>
      <c r="E410" s="5"/>
      <c r="F410" s="5"/>
    </row>
    <row r="411" spans="2:6">
      <c r="B411" s="10"/>
      <c r="C411" s="10"/>
      <c r="D411" s="5"/>
      <c r="E411" s="5"/>
      <c r="F411" s="5"/>
    </row>
    <row r="412" spans="2:6">
      <c r="B412" s="10"/>
      <c r="C412" s="10"/>
      <c r="D412" s="5"/>
      <c r="E412" s="5"/>
      <c r="F412" s="5"/>
    </row>
    <row r="413" spans="2:6">
      <c r="B413" s="10"/>
      <c r="C413" s="10"/>
      <c r="D413" s="5"/>
      <c r="E413" s="5"/>
      <c r="F413" s="5"/>
    </row>
    <row r="414" spans="2:6">
      <c r="B414" s="10"/>
      <c r="C414" s="10"/>
      <c r="D414" s="5"/>
      <c r="E414" s="5"/>
      <c r="F414" s="5"/>
    </row>
    <row r="415" spans="2:6">
      <c r="B415" s="10"/>
      <c r="C415" s="10"/>
      <c r="D415" s="5"/>
      <c r="E415" s="5"/>
      <c r="F415" s="5"/>
    </row>
    <row r="416" spans="2:6">
      <c r="B416" s="10"/>
      <c r="C416" s="10"/>
      <c r="D416" s="5"/>
      <c r="E416" s="5"/>
      <c r="F416" s="5"/>
    </row>
    <row r="417" spans="2:6">
      <c r="B417" s="10"/>
      <c r="C417" s="10"/>
      <c r="D417" s="5"/>
      <c r="E417" s="5"/>
      <c r="F417" s="5"/>
    </row>
    <row r="418" spans="2:6">
      <c r="B418" s="10"/>
      <c r="C418" s="10"/>
      <c r="D418" s="5"/>
      <c r="E418" s="5"/>
      <c r="F418" s="5"/>
    </row>
    <row r="419" spans="2:6">
      <c r="B419" s="10"/>
      <c r="C419" s="10"/>
      <c r="D419" s="5"/>
      <c r="E419" s="5"/>
      <c r="F419" s="5"/>
    </row>
    <row r="420" spans="2:6">
      <c r="B420" s="10"/>
      <c r="C420" s="10"/>
      <c r="D420" s="5"/>
      <c r="E420" s="5"/>
      <c r="F420" s="5"/>
    </row>
    <row r="421" spans="2:6">
      <c r="B421" s="10"/>
      <c r="C421" s="10"/>
      <c r="D421" s="5"/>
      <c r="E421" s="5"/>
      <c r="F421" s="5"/>
    </row>
    <row r="422" spans="2:6">
      <c r="B422" s="10"/>
      <c r="C422" s="10"/>
      <c r="D422" s="5"/>
      <c r="E422" s="5"/>
      <c r="F422" s="5"/>
    </row>
    <row r="423" spans="2:6">
      <c r="B423" s="10"/>
      <c r="C423" s="10"/>
      <c r="D423" s="5"/>
      <c r="E423" s="5"/>
      <c r="F423" s="5"/>
    </row>
    <row r="424" spans="2:6">
      <c r="B424" s="10"/>
      <c r="C424" s="10"/>
      <c r="D424" s="5"/>
      <c r="E424" s="5"/>
      <c r="F424" s="5"/>
    </row>
    <row r="425" spans="2:6">
      <c r="B425" s="10"/>
      <c r="C425" s="10"/>
      <c r="D425" s="5"/>
      <c r="E425" s="5"/>
      <c r="F425" s="5"/>
    </row>
    <row r="426" spans="2:6">
      <c r="B426" s="10"/>
      <c r="C426" s="10"/>
      <c r="D426" s="5"/>
      <c r="E426" s="5"/>
      <c r="F426" s="5"/>
    </row>
    <row r="427" spans="2:6">
      <c r="B427" s="10"/>
      <c r="C427" s="10"/>
      <c r="D427" s="5"/>
      <c r="E427" s="5"/>
      <c r="F427" s="5"/>
    </row>
    <row r="428" spans="2:6">
      <c r="B428" s="10"/>
      <c r="C428" s="10"/>
      <c r="D428" s="5"/>
      <c r="E428" s="5"/>
      <c r="F428" s="5"/>
    </row>
    <row r="429" spans="2:6">
      <c r="B429" s="10"/>
      <c r="C429" s="10"/>
      <c r="D429" s="5"/>
      <c r="E429" s="5"/>
      <c r="F429" s="5"/>
    </row>
    <row r="430" spans="2:6">
      <c r="B430" s="10"/>
      <c r="C430" s="10"/>
      <c r="D430" s="5"/>
      <c r="E430" s="5"/>
      <c r="F430" s="5"/>
    </row>
    <row r="431" spans="2:6">
      <c r="B431" s="10"/>
      <c r="C431" s="10"/>
      <c r="D431" s="5"/>
      <c r="E431" s="5"/>
      <c r="F431" s="5"/>
    </row>
    <row r="432" spans="2:6">
      <c r="B432" s="10"/>
      <c r="C432" s="10"/>
      <c r="D432" s="5"/>
      <c r="E432" s="5"/>
      <c r="F432" s="5"/>
    </row>
    <row r="433" spans="2:6">
      <c r="B433" s="10"/>
      <c r="C433" s="10"/>
      <c r="D433" s="5"/>
      <c r="E433" s="5"/>
      <c r="F433" s="5"/>
    </row>
    <row r="434" spans="2:6">
      <c r="B434" s="10"/>
      <c r="C434" s="10"/>
      <c r="D434" s="5"/>
      <c r="E434" s="5"/>
      <c r="F434" s="5"/>
    </row>
    <row r="435" spans="2:6">
      <c r="B435" s="10"/>
      <c r="C435" s="10"/>
      <c r="D435" s="5"/>
      <c r="E435" s="5"/>
      <c r="F435" s="5"/>
    </row>
    <row r="436" spans="2:6">
      <c r="B436" s="10"/>
      <c r="C436" s="10"/>
      <c r="D436" s="5"/>
      <c r="E436" s="5"/>
      <c r="F436" s="5"/>
    </row>
    <row r="437" spans="2:6">
      <c r="B437" s="10"/>
      <c r="C437" s="10"/>
      <c r="D437" s="5"/>
      <c r="E437" s="5"/>
      <c r="F437" s="5"/>
    </row>
    <row r="438" spans="2:6">
      <c r="B438" s="10"/>
      <c r="C438" s="10"/>
      <c r="D438" s="5"/>
      <c r="E438" s="5"/>
      <c r="F438" s="5"/>
    </row>
    <row r="439" spans="2:6">
      <c r="B439" s="10"/>
      <c r="C439" s="10"/>
      <c r="D439" s="5"/>
      <c r="E439" s="5"/>
      <c r="F439" s="5"/>
    </row>
    <row r="440" spans="2:6">
      <c r="B440" s="10"/>
      <c r="C440" s="10"/>
      <c r="D440" s="5"/>
      <c r="E440" s="5"/>
      <c r="F440" s="5"/>
    </row>
    <row r="441" spans="2:6">
      <c r="B441" s="10"/>
      <c r="C441" s="10"/>
      <c r="D441" s="5"/>
      <c r="E441" s="5"/>
      <c r="F441" s="5"/>
    </row>
    <row r="442" spans="2:6">
      <c r="B442" s="10"/>
      <c r="C442" s="10"/>
      <c r="D442" s="5"/>
      <c r="E442" s="5"/>
      <c r="F442" s="5"/>
    </row>
    <row r="443" spans="2:6">
      <c r="B443" s="10"/>
      <c r="C443" s="10"/>
      <c r="D443" s="5"/>
      <c r="E443" s="5"/>
      <c r="F443" s="5"/>
    </row>
    <row r="444" spans="2:6">
      <c r="B444" s="10"/>
      <c r="C444" s="10"/>
      <c r="D444" s="5"/>
      <c r="E444" s="5"/>
      <c r="F444" s="5"/>
    </row>
    <row r="445" spans="2:6">
      <c r="B445" s="10"/>
      <c r="C445" s="10"/>
      <c r="D445" s="5"/>
      <c r="E445" s="5"/>
      <c r="F445" s="5"/>
    </row>
    <row r="446" spans="2:6">
      <c r="B446" s="10"/>
      <c r="C446" s="10"/>
      <c r="D446" s="5"/>
      <c r="E446" s="5"/>
      <c r="F446" s="5"/>
    </row>
    <row r="447" spans="2:6">
      <c r="B447" s="10"/>
      <c r="C447" s="10"/>
      <c r="D447" s="5"/>
      <c r="E447" s="5"/>
      <c r="F447" s="5"/>
    </row>
    <row r="448" spans="2:6">
      <c r="B448" s="10"/>
      <c r="C448" s="10"/>
      <c r="D448" s="5"/>
      <c r="E448" s="5"/>
      <c r="F448" s="5"/>
    </row>
    <row r="449" spans="2:6">
      <c r="B449" s="10"/>
      <c r="C449" s="10"/>
      <c r="D449" s="5"/>
      <c r="E449" s="5"/>
      <c r="F449" s="5"/>
    </row>
    <row r="450" spans="2:6">
      <c r="B450" s="10"/>
      <c r="C450" s="10"/>
      <c r="D450" s="5"/>
      <c r="E450" s="5"/>
      <c r="F450" s="5"/>
    </row>
    <row r="451" spans="2:6">
      <c r="B451" s="10"/>
      <c r="C451" s="10"/>
      <c r="D451" s="5"/>
      <c r="E451" s="5"/>
      <c r="F451" s="5"/>
    </row>
    <row r="452" spans="2:6">
      <c r="B452" s="10"/>
      <c r="C452" s="10"/>
      <c r="D452" s="5"/>
      <c r="E452" s="5"/>
      <c r="F452" s="5"/>
    </row>
    <row r="453" spans="2:6">
      <c r="B453" s="10"/>
      <c r="C453" s="10"/>
      <c r="D453" s="5"/>
      <c r="E453" s="5"/>
      <c r="F453" s="5"/>
    </row>
    <row r="454" spans="2:6">
      <c r="B454" s="10"/>
      <c r="C454" s="10"/>
      <c r="D454" s="5"/>
      <c r="E454" s="5"/>
      <c r="F454" s="5"/>
    </row>
    <row r="455" spans="2:6">
      <c r="B455" s="10"/>
      <c r="C455" s="10"/>
      <c r="D455" s="5"/>
      <c r="E455" s="5"/>
      <c r="F455" s="5"/>
    </row>
    <row r="456" spans="2:6">
      <c r="D456" s="5"/>
      <c r="E456" s="5"/>
      <c r="F456" s="5"/>
    </row>
    <row r="457" spans="2:6">
      <c r="D457" s="5"/>
      <c r="E457" s="5"/>
      <c r="F457" s="5"/>
    </row>
    <row r="458" spans="2:6">
      <c r="D458" s="5"/>
      <c r="E458" s="5"/>
      <c r="F458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"/>
  <sheetViews>
    <sheetView topLeftCell="A22" zoomScale="145" zoomScaleNormal="145" workbookViewId="0">
      <selection activeCell="B51" sqref="B51"/>
    </sheetView>
  </sheetViews>
  <sheetFormatPr defaultRowHeight="13.5"/>
  <cols>
    <col min="1" max="1" width="18" bestFit="1" customWidth="1"/>
    <col min="3" max="3" width="9" style="9"/>
  </cols>
  <sheetData>
    <row r="1" spans="1:11">
      <c r="A1" s="1" t="s">
        <v>3</v>
      </c>
      <c r="B1" s="1"/>
      <c r="C1" s="7"/>
      <c r="D1" s="1"/>
      <c r="E1" s="1"/>
      <c r="F1" s="1"/>
    </row>
    <row r="2" spans="1:11">
      <c r="A2" s="2" t="s">
        <v>1</v>
      </c>
      <c r="B2" s="2" t="s">
        <v>0</v>
      </c>
      <c r="C2" s="8" t="s">
        <v>5</v>
      </c>
      <c r="D2" s="3"/>
      <c r="E2" s="3"/>
      <c r="F2" s="3"/>
    </row>
    <row r="3" spans="1:11">
      <c r="A3" s="2" t="s">
        <v>2</v>
      </c>
      <c r="B3" s="3" t="s">
        <v>4</v>
      </c>
      <c r="C3" s="8" t="s">
        <v>4</v>
      </c>
      <c r="D3" s="3"/>
      <c r="E3" s="3"/>
      <c r="F3" s="3"/>
    </row>
    <row r="4" spans="1:11">
      <c r="A4" s="1" t="s">
        <v>3</v>
      </c>
      <c r="B4" s="16" t="s">
        <v>979</v>
      </c>
      <c r="C4" s="1"/>
      <c r="D4" s="1"/>
      <c r="E4" s="1"/>
      <c r="F4" s="1"/>
    </row>
    <row r="5" spans="1:11">
      <c r="A5" s="1" t="s">
        <v>3</v>
      </c>
      <c r="B5" s="16" t="s">
        <v>980</v>
      </c>
      <c r="C5" s="1"/>
      <c r="D5" s="1"/>
      <c r="E5" s="1"/>
      <c r="F5" s="1"/>
    </row>
    <row r="6" spans="1:11">
      <c r="A6" t="s">
        <v>552</v>
      </c>
      <c r="B6" s="10" t="s">
        <v>1211</v>
      </c>
      <c r="C6" s="11"/>
      <c r="H6" t="s">
        <v>1001</v>
      </c>
      <c r="I6" s="10" t="s">
        <v>981</v>
      </c>
      <c r="J6" s="10" t="s">
        <v>991</v>
      </c>
      <c r="K6" s="5"/>
    </row>
    <row r="7" spans="1:11">
      <c r="A7" t="s">
        <v>553</v>
      </c>
      <c r="B7" s="10" t="s">
        <v>1212</v>
      </c>
      <c r="C7" s="11"/>
      <c r="H7" t="s">
        <v>1002</v>
      </c>
      <c r="I7" s="10" t="s">
        <v>982</v>
      </c>
      <c r="J7" s="10" t="s">
        <v>992</v>
      </c>
      <c r="K7" s="5"/>
    </row>
    <row r="8" spans="1:11">
      <c r="A8" t="s">
        <v>554</v>
      </c>
      <c r="B8" s="10" t="s">
        <v>1213</v>
      </c>
      <c r="C8" s="11"/>
      <c r="H8" t="s">
        <v>1003</v>
      </c>
      <c r="I8" s="10" t="s">
        <v>983</v>
      </c>
      <c r="J8" s="10" t="s">
        <v>993</v>
      </c>
      <c r="K8" s="5"/>
    </row>
    <row r="9" spans="1:11">
      <c r="A9" t="s">
        <v>555</v>
      </c>
      <c r="B9" s="10" t="s">
        <v>1214</v>
      </c>
      <c r="C9" s="11"/>
      <c r="E9" s="6"/>
      <c r="H9" t="s">
        <v>1004</v>
      </c>
      <c r="I9" s="10" t="s">
        <v>984</v>
      </c>
      <c r="J9" s="10" t="s">
        <v>994</v>
      </c>
      <c r="K9" s="5"/>
    </row>
    <row r="10" spans="1:11">
      <c r="A10" t="s">
        <v>556</v>
      </c>
      <c r="B10" s="10" t="s">
        <v>1215</v>
      </c>
      <c r="C10" s="11"/>
      <c r="E10" s="6"/>
      <c r="H10" t="s">
        <v>1005</v>
      </c>
      <c r="I10" s="10" t="s">
        <v>985</v>
      </c>
      <c r="J10" s="10" t="s">
        <v>995</v>
      </c>
      <c r="K10" s="5"/>
    </row>
    <row r="11" spans="1:11">
      <c r="A11" t="s">
        <v>557</v>
      </c>
      <c r="B11" s="10" t="s">
        <v>1216</v>
      </c>
      <c r="C11" s="11"/>
      <c r="E11" s="6"/>
      <c r="H11" t="s">
        <v>1006</v>
      </c>
      <c r="I11" s="10" t="s">
        <v>986</v>
      </c>
      <c r="J11" s="10" t="s">
        <v>996</v>
      </c>
      <c r="K11" s="5"/>
    </row>
    <row r="12" spans="1:11">
      <c r="A12" t="s">
        <v>558</v>
      </c>
      <c r="B12" s="10" t="s">
        <v>1217</v>
      </c>
      <c r="C12" s="11"/>
      <c r="E12" s="6"/>
      <c r="H12" t="s">
        <v>1007</v>
      </c>
      <c r="I12" s="10" t="s">
        <v>987</v>
      </c>
      <c r="J12" s="10" t="s">
        <v>997</v>
      </c>
      <c r="K12" s="5"/>
    </row>
    <row r="13" spans="1:11">
      <c r="A13" t="s">
        <v>559</v>
      </c>
      <c r="B13" s="10" t="s">
        <v>1218</v>
      </c>
      <c r="C13" s="11"/>
      <c r="E13" s="6"/>
      <c r="H13" t="s">
        <v>1008</v>
      </c>
      <c r="I13" s="10" t="s">
        <v>988</v>
      </c>
      <c r="J13" s="10" t="s">
        <v>998</v>
      </c>
      <c r="K13" s="5"/>
    </row>
    <row r="14" spans="1:11">
      <c r="A14" t="s">
        <v>560</v>
      </c>
      <c r="B14" s="10" t="s">
        <v>1219</v>
      </c>
      <c r="C14" s="11"/>
      <c r="E14" s="6"/>
      <c r="H14" t="s">
        <v>1009</v>
      </c>
      <c r="I14" s="10" t="s">
        <v>989</v>
      </c>
      <c r="J14" s="10" t="s">
        <v>999</v>
      </c>
      <c r="K14" s="5"/>
    </row>
    <row r="15" spans="1:11">
      <c r="A15" t="s">
        <v>561</v>
      </c>
      <c r="B15" s="10" t="s">
        <v>1220</v>
      </c>
      <c r="C15" s="11"/>
      <c r="E15" s="6"/>
      <c r="H15" t="s">
        <v>1010</v>
      </c>
      <c r="I15" s="10" t="s">
        <v>990</v>
      </c>
      <c r="J15" s="10" t="s">
        <v>1000</v>
      </c>
      <c r="K15" s="5"/>
    </row>
    <row r="16" spans="1:11">
      <c r="A16" t="s">
        <v>562</v>
      </c>
      <c r="B16" s="10" t="s">
        <v>1221</v>
      </c>
      <c r="C16" s="11"/>
      <c r="E16" s="6"/>
    </row>
    <row r="17" spans="1:5">
      <c r="A17" t="s">
        <v>563</v>
      </c>
      <c r="B17" s="10" t="s">
        <v>1222</v>
      </c>
      <c r="C17" s="11"/>
      <c r="E17" s="6"/>
    </row>
    <row r="18" spans="1:5">
      <c r="A18" t="s">
        <v>604</v>
      </c>
      <c r="B18" s="10" t="s">
        <v>1132</v>
      </c>
      <c r="C18" s="11"/>
      <c r="E18" s="6"/>
    </row>
    <row r="19" spans="1:5">
      <c r="A19" t="s">
        <v>605</v>
      </c>
      <c r="B19" s="10" t="s">
        <v>1223</v>
      </c>
      <c r="C19" s="11"/>
    </row>
    <row r="20" spans="1:5">
      <c r="A20" t="s">
        <v>606</v>
      </c>
      <c r="B20" s="10" t="s">
        <v>704</v>
      </c>
      <c r="C20" s="11"/>
    </row>
    <row r="21" spans="1:5">
      <c r="A21" t="s">
        <v>607</v>
      </c>
      <c r="B21" s="10" t="s">
        <v>1224</v>
      </c>
      <c r="C21" s="11"/>
    </row>
    <row r="22" spans="1:5">
      <c r="A22" t="s">
        <v>608</v>
      </c>
      <c r="B22" s="10" t="s">
        <v>1225</v>
      </c>
      <c r="C22" s="11"/>
    </row>
    <row r="23" spans="1:5">
      <c r="A23" t="s">
        <v>609</v>
      </c>
      <c r="B23" s="10" t="s">
        <v>1226</v>
      </c>
      <c r="C23" s="11"/>
    </row>
    <row r="24" spans="1:5">
      <c r="A24" t="s">
        <v>610</v>
      </c>
      <c r="B24" s="10" t="s">
        <v>1227</v>
      </c>
      <c r="C24" s="11"/>
    </row>
    <row r="25" spans="1:5">
      <c r="A25" t="s">
        <v>611</v>
      </c>
      <c r="B25" s="10" t="s">
        <v>1228</v>
      </c>
      <c r="C25" s="11"/>
    </row>
    <row r="26" spans="1:5">
      <c r="A26" t="s">
        <v>612</v>
      </c>
      <c r="B26" s="10" t="s">
        <v>1229</v>
      </c>
      <c r="C26" s="11"/>
    </row>
    <row r="27" spans="1:5">
      <c r="A27" t="s">
        <v>613</v>
      </c>
      <c r="B27" s="10" t="s">
        <v>1230</v>
      </c>
      <c r="C27" s="11"/>
    </row>
    <row r="28" spans="1:5">
      <c r="A28" t="s">
        <v>626</v>
      </c>
      <c r="B28" s="10" t="s">
        <v>1231</v>
      </c>
      <c r="C28" s="11"/>
    </row>
    <row r="29" spans="1:5">
      <c r="A29" t="s">
        <v>627</v>
      </c>
      <c r="B29" s="10" t="s">
        <v>1041</v>
      </c>
      <c r="C29" s="11"/>
    </row>
    <row r="30" spans="1:5">
      <c r="A30" t="s">
        <v>628</v>
      </c>
      <c r="B30" s="10" t="s">
        <v>1232</v>
      </c>
      <c r="C30" s="11"/>
    </row>
    <row r="31" spans="1:5">
      <c r="A31" t="s">
        <v>629</v>
      </c>
      <c r="B31" s="10" t="s">
        <v>1233</v>
      </c>
      <c r="C31" s="11"/>
    </row>
    <row r="32" spans="1:5">
      <c r="A32" t="s">
        <v>630</v>
      </c>
      <c r="B32" s="10" t="s">
        <v>1234</v>
      </c>
      <c r="C32" s="11"/>
    </row>
    <row r="33" spans="1:3">
      <c r="A33" t="s">
        <v>631</v>
      </c>
      <c r="B33" s="10" t="s">
        <v>1235</v>
      </c>
      <c r="C33" s="11"/>
    </row>
    <row r="34" spans="1:3">
      <c r="A34" t="s">
        <v>632</v>
      </c>
      <c r="B34" s="10" t="s">
        <v>1236</v>
      </c>
      <c r="C34" s="11"/>
    </row>
    <row r="35" spans="1:3">
      <c r="A35" t="s">
        <v>633</v>
      </c>
      <c r="B35" s="10" t="s">
        <v>1237</v>
      </c>
      <c r="C35" s="11"/>
    </row>
    <row r="36" spans="1:3">
      <c r="A36" t="s">
        <v>634</v>
      </c>
      <c r="B36" s="10" t="s">
        <v>1238</v>
      </c>
      <c r="C36" s="11"/>
    </row>
    <row r="37" spans="1:3">
      <c r="A37" t="s">
        <v>635</v>
      </c>
      <c r="B37" s="10" t="s">
        <v>1239</v>
      </c>
      <c r="C37" s="11"/>
    </row>
    <row r="38" spans="1:3">
      <c r="A38" t="s">
        <v>636</v>
      </c>
      <c r="B38" s="10" t="s">
        <v>1240</v>
      </c>
      <c r="C38" s="11"/>
    </row>
    <row r="39" spans="1:3">
      <c r="A39" t="s">
        <v>637</v>
      </c>
      <c r="B39" s="10" t="s">
        <v>197</v>
      </c>
      <c r="C39" s="11"/>
    </row>
    <row r="40" spans="1:3">
      <c r="A40" t="s">
        <v>895</v>
      </c>
      <c r="B40" s="4" t="s">
        <v>1241</v>
      </c>
    </row>
    <row r="41" spans="1:3">
      <c r="A41" t="s">
        <v>896</v>
      </c>
      <c r="B41" s="4" t="s">
        <v>1242</v>
      </c>
    </row>
    <row r="42" spans="1:3">
      <c r="A42" t="s">
        <v>897</v>
      </c>
      <c r="B42" s="4" t="s">
        <v>1243</v>
      </c>
    </row>
    <row r="43" spans="1:3">
      <c r="A43" t="s">
        <v>898</v>
      </c>
      <c r="B43" s="4" t="s">
        <v>1244</v>
      </c>
    </row>
    <row r="44" spans="1:3">
      <c r="A44" t="s">
        <v>899</v>
      </c>
      <c r="B44" s="4" t="s">
        <v>1131</v>
      </c>
    </row>
    <row r="45" spans="1:3">
      <c r="A45" t="s">
        <v>900</v>
      </c>
      <c r="B45" s="4" t="s">
        <v>1245</v>
      </c>
    </row>
    <row r="46" spans="1:3">
      <c r="A46" t="s">
        <v>901</v>
      </c>
      <c r="B46" s="4" t="s">
        <v>1246</v>
      </c>
    </row>
    <row r="47" spans="1:3">
      <c r="A47" t="s">
        <v>902</v>
      </c>
      <c r="B47" s="4" t="s">
        <v>1247</v>
      </c>
    </row>
    <row r="48" spans="1:3">
      <c r="A48" t="s">
        <v>1011</v>
      </c>
      <c r="B48" s="4" t="s">
        <v>1248</v>
      </c>
    </row>
    <row r="49" spans="1:2">
      <c r="A49" t="s">
        <v>1012</v>
      </c>
      <c r="B49" s="4" t="s">
        <v>1249</v>
      </c>
    </row>
    <row r="50" spans="1:2">
      <c r="A50" t="s">
        <v>1013</v>
      </c>
      <c r="B50" s="4" t="s">
        <v>1250</v>
      </c>
    </row>
    <row r="51" spans="1:2">
      <c r="A51" t="s">
        <v>1014</v>
      </c>
      <c r="B51" s="4" t="s">
        <v>1251</v>
      </c>
    </row>
    <row r="52" spans="1:2">
      <c r="A52" t="s">
        <v>1015</v>
      </c>
      <c r="B52" s="4" t="s">
        <v>1252</v>
      </c>
    </row>
    <row r="53" spans="1:2">
      <c r="A53" t="s">
        <v>1016</v>
      </c>
      <c r="B53" s="4" t="s">
        <v>687</v>
      </c>
    </row>
    <row r="54" spans="1:2">
      <c r="A54" t="s">
        <v>1017</v>
      </c>
      <c r="B54" s="4" t="s">
        <v>1253</v>
      </c>
    </row>
    <row r="55" spans="1:2">
      <c r="A55" t="s">
        <v>1018</v>
      </c>
      <c r="B55" s="4" t="s">
        <v>1254</v>
      </c>
    </row>
    <row r="56" spans="1:2">
      <c r="A56" t="s">
        <v>1019</v>
      </c>
      <c r="B56" s="4" t="s">
        <v>1255</v>
      </c>
    </row>
    <row r="57" spans="1:2">
      <c r="A57" t="s">
        <v>1020</v>
      </c>
      <c r="B57" s="4" t="s">
        <v>1256</v>
      </c>
    </row>
    <row r="58" spans="1:2">
      <c r="A58" t="s">
        <v>1021</v>
      </c>
      <c r="B58" s="4" t="s">
        <v>1257</v>
      </c>
    </row>
    <row r="59" spans="1:2">
      <c r="A59" t="s">
        <v>1022</v>
      </c>
      <c r="B59" s="4" t="s">
        <v>1258</v>
      </c>
    </row>
    <row r="60" spans="1:2">
      <c r="A60" t="s">
        <v>1042</v>
      </c>
      <c r="B60" s="4" t="s">
        <v>1259</v>
      </c>
    </row>
    <row r="61" spans="1:2">
      <c r="A61" t="s">
        <v>1043</v>
      </c>
      <c r="B61" s="4" t="s">
        <v>1260</v>
      </c>
    </row>
    <row r="62" spans="1:2">
      <c r="A62" t="s">
        <v>1044</v>
      </c>
      <c r="B62" s="4" t="s">
        <v>1261</v>
      </c>
    </row>
    <row r="63" spans="1:2">
      <c r="A63" t="s">
        <v>1045</v>
      </c>
      <c r="B63" s="4" t="s">
        <v>1262</v>
      </c>
    </row>
    <row r="64" spans="1:2">
      <c r="A64" t="s">
        <v>1046</v>
      </c>
      <c r="B64" s="4" t="s">
        <v>1263</v>
      </c>
    </row>
    <row r="65" spans="1:2">
      <c r="A65" t="s">
        <v>1047</v>
      </c>
      <c r="B65" s="4" t="s">
        <v>1264</v>
      </c>
    </row>
    <row r="66" spans="1:2">
      <c r="A66" t="s">
        <v>1048</v>
      </c>
      <c r="B66" s="4" t="s">
        <v>1265</v>
      </c>
    </row>
    <row r="67" spans="1:2">
      <c r="A67" t="s">
        <v>1049</v>
      </c>
      <c r="B67" s="4" t="s">
        <v>1266</v>
      </c>
    </row>
    <row r="68" spans="1:2">
      <c r="B68" s="4"/>
    </row>
    <row r="69" spans="1:2">
      <c r="B69" s="4"/>
    </row>
    <row r="70" spans="1:2">
      <c r="B70" s="4"/>
    </row>
    <row r="71" spans="1:2">
      <c r="B71" s="4"/>
    </row>
    <row r="72" spans="1:2">
      <c r="B72" s="4"/>
    </row>
    <row r="73" spans="1:2">
      <c r="B73" s="4"/>
    </row>
    <row r="74" spans="1:2">
      <c r="B74" s="4"/>
    </row>
    <row r="75" spans="1:2">
      <c r="B75" s="4"/>
    </row>
    <row r="76" spans="1:2">
      <c r="B76" s="4"/>
    </row>
    <row r="77" spans="1:2">
      <c r="B77" s="4"/>
    </row>
    <row r="78" spans="1:2">
      <c r="B78" s="4"/>
    </row>
    <row r="79" spans="1:2">
      <c r="B79" s="4"/>
    </row>
    <row r="80" spans="1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  <row r="194" spans="2:2">
      <c r="B194" s="4"/>
    </row>
    <row r="195" spans="2:2">
      <c r="B195" s="4"/>
    </row>
    <row r="196" spans="2:2">
      <c r="B196" s="4"/>
    </row>
    <row r="197" spans="2:2">
      <c r="B197" s="4"/>
    </row>
    <row r="198" spans="2:2">
      <c r="B198" s="4"/>
    </row>
    <row r="199" spans="2:2">
      <c r="B199" s="4"/>
    </row>
    <row r="200" spans="2:2">
      <c r="B200" s="4"/>
    </row>
    <row r="201" spans="2:2">
      <c r="B201" s="4"/>
    </row>
    <row r="202" spans="2:2">
      <c r="B202" s="4"/>
    </row>
    <row r="203" spans="2:2">
      <c r="B20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>
      <selection activeCell="C4" sqref="C4"/>
    </sheetView>
  </sheetViews>
  <sheetFormatPr defaultRowHeight="13.5"/>
  <cols>
    <col min="1" max="1" width="16.75" bestFit="1" customWidth="1"/>
    <col min="2" max="2" width="7.125" bestFit="1" customWidth="1"/>
  </cols>
  <sheetData>
    <row r="1" spans="1:3">
      <c r="A1" s="1" t="s">
        <v>3</v>
      </c>
      <c r="B1" s="1"/>
      <c r="C1" s="7"/>
    </row>
    <row r="2" spans="1:3">
      <c r="A2" s="2" t="s">
        <v>1267</v>
      </c>
      <c r="B2" s="2" t="s">
        <v>1268</v>
      </c>
      <c r="C2" s="8" t="s">
        <v>1269</v>
      </c>
    </row>
    <row r="3" spans="1:3">
      <c r="A3" s="2" t="s">
        <v>1270</v>
      </c>
      <c r="B3" s="3" t="s">
        <v>1272</v>
      </c>
      <c r="C3" s="8" t="s">
        <v>1271</v>
      </c>
    </row>
    <row r="4" spans="1:3">
      <c r="A4" t="s">
        <v>552</v>
      </c>
      <c r="B4" s="10" t="s">
        <v>1273</v>
      </c>
      <c r="C4" s="11"/>
    </row>
    <row r="5" spans="1:3">
      <c r="A5" t="s">
        <v>553</v>
      </c>
      <c r="B5" s="10" t="s">
        <v>1274</v>
      </c>
      <c r="C5" s="11"/>
    </row>
    <row r="6" spans="1:3">
      <c r="A6" t="s">
        <v>554</v>
      </c>
      <c r="B6" s="10" t="s">
        <v>1275</v>
      </c>
      <c r="C6" s="11"/>
    </row>
    <row r="7" spans="1:3">
      <c r="A7" t="s">
        <v>555</v>
      </c>
      <c r="B7" s="10" t="s">
        <v>1276</v>
      </c>
      <c r="C7" s="11"/>
    </row>
    <row r="8" spans="1:3">
      <c r="A8" t="s">
        <v>556</v>
      </c>
      <c r="B8" s="10" t="s">
        <v>1277</v>
      </c>
      <c r="C8" s="11"/>
    </row>
    <row r="9" spans="1:3">
      <c r="A9" t="s">
        <v>557</v>
      </c>
      <c r="B9" s="10" t="s">
        <v>1278</v>
      </c>
      <c r="C9" s="11"/>
    </row>
    <row r="10" spans="1:3">
      <c r="A10" t="s">
        <v>558</v>
      </c>
      <c r="B10" s="10" t="s">
        <v>1279</v>
      </c>
      <c r="C10" s="11"/>
    </row>
    <row r="11" spans="1:3">
      <c r="A11" t="s">
        <v>559</v>
      </c>
      <c r="B11" s="10" t="s">
        <v>1280</v>
      </c>
      <c r="C11" s="11"/>
    </row>
    <row r="12" spans="1:3">
      <c r="A12" t="s">
        <v>560</v>
      </c>
      <c r="B12" s="10" t="s">
        <v>1281</v>
      </c>
      <c r="C12" s="11"/>
    </row>
    <row r="13" spans="1:3">
      <c r="A13" t="s">
        <v>561</v>
      </c>
      <c r="B13" s="10" t="s">
        <v>1282</v>
      </c>
      <c r="C13" s="11"/>
    </row>
    <row r="14" spans="1:3">
      <c r="A14" t="s">
        <v>562</v>
      </c>
      <c r="B14" s="10" t="s">
        <v>1283</v>
      </c>
      <c r="C14" s="11"/>
    </row>
    <row r="15" spans="1:3">
      <c r="A15" t="s">
        <v>563</v>
      </c>
      <c r="B15" s="10" t="s">
        <v>1284</v>
      </c>
      <c r="C15" s="11"/>
    </row>
    <row r="16" spans="1:3">
      <c r="A16" t="s">
        <v>604</v>
      </c>
      <c r="B16" s="10" t="s">
        <v>1285</v>
      </c>
      <c r="C16" s="11"/>
    </row>
    <row r="17" spans="1:3">
      <c r="A17" t="s">
        <v>605</v>
      </c>
      <c r="B17" s="10" t="s">
        <v>1286</v>
      </c>
      <c r="C17" s="11"/>
    </row>
    <row r="18" spans="1:3">
      <c r="A18" t="s">
        <v>606</v>
      </c>
      <c r="B18" s="10" t="s">
        <v>1287</v>
      </c>
      <c r="C18" s="11"/>
    </row>
    <row r="19" spans="1:3">
      <c r="A19" t="s">
        <v>607</v>
      </c>
      <c r="B19" s="10" t="s">
        <v>1288</v>
      </c>
      <c r="C19" s="11"/>
    </row>
    <row r="20" spans="1:3">
      <c r="A20" t="s">
        <v>608</v>
      </c>
      <c r="B20" s="10" t="s">
        <v>1289</v>
      </c>
      <c r="C20" s="11"/>
    </row>
    <row r="21" spans="1:3">
      <c r="A21" t="s">
        <v>609</v>
      </c>
      <c r="B21" s="10" t="s">
        <v>1290</v>
      </c>
      <c r="C21" s="11"/>
    </row>
    <row r="22" spans="1:3">
      <c r="A22" t="s">
        <v>1291</v>
      </c>
      <c r="B22" s="10" t="s">
        <v>1292</v>
      </c>
      <c r="C22" s="11"/>
    </row>
    <row r="23" spans="1:3">
      <c r="A23" t="s">
        <v>611</v>
      </c>
      <c r="B23" s="10" t="s">
        <v>1293</v>
      </c>
      <c r="C23" s="11"/>
    </row>
    <row r="24" spans="1:3">
      <c r="A24" t="s">
        <v>612</v>
      </c>
      <c r="B24" s="10" t="s">
        <v>1294</v>
      </c>
      <c r="C24" s="11"/>
    </row>
    <row r="25" spans="1:3">
      <c r="A25" t="s">
        <v>613</v>
      </c>
      <c r="B25" s="10" t="s">
        <v>1295</v>
      </c>
      <c r="C25" s="11"/>
    </row>
    <row r="26" spans="1:3">
      <c r="A26" t="s">
        <v>626</v>
      </c>
      <c r="B26" s="10" t="s">
        <v>1296</v>
      </c>
      <c r="C26" s="11"/>
    </row>
    <row r="27" spans="1:3">
      <c r="A27" t="s">
        <v>627</v>
      </c>
      <c r="B27" s="10" t="s">
        <v>1297</v>
      </c>
      <c r="C27" s="11"/>
    </row>
    <row r="28" spans="1:3">
      <c r="A28" t="s">
        <v>628</v>
      </c>
      <c r="B28" s="10" t="s">
        <v>1298</v>
      </c>
      <c r="C28" s="11"/>
    </row>
    <row r="29" spans="1:3">
      <c r="A29" t="s">
        <v>629</v>
      </c>
      <c r="B29" s="10" t="s">
        <v>1299</v>
      </c>
      <c r="C29" s="11"/>
    </row>
    <row r="30" spans="1:3">
      <c r="A30" t="s">
        <v>630</v>
      </c>
      <c r="B30" s="10" t="s">
        <v>1300</v>
      </c>
      <c r="C30" s="11"/>
    </row>
    <row r="31" spans="1:3">
      <c r="A31" s="30" t="s">
        <v>631</v>
      </c>
      <c r="B31" s="31" t="s">
        <v>1301</v>
      </c>
      <c r="C31" s="32"/>
    </row>
    <row r="32" spans="1:3">
      <c r="A32" t="s">
        <v>632</v>
      </c>
      <c r="B32" s="10" t="s">
        <v>1302</v>
      </c>
      <c r="C32" s="11"/>
    </row>
    <row r="33" spans="1:3">
      <c r="A33" t="s">
        <v>633</v>
      </c>
      <c r="B33" s="10" t="s">
        <v>1303</v>
      </c>
      <c r="C33" s="11"/>
    </row>
    <row r="34" spans="1:3">
      <c r="A34" t="s">
        <v>634</v>
      </c>
      <c r="B34" s="10" t="s">
        <v>1304</v>
      </c>
      <c r="C34" s="11"/>
    </row>
    <row r="35" spans="1:3">
      <c r="A35" t="s">
        <v>635</v>
      </c>
      <c r="B35" s="10" t="s">
        <v>1305</v>
      </c>
      <c r="C35" s="11"/>
    </row>
    <row r="36" spans="1:3">
      <c r="A36" t="s">
        <v>636</v>
      </c>
      <c r="B36" s="10" t="s">
        <v>1306</v>
      </c>
      <c r="C36" s="11"/>
    </row>
    <row r="37" spans="1:3">
      <c r="A37" t="s">
        <v>637</v>
      </c>
      <c r="B37" s="10" t="s">
        <v>1307</v>
      </c>
      <c r="C37" s="11"/>
    </row>
    <row r="38" spans="1:3">
      <c r="A38" t="s">
        <v>895</v>
      </c>
      <c r="B38" s="4" t="s">
        <v>1308</v>
      </c>
      <c r="C38" s="9"/>
    </row>
    <row r="39" spans="1:3">
      <c r="A39" t="s">
        <v>896</v>
      </c>
      <c r="B39" s="4" t="s">
        <v>1309</v>
      </c>
      <c r="C39" s="9"/>
    </row>
    <row r="40" spans="1:3">
      <c r="A40" t="s">
        <v>897</v>
      </c>
      <c r="B40" s="4" t="s">
        <v>1310</v>
      </c>
      <c r="C40" s="9"/>
    </row>
    <row r="41" spans="1:3">
      <c r="A41" t="s">
        <v>898</v>
      </c>
      <c r="B41" s="4" t="s">
        <v>1311</v>
      </c>
      <c r="C41" s="9"/>
    </row>
    <row r="42" spans="1:3">
      <c r="A42" t="s">
        <v>899</v>
      </c>
      <c r="B42" s="4" t="s">
        <v>1312</v>
      </c>
      <c r="C42" s="9"/>
    </row>
    <row r="43" spans="1:3">
      <c r="A43" t="s">
        <v>900</v>
      </c>
      <c r="B43" s="4" t="s">
        <v>1313</v>
      </c>
      <c r="C43" s="9"/>
    </row>
    <row r="44" spans="1:3">
      <c r="A44" t="s">
        <v>901</v>
      </c>
      <c r="B44" s="4" t="s">
        <v>1314</v>
      </c>
      <c r="C44" s="9"/>
    </row>
    <row r="45" spans="1:3">
      <c r="A45" t="s">
        <v>902</v>
      </c>
      <c r="B45" s="4" t="s">
        <v>1315</v>
      </c>
      <c r="C45" s="9"/>
    </row>
    <row r="46" spans="1:3">
      <c r="A46" t="s">
        <v>1011</v>
      </c>
      <c r="B46" s="4" t="s">
        <v>1316</v>
      </c>
      <c r="C46" s="9"/>
    </row>
    <row r="47" spans="1:3">
      <c r="A47" t="s">
        <v>1012</v>
      </c>
      <c r="B47" s="4" t="s">
        <v>1317</v>
      </c>
      <c r="C47" s="9"/>
    </row>
    <row r="48" spans="1:3">
      <c r="A48" t="s">
        <v>1013</v>
      </c>
      <c r="B48" s="4" t="s">
        <v>1318</v>
      </c>
      <c r="C48" s="9"/>
    </row>
    <row r="49" spans="1:3">
      <c r="A49" t="s">
        <v>1014</v>
      </c>
      <c r="B49" s="4" t="s">
        <v>1319</v>
      </c>
      <c r="C49" s="9"/>
    </row>
    <row r="50" spans="1:3">
      <c r="A50" t="s">
        <v>1015</v>
      </c>
      <c r="B50" s="4" t="s">
        <v>1320</v>
      </c>
      <c r="C50" s="9"/>
    </row>
    <row r="51" spans="1:3">
      <c r="A51" t="s">
        <v>1016</v>
      </c>
      <c r="B51" s="4" t="s">
        <v>1321</v>
      </c>
      <c r="C51" s="9"/>
    </row>
    <row r="52" spans="1:3">
      <c r="A52" t="s">
        <v>1017</v>
      </c>
      <c r="B52" s="4" t="s">
        <v>1322</v>
      </c>
      <c r="C52" s="9"/>
    </row>
    <row r="53" spans="1:3">
      <c r="A53" t="s">
        <v>1018</v>
      </c>
      <c r="B53" s="4" t="s">
        <v>1323</v>
      </c>
      <c r="C53" s="9"/>
    </row>
    <row r="54" spans="1:3">
      <c r="A54" t="s">
        <v>1019</v>
      </c>
      <c r="B54" s="4" t="s">
        <v>1324</v>
      </c>
      <c r="C54" s="9"/>
    </row>
    <row r="55" spans="1:3">
      <c r="A55" t="s">
        <v>1020</v>
      </c>
      <c r="B55" s="4" t="s">
        <v>1325</v>
      </c>
      <c r="C55" s="9"/>
    </row>
    <row r="56" spans="1:3">
      <c r="A56" t="s">
        <v>1021</v>
      </c>
      <c r="B56" s="4" t="s">
        <v>1326</v>
      </c>
      <c r="C56" s="9"/>
    </row>
    <row r="57" spans="1:3">
      <c r="A57" t="s">
        <v>1022</v>
      </c>
      <c r="B57" s="4" t="s">
        <v>1327</v>
      </c>
      <c r="C57" s="9"/>
    </row>
    <row r="58" spans="1:3">
      <c r="A58" s="30" t="s">
        <v>1042</v>
      </c>
      <c r="B58" s="33" t="s">
        <v>1328</v>
      </c>
      <c r="C58" s="34"/>
    </row>
    <row r="59" spans="1:3">
      <c r="A59" t="s">
        <v>1043</v>
      </c>
      <c r="B59" s="4" t="s">
        <v>1329</v>
      </c>
      <c r="C59" s="9"/>
    </row>
    <row r="60" spans="1:3">
      <c r="A60" t="s">
        <v>1044</v>
      </c>
      <c r="B60" s="4" t="s">
        <v>1330</v>
      </c>
      <c r="C60" s="9"/>
    </row>
    <row r="61" spans="1:3">
      <c r="A61" t="s">
        <v>1045</v>
      </c>
      <c r="B61" s="4" t="s">
        <v>683</v>
      </c>
      <c r="C61" s="9"/>
    </row>
    <row r="62" spans="1:3">
      <c r="A62" t="s">
        <v>1046</v>
      </c>
      <c r="B62" s="4" t="s">
        <v>1331</v>
      </c>
      <c r="C62" s="9"/>
    </row>
    <row r="63" spans="1:3">
      <c r="A63" t="s">
        <v>1047</v>
      </c>
      <c r="B63" s="4" t="s">
        <v>1332</v>
      </c>
      <c r="C63" s="9"/>
    </row>
    <row r="64" spans="1:3">
      <c r="A64" t="s">
        <v>1048</v>
      </c>
      <c r="B64" s="4" t="s">
        <v>1333</v>
      </c>
      <c r="C64" s="9"/>
    </row>
    <row r="65" spans="1:3">
      <c r="A65" t="s">
        <v>1049</v>
      </c>
      <c r="B65" s="4" t="s">
        <v>1334</v>
      </c>
      <c r="C65" s="9"/>
    </row>
    <row r="66" spans="1:3">
      <c r="A66" t="s">
        <v>1335</v>
      </c>
      <c r="B66" s="4" t="s">
        <v>1336</v>
      </c>
      <c r="C66" s="9"/>
    </row>
    <row r="67" spans="1:3">
      <c r="A67" t="s">
        <v>1337</v>
      </c>
      <c r="B67" s="4" t="s">
        <v>1338</v>
      </c>
      <c r="C67" s="9"/>
    </row>
    <row r="68" spans="1:3">
      <c r="A68" t="s">
        <v>1339</v>
      </c>
      <c r="B68" s="4" t="s">
        <v>1340</v>
      </c>
      <c r="C68" s="9"/>
    </row>
    <row r="69" spans="1:3">
      <c r="A69" t="s">
        <v>1341</v>
      </c>
      <c r="B69" s="4" t="s">
        <v>1342</v>
      </c>
      <c r="C69" s="9"/>
    </row>
    <row r="70" spans="1:3">
      <c r="A70" t="s">
        <v>1343</v>
      </c>
      <c r="B70" s="4" t="s">
        <v>1344</v>
      </c>
      <c r="C70" s="9"/>
    </row>
    <row r="71" spans="1:3">
      <c r="A71" t="s">
        <v>1345</v>
      </c>
      <c r="B71" s="4" t="s">
        <v>1346</v>
      </c>
      <c r="C71" s="9"/>
    </row>
    <row r="72" spans="1:3">
      <c r="A72" t="s">
        <v>1347</v>
      </c>
      <c r="B72" s="4" t="s">
        <v>1348</v>
      </c>
      <c r="C72" s="9"/>
    </row>
    <row r="73" spans="1:3">
      <c r="A73" t="s">
        <v>1349</v>
      </c>
      <c r="B73" s="4" t="s">
        <v>1350</v>
      </c>
      <c r="C73" s="9"/>
    </row>
    <row r="74" spans="1:3">
      <c r="A74" t="s">
        <v>1351</v>
      </c>
      <c r="B74" s="4" t="s">
        <v>1352</v>
      </c>
      <c r="C74" s="9"/>
    </row>
    <row r="75" spans="1:3">
      <c r="A75" t="s">
        <v>1353</v>
      </c>
      <c r="B75" s="4" t="s">
        <v>544</v>
      </c>
      <c r="C75" s="9"/>
    </row>
    <row r="76" spans="1:3">
      <c r="A76" t="s">
        <v>1354</v>
      </c>
      <c r="B76" s="4" t="s">
        <v>1355</v>
      </c>
      <c r="C76" s="9"/>
    </row>
    <row r="77" spans="1:3">
      <c r="A77" t="s">
        <v>1356</v>
      </c>
      <c r="B77" s="4" t="s">
        <v>1357</v>
      </c>
      <c r="C77" s="9"/>
    </row>
    <row r="78" spans="1:3">
      <c r="A78" t="s">
        <v>1358</v>
      </c>
      <c r="B78" s="4" t="s">
        <v>1359</v>
      </c>
      <c r="C78" s="9"/>
    </row>
    <row r="79" spans="1:3">
      <c r="A79" t="s">
        <v>1360</v>
      </c>
      <c r="B79" s="4" t="s">
        <v>1361</v>
      </c>
      <c r="C79" s="9"/>
    </row>
    <row r="80" spans="1:3">
      <c r="A80" t="s">
        <v>1362</v>
      </c>
      <c r="B80" s="4" t="s">
        <v>1363</v>
      </c>
      <c r="C80" s="9"/>
    </row>
    <row r="81" spans="1:3">
      <c r="A81" t="s">
        <v>1364</v>
      </c>
      <c r="B81" s="4" t="s">
        <v>1365</v>
      </c>
      <c r="C81" s="9"/>
    </row>
    <row r="82" spans="1:3">
      <c r="A82" t="s">
        <v>1366</v>
      </c>
      <c r="B82" s="4" t="s">
        <v>1367</v>
      </c>
      <c r="C82" s="9"/>
    </row>
    <row r="83" spans="1:3">
      <c r="A83" t="s">
        <v>1368</v>
      </c>
      <c r="B83" s="4" t="s">
        <v>1369</v>
      </c>
      <c r="C83" s="9"/>
    </row>
    <row r="84" spans="1:3">
      <c r="A84" t="s">
        <v>1370</v>
      </c>
      <c r="B84" s="4" t="s">
        <v>1371</v>
      </c>
      <c r="C84" s="9"/>
    </row>
    <row r="85" spans="1:3">
      <c r="A85" s="30" t="s">
        <v>1372</v>
      </c>
      <c r="B85" s="33" t="s">
        <v>550</v>
      </c>
      <c r="C85" s="34"/>
    </row>
    <row r="86" spans="1:3">
      <c r="A86" t="s">
        <v>1373</v>
      </c>
      <c r="B86" s="4" t="s">
        <v>1374</v>
      </c>
      <c r="C86" s="9"/>
    </row>
    <row r="87" spans="1:3">
      <c r="A87" t="s">
        <v>1375</v>
      </c>
      <c r="B87" s="4" t="s">
        <v>1376</v>
      </c>
      <c r="C87" s="9"/>
    </row>
    <row r="88" spans="1:3">
      <c r="A88" t="s">
        <v>1377</v>
      </c>
      <c r="B88" s="4" t="s">
        <v>1378</v>
      </c>
      <c r="C88" s="9"/>
    </row>
    <row r="89" spans="1:3">
      <c r="A89" t="s">
        <v>1379</v>
      </c>
      <c r="B89" s="4" t="s">
        <v>520</v>
      </c>
      <c r="C89" s="9"/>
    </row>
    <row r="90" spans="1:3">
      <c r="A90" t="s">
        <v>1380</v>
      </c>
      <c r="B90" s="4" t="s">
        <v>1381</v>
      </c>
      <c r="C90" s="9"/>
    </row>
    <row r="91" spans="1:3">
      <c r="A91" t="s">
        <v>1382</v>
      </c>
      <c r="B91" s="4" t="s">
        <v>1383</v>
      </c>
      <c r="C91" s="9"/>
    </row>
    <row r="92" spans="1:3">
      <c r="A92" t="s">
        <v>1384</v>
      </c>
      <c r="B92" s="4" t="s">
        <v>1385</v>
      </c>
      <c r="C92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"/>
  <sheetViews>
    <sheetView topLeftCell="A118" workbookViewId="0">
      <selection activeCell="G15" sqref="G15"/>
    </sheetView>
  </sheetViews>
  <sheetFormatPr defaultRowHeight="13.5"/>
  <sheetData>
    <row r="1" spans="1:6">
      <c r="A1" s="1" t="s">
        <v>3</v>
      </c>
      <c r="B1" s="1"/>
      <c r="C1" s="1"/>
      <c r="D1" s="1"/>
      <c r="E1" s="1"/>
      <c r="F1" s="1"/>
    </row>
    <row r="2" spans="1:6">
      <c r="A2" s="2" t="s">
        <v>1</v>
      </c>
      <c r="B2" s="2" t="s">
        <v>0</v>
      </c>
      <c r="C2" s="3" t="s">
        <v>5</v>
      </c>
      <c r="D2" s="3" t="s">
        <v>7</v>
      </c>
      <c r="E2" s="3" t="s">
        <v>9</v>
      </c>
      <c r="F2" s="3" t="s">
        <v>10</v>
      </c>
    </row>
    <row r="3" spans="1:6">
      <c r="A3" s="2" t="s">
        <v>2</v>
      </c>
      <c r="B3" s="3" t="s">
        <v>4</v>
      </c>
      <c r="C3" s="3" t="s">
        <v>6</v>
      </c>
      <c r="D3" s="3" t="s">
        <v>8</v>
      </c>
      <c r="E3" s="3" t="s">
        <v>8</v>
      </c>
      <c r="F3" s="3" t="s">
        <v>8</v>
      </c>
    </row>
    <row r="4" spans="1:6">
      <c r="A4" s="1" t="s">
        <v>3</v>
      </c>
      <c r="B4" s="16" t="s">
        <v>979</v>
      </c>
      <c r="C4" s="1"/>
      <c r="D4" s="1"/>
      <c r="E4" s="1"/>
      <c r="F4" s="1"/>
    </row>
    <row r="5" spans="1:6">
      <c r="A5" s="3" t="s">
        <v>969</v>
      </c>
      <c r="B5" s="10" t="s">
        <v>981</v>
      </c>
      <c r="C5" s="10" t="s">
        <v>991</v>
      </c>
      <c r="D5" s="5">
        <v>2</v>
      </c>
      <c r="E5" s="5">
        <v>1000</v>
      </c>
      <c r="F5" s="5">
        <v>8</v>
      </c>
    </row>
    <row r="6" spans="1:6">
      <c r="A6" s="3" t="s">
        <v>970</v>
      </c>
      <c r="B6" s="10" t="s">
        <v>982</v>
      </c>
      <c r="C6" s="10" t="s">
        <v>992</v>
      </c>
      <c r="D6" s="5">
        <v>2</v>
      </c>
      <c r="E6" s="5">
        <v>100</v>
      </c>
      <c r="F6" s="5">
        <v>4</v>
      </c>
    </row>
    <row r="7" spans="1:6">
      <c r="A7" s="3" t="s">
        <v>971</v>
      </c>
      <c r="B7" s="10" t="s">
        <v>983</v>
      </c>
      <c r="C7" s="10" t="s">
        <v>993</v>
      </c>
      <c r="D7" s="5">
        <v>2</v>
      </c>
      <c r="E7" s="5">
        <v>1000</v>
      </c>
      <c r="F7" s="5">
        <v>10</v>
      </c>
    </row>
    <row r="8" spans="1:6">
      <c r="A8" s="3" t="s">
        <v>972</v>
      </c>
      <c r="B8" s="10" t="s">
        <v>984</v>
      </c>
      <c r="C8" s="10" t="s">
        <v>994</v>
      </c>
      <c r="D8" s="5">
        <v>2</v>
      </c>
      <c r="E8" s="5">
        <v>2000</v>
      </c>
      <c r="F8" s="5">
        <v>8</v>
      </c>
    </row>
    <row r="9" spans="1:6">
      <c r="A9" s="3" t="s">
        <v>973</v>
      </c>
      <c r="B9" s="10" t="s">
        <v>985</v>
      </c>
      <c r="C9" s="10" t="s">
        <v>995</v>
      </c>
      <c r="D9" s="5">
        <v>2</v>
      </c>
      <c r="E9" s="5">
        <v>5000</v>
      </c>
      <c r="F9" s="5">
        <v>7</v>
      </c>
    </row>
    <row r="10" spans="1:6">
      <c r="A10" s="3" t="s">
        <v>974</v>
      </c>
      <c r="B10" s="10" t="s">
        <v>986</v>
      </c>
      <c r="C10" s="10" t="s">
        <v>996</v>
      </c>
      <c r="D10" s="5">
        <v>2</v>
      </c>
      <c r="E10" s="5">
        <v>2000</v>
      </c>
      <c r="F10" s="5">
        <v>5</v>
      </c>
    </row>
    <row r="11" spans="1:6">
      <c r="A11" s="3" t="s">
        <v>975</v>
      </c>
      <c r="B11" s="10" t="s">
        <v>987</v>
      </c>
      <c r="C11" s="10" t="s">
        <v>997</v>
      </c>
      <c r="D11" s="5">
        <v>2</v>
      </c>
      <c r="E11" s="5">
        <v>10000</v>
      </c>
      <c r="F11" s="5">
        <v>3</v>
      </c>
    </row>
    <row r="12" spans="1:6">
      <c r="A12" s="3" t="s">
        <v>976</v>
      </c>
      <c r="B12" s="10" t="s">
        <v>988</v>
      </c>
      <c r="C12" s="10" t="s">
        <v>998</v>
      </c>
      <c r="D12" s="5">
        <v>2</v>
      </c>
      <c r="E12" s="5">
        <v>10000</v>
      </c>
      <c r="F12" s="5">
        <v>6</v>
      </c>
    </row>
    <row r="13" spans="1:6">
      <c r="A13" s="3" t="s">
        <v>977</v>
      </c>
      <c r="B13" s="10" t="s">
        <v>989</v>
      </c>
      <c r="C13" s="10" t="s">
        <v>999</v>
      </c>
      <c r="D13" s="5">
        <v>2</v>
      </c>
      <c r="E13" s="5">
        <v>2000</v>
      </c>
      <c r="F13" s="5">
        <v>4</v>
      </c>
    </row>
    <row r="14" spans="1:6">
      <c r="A14" s="3" t="s">
        <v>978</v>
      </c>
      <c r="B14" s="10" t="s">
        <v>990</v>
      </c>
      <c r="C14" s="10" t="s">
        <v>1000</v>
      </c>
      <c r="D14" s="5">
        <v>2</v>
      </c>
      <c r="E14" s="5">
        <v>10000</v>
      </c>
      <c r="F14" s="5">
        <v>4</v>
      </c>
    </row>
    <row r="15" spans="1:6">
      <c r="A15" s="1" t="s">
        <v>3</v>
      </c>
      <c r="B15" s="16" t="s">
        <v>980</v>
      </c>
      <c r="C15" s="1"/>
      <c r="D15" s="1"/>
      <c r="E15" s="1"/>
      <c r="F15" s="1"/>
    </row>
    <row r="16" spans="1:6">
      <c r="A16" s="3" t="s">
        <v>11</v>
      </c>
      <c r="B16" s="4">
        <v>603993</v>
      </c>
      <c r="C16" s="4" t="s">
        <v>32</v>
      </c>
      <c r="D16" s="5">
        <v>2</v>
      </c>
      <c r="E16" s="5">
        <v>10000</v>
      </c>
      <c r="F16" s="5">
        <v>3</v>
      </c>
    </row>
    <row r="17" spans="1:6">
      <c r="A17" s="3" t="s">
        <v>12</v>
      </c>
      <c r="B17" s="4">
        <v>601113</v>
      </c>
      <c r="C17" s="4" t="s">
        <v>33</v>
      </c>
      <c r="D17" s="5">
        <v>2</v>
      </c>
      <c r="E17" s="5">
        <v>500</v>
      </c>
      <c r="F17" s="5">
        <v>3</v>
      </c>
    </row>
    <row r="18" spans="1:6">
      <c r="A18" s="3" t="s">
        <v>13</v>
      </c>
      <c r="B18" s="4">
        <v>603877</v>
      </c>
      <c r="C18" s="26" t="s">
        <v>34</v>
      </c>
      <c r="D18" s="5">
        <v>2</v>
      </c>
      <c r="E18" s="5">
        <v>100</v>
      </c>
      <c r="F18" s="5">
        <v>12</v>
      </c>
    </row>
    <row r="19" spans="1:6">
      <c r="A19" s="3" t="s">
        <v>14</v>
      </c>
      <c r="B19" s="4">
        <v>603689</v>
      </c>
      <c r="C19" s="4" t="s">
        <v>35</v>
      </c>
      <c r="D19" s="5">
        <v>2</v>
      </c>
      <c r="E19" s="5">
        <v>500</v>
      </c>
      <c r="F19" s="5">
        <v>3</v>
      </c>
    </row>
    <row r="20" spans="1:6">
      <c r="A20" s="3" t="s">
        <v>15</v>
      </c>
      <c r="B20" s="4">
        <v>603638</v>
      </c>
      <c r="C20" s="4" t="s">
        <v>36</v>
      </c>
      <c r="D20" s="5">
        <v>2</v>
      </c>
      <c r="E20" s="5">
        <v>150</v>
      </c>
      <c r="F20" s="5">
        <v>3</v>
      </c>
    </row>
    <row r="21" spans="1:6">
      <c r="A21" s="3" t="s">
        <v>16</v>
      </c>
      <c r="B21" s="4">
        <v>603399</v>
      </c>
      <c r="C21" s="4" t="s">
        <v>37</v>
      </c>
      <c r="D21" s="5">
        <v>2</v>
      </c>
      <c r="E21" s="5">
        <v>500</v>
      </c>
      <c r="F21" s="5">
        <v>3</v>
      </c>
    </row>
    <row r="22" spans="1:6">
      <c r="A22" s="3" t="s">
        <v>17</v>
      </c>
      <c r="B22" s="4">
        <v>603313</v>
      </c>
      <c r="C22" s="4" t="s">
        <v>38</v>
      </c>
      <c r="D22" s="5">
        <v>2</v>
      </c>
      <c r="E22" s="5">
        <v>200</v>
      </c>
      <c r="F22" s="5">
        <v>3</v>
      </c>
    </row>
    <row r="23" spans="1:6">
      <c r="A23" s="3" t="s">
        <v>18</v>
      </c>
      <c r="B23" s="4">
        <v>601992</v>
      </c>
      <c r="C23" s="4" t="s">
        <v>39</v>
      </c>
      <c r="D23" s="5">
        <v>2</v>
      </c>
      <c r="E23" s="5">
        <v>7000</v>
      </c>
      <c r="F23" s="5">
        <v>3</v>
      </c>
    </row>
    <row r="24" spans="1:6">
      <c r="A24" s="3" t="s">
        <v>19</v>
      </c>
      <c r="B24" s="4">
        <v>601952</v>
      </c>
      <c r="C24" s="4" t="s">
        <v>40</v>
      </c>
      <c r="D24" s="5">
        <v>2</v>
      </c>
      <c r="E24" s="5">
        <v>1000</v>
      </c>
      <c r="F24" s="5">
        <v>3</v>
      </c>
    </row>
    <row r="25" spans="1:6">
      <c r="A25" s="3" t="s">
        <v>20</v>
      </c>
      <c r="B25" s="4">
        <v>601699</v>
      </c>
      <c r="C25" s="4" t="s">
        <v>41</v>
      </c>
      <c r="D25" s="5">
        <v>2</v>
      </c>
      <c r="E25" s="5">
        <v>2000</v>
      </c>
      <c r="F25" s="5">
        <v>4</v>
      </c>
    </row>
    <row r="26" spans="1:6">
      <c r="A26" s="3" t="s">
        <v>21</v>
      </c>
      <c r="B26" s="4">
        <v>601369</v>
      </c>
      <c r="C26" s="26" t="s">
        <v>42</v>
      </c>
      <c r="D26" s="5">
        <v>2</v>
      </c>
      <c r="E26" s="5">
        <v>600</v>
      </c>
      <c r="F26" s="5">
        <v>5</v>
      </c>
    </row>
    <row r="27" spans="1:6">
      <c r="A27" s="3" t="s">
        <v>22</v>
      </c>
      <c r="B27" s="4">
        <v>600970</v>
      </c>
      <c r="C27" s="22" t="s">
        <v>43</v>
      </c>
      <c r="D27" s="5">
        <v>2</v>
      </c>
      <c r="E27" s="5">
        <v>1000</v>
      </c>
      <c r="F27" s="5">
        <v>5</v>
      </c>
    </row>
    <row r="28" spans="1:6">
      <c r="A28" s="3" t="s">
        <v>23</v>
      </c>
      <c r="B28" s="4">
        <v>600807</v>
      </c>
      <c r="C28" s="4" t="s">
        <v>44</v>
      </c>
      <c r="D28" s="5">
        <v>2</v>
      </c>
      <c r="E28" s="5">
        <v>1000</v>
      </c>
      <c r="F28" s="5">
        <v>3</v>
      </c>
    </row>
    <row r="29" spans="1:6">
      <c r="A29" s="3" t="s">
        <v>24</v>
      </c>
      <c r="B29" s="4">
        <v>600745</v>
      </c>
      <c r="C29" s="4" t="s">
        <v>45</v>
      </c>
      <c r="D29" s="5">
        <v>2</v>
      </c>
      <c r="E29" s="5">
        <v>400</v>
      </c>
      <c r="F29" s="5">
        <v>3</v>
      </c>
    </row>
    <row r="30" spans="1:6">
      <c r="A30" s="3" t="s">
        <v>25</v>
      </c>
      <c r="B30" s="4">
        <v>600416</v>
      </c>
      <c r="C30" s="4" t="s">
        <v>46</v>
      </c>
      <c r="D30" s="5">
        <v>2</v>
      </c>
      <c r="E30" s="5">
        <v>1000</v>
      </c>
      <c r="F30" s="5">
        <v>3</v>
      </c>
    </row>
    <row r="31" spans="1:6">
      <c r="A31" s="3" t="s">
        <v>26</v>
      </c>
      <c r="B31" s="4">
        <v>600330</v>
      </c>
      <c r="C31" s="4" t="s">
        <v>47</v>
      </c>
      <c r="D31" s="5">
        <v>2</v>
      </c>
      <c r="E31" s="5">
        <v>1000</v>
      </c>
      <c r="F31" s="5">
        <v>4</v>
      </c>
    </row>
    <row r="32" spans="1:6">
      <c r="A32" s="3" t="s">
        <v>27</v>
      </c>
      <c r="B32" s="4">
        <v>300572</v>
      </c>
      <c r="C32" s="4" t="s">
        <v>48</v>
      </c>
      <c r="D32" s="5">
        <v>2</v>
      </c>
      <c r="E32" s="5">
        <v>100</v>
      </c>
      <c r="F32" s="5">
        <v>3</v>
      </c>
    </row>
    <row r="33" spans="1:6">
      <c r="A33" s="3" t="s">
        <v>28</v>
      </c>
      <c r="B33" s="4">
        <v>300566</v>
      </c>
      <c r="C33" s="4" t="s">
        <v>49</v>
      </c>
      <c r="D33" s="5">
        <v>2</v>
      </c>
      <c r="E33" s="5">
        <v>200</v>
      </c>
      <c r="F33" s="5">
        <v>3</v>
      </c>
    </row>
    <row r="34" spans="1:6">
      <c r="A34" s="3" t="s">
        <v>29</v>
      </c>
      <c r="B34" s="4">
        <v>300467</v>
      </c>
      <c r="C34" s="4" t="s">
        <v>50</v>
      </c>
      <c r="D34" s="5">
        <v>2</v>
      </c>
      <c r="E34" s="5">
        <v>200</v>
      </c>
      <c r="F34" s="5">
        <v>3</v>
      </c>
    </row>
    <row r="35" spans="1:6">
      <c r="A35" s="3" t="s">
        <v>271</v>
      </c>
      <c r="B35" s="4">
        <v>300373</v>
      </c>
      <c r="C35" s="4" t="s">
        <v>51</v>
      </c>
      <c r="D35" s="5">
        <v>2</v>
      </c>
      <c r="E35" s="5">
        <v>300</v>
      </c>
      <c r="F35" s="5">
        <v>3</v>
      </c>
    </row>
    <row r="36" spans="1:6">
      <c r="A36" s="3" t="s">
        <v>272</v>
      </c>
      <c r="B36" s="4">
        <v>300316</v>
      </c>
      <c r="C36" s="4" t="s">
        <v>52</v>
      </c>
      <c r="D36" s="5">
        <v>2</v>
      </c>
      <c r="E36" s="5">
        <v>1000</v>
      </c>
      <c r="F36" s="5">
        <v>3</v>
      </c>
    </row>
    <row r="37" spans="1:6">
      <c r="A37" s="3" t="s">
        <v>273</v>
      </c>
      <c r="B37" s="4">
        <v>300059</v>
      </c>
      <c r="C37" s="22" t="s">
        <v>53</v>
      </c>
      <c r="D37" s="5">
        <v>2</v>
      </c>
      <c r="E37" s="5">
        <v>2000</v>
      </c>
      <c r="F37" s="5">
        <v>5</v>
      </c>
    </row>
    <row r="38" spans="1:6">
      <c r="A38" s="3" t="s">
        <v>274</v>
      </c>
      <c r="B38" s="4" t="s">
        <v>180</v>
      </c>
      <c r="C38" s="4" t="s">
        <v>54</v>
      </c>
      <c r="D38" s="5">
        <v>2</v>
      </c>
      <c r="E38" s="5">
        <v>500</v>
      </c>
      <c r="F38" s="5">
        <v>3</v>
      </c>
    </row>
    <row r="39" spans="1:6">
      <c r="A39" s="3" t="s">
        <v>275</v>
      </c>
      <c r="B39" s="4" t="s">
        <v>181</v>
      </c>
      <c r="C39" s="4" t="s">
        <v>55</v>
      </c>
      <c r="D39" s="5">
        <v>2</v>
      </c>
      <c r="E39" s="5">
        <v>500</v>
      </c>
      <c r="F39" s="5">
        <v>4</v>
      </c>
    </row>
    <row r="40" spans="1:6">
      <c r="A40" s="3" t="s">
        <v>276</v>
      </c>
      <c r="B40" s="4" t="s">
        <v>182</v>
      </c>
      <c r="C40" s="4" t="s">
        <v>56</v>
      </c>
      <c r="D40" s="5">
        <v>2</v>
      </c>
      <c r="E40" s="5">
        <v>500</v>
      </c>
      <c r="F40" s="5">
        <v>4</v>
      </c>
    </row>
    <row r="41" spans="1:6">
      <c r="A41" s="3" t="s">
        <v>277</v>
      </c>
      <c r="B41" s="4" t="s">
        <v>183</v>
      </c>
      <c r="C41" s="4" t="s">
        <v>57</v>
      </c>
      <c r="D41" s="5">
        <v>2</v>
      </c>
      <c r="E41" s="5">
        <v>500</v>
      </c>
      <c r="F41" s="5">
        <v>4</v>
      </c>
    </row>
    <row r="42" spans="1:6">
      <c r="A42" s="3" t="s">
        <v>278</v>
      </c>
      <c r="B42" s="4" t="s">
        <v>184</v>
      </c>
      <c r="C42" s="25" t="s">
        <v>58</v>
      </c>
      <c r="D42" s="5">
        <v>2</v>
      </c>
      <c r="E42" s="5">
        <v>3000</v>
      </c>
      <c r="F42" s="5">
        <v>4</v>
      </c>
    </row>
    <row r="43" spans="1:6">
      <c r="A43" s="3" t="s">
        <v>279</v>
      </c>
      <c r="B43" s="4" t="s">
        <v>185</v>
      </c>
      <c r="C43" s="26" t="s">
        <v>59</v>
      </c>
      <c r="D43" s="5">
        <v>2</v>
      </c>
      <c r="E43" s="5">
        <v>1000</v>
      </c>
      <c r="F43" s="5">
        <v>6</v>
      </c>
    </row>
    <row r="44" spans="1:6">
      <c r="A44" s="3" t="s">
        <v>280</v>
      </c>
      <c r="B44" s="4" t="s">
        <v>186</v>
      </c>
      <c r="C44" s="22" t="s">
        <v>60</v>
      </c>
      <c r="D44" s="5">
        <v>2</v>
      </c>
      <c r="E44" s="5">
        <v>1000</v>
      </c>
      <c r="F44" s="5">
        <v>4</v>
      </c>
    </row>
    <row r="45" spans="1:6">
      <c r="A45" s="3" t="s">
        <v>281</v>
      </c>
      <c r="B45" s="4" t="s">
        <v>187</v>
      </c>
      <c r="C45" s="4" t="s">
        <v>61</v>
      </c>
      <c r="D45" s="5">
        <v>2</v>
      </c>
      <c r="E45" s="5">
        <v>500</v>
      </c>
      <c r="F45" s="5">
        <v>4</v>
      </c>
    </row>
    <row r="46" spans="1:6">
      <c r="A46" s="3" t="s">
        <v>282</v>
      </c>
      <c r="B46" s="4" t="s">
        <v>188</v>
      </c>
      <c r="C46" s="4" t="s">
        <v>62</v>
      </c>
      <c r="D46" s="5">
        <v>2</v>
      </c>
      <c r="E46" s="5">
        <v>4000</v>
      </c>
      <c r="F46" s="5">
        <v>3</v>
      </c>
    </row>
    <row r="47" spans="1:6">
      <c r="A47" s="3" t="s">
        <v>283</v>
      </c>
      <c r="B47" s="4">
        <v>600208</v>
      </c>
      <c r="C47" s="4" t="s">
        <v>63</v>
      </c>
      <c r="D47" s="5">
        <v>2</v>
      </c>
      <c r="E47" s="5">
        <v>5000</v>
      </c>
      <c r="F47" s="5">
        <v>3</v>
      </c>
    </row>
    <row r="48" spans="1:6">
      <c r="A48" s="3" t="s">
        <v>284</v>
      </c>
      <c r="B48" s="4" t="s">
        <v>189</v>
      </c>
      <c r="C48" s="4" t="s">
        <v>64</v>
      </c>
      <c r="D48" s="5">
        <v>2</v>
      </c>
      <c r="E48" s="5">
        <v>1000</v>
      </c>
      <c r="F48" s="5">
        <v>4</v>
      </c>
    </row>
    <row r="49" spans="1:6">
      <c r="A49" s="3" t="s">
        <v>285</v>
      </c>
      <c r="B49" s="4">
        <v>600804</v>
      </c>
      <c r="C49" s="4" t="s">
        <v>65</v>
      </c>
      <c r="D49" s="5">
        <v>2</v>
      </c>
      <c r="E49" s="5">
        <v>1000</v>
      </c>
      <c r="F49" s="5">
        <v>3</v>
      </c>
    </row>
    <row r="50" spans="1:6">
      <c r="A50" s="3" t="s">
        <v>286</v>
      </c>
      <c r="B50" s="4" t="s">
        <v>190</v>
      </c>
      <c r="C50" s="4" t="s">
        <v>66</v>
      </c>
      <c r="D50" s="5">
        <v>2</v>
      </c>
      <c r="E50" s="5">
        <v>1000</v>
      </c>
      <c r="F50" s="5">
        <v>3</v>
      </c>
    </row>
    <row r="51" spans="1:6">
      <c r="A51" s="3" t="s">
        <v>287</v>
      </c>
      <c r="B51" s="4" t="s">
        <v>191</v>
      </c>
      <c r="C51" s="22" t="s">
        <v>67</v>
      </c>
      <c r="D51" s="5">
        <v>2</v>
      </c>
      <c r="E51" s="5">
        <v>1000</v>
      </c>
      <c r="F51" s="5">
        <v>5</v>
      </c>
    </row>
    <row r="52" spans="1:6">
      <c r="A52" s="3" t="s">
        <v>288</v>
      </c>
      <c r="B52" s="4" t="s">
        <v>192</v>
      </c>
      <c r="C52" s="4" t="s">
        <v>68</v>
      </c>
      <c r="D52" s="5">
        <v>2</v>
      </c>
      <c r="E52" s="5">
        <v>500</v>
      </c>
      <c r="F52" s="5">
        <v>3</v>
      </c>
    </row>
    <row r="53" spans="1:6">
      <c r="A53" s="3" t="s">
        <v>289</v>
      </c>
      <c r="B53" s="4">
        <v>600674</v>
      </c>
      <c r="C53" s="4" t="s">
        <v>69</v>
      </c>
      <c r="D53" s="5">
        <v>2</v>
      </c>
      <c r="E53" s="5">
        <v>4000</v>
      </c>
      <c r="F53" s="5">
        <v>3</v>
      </c>
    </row>
    <row r="54" spans="1:6">
      <c r="A54" s="3" t="s">
        <v>290</v>
      </c>
      <c r="B54" s="4">
        <v>600188</v>
      </c>
      <c r="C54" s="4" t="s">
        <v>70</v>
      </c>
      <c r="D54" s="5">
        <v>2</v>
      </c>
      <c r="E54" s="5">
        <v>1000</v>
      </c>
      <c r="F54" s="5">
        <v>3</v>
      </c>
    </row>
    <row r="55" spans="1:6">
      <c r="A55" s="3" t="s">
        <v>291</v>
      </c>
      <c r="B55" s="4">
        <v>600115</v>
      </c>
      <c r="C55" s="4" t="s">
        <v>71</v>
      </c>
      <c r="D55" s="5">
        <v>2</v>
      </c>
      <c r="E55" s="5">
        <v>10000</v>
      </c>
      <c r="F55" s="5">
        <v>3</v>
      </c>
    </row>
    <row r="56" spans="1:6">
      <c r="A56" s="3" t="s">
        <v>292</v>
      </c>
      <c r="B56" s="4" t="s">
        <v>193</v>
      </c>
      <c r="C56" s="4" t="s">
        <v>72</v>
      </c>
      <c r="D56" s="5">
        <v>2</v>
      </c>
      <c r="E56" s="5">
        <v>2000</v>
      </c>
      <c r="F56" s="5">
        <v>3</v>
      </c>
    </row>
    <row r="57" spans="1:6">
      <c r="A57" s="3" t="s">
        <v>293</v>
      </c>
      <c r="B57" s="4" t="s">
        <v>194</v>
      </c>
      <c r="C57" s="4" t="s">
        <v>73</v>
      </c>
      <c r="D57" s="5">
        <v>2</v>
      </c>
      <c r="E57" s="5">
        <v>1500</v>
      </c>
      <c r="F57" s="5">
        <v>3</v>
      </c>
    </row>
    <row r="58" spans="1:6">
      <c r="A58" s="3" t="s">
        <v>294</v>
      </c>
      <c r="B58" s="4">
        <v>600271</v>
      </c>
      <c r="C58" s="26" t="s">
        <v>74</v>
      </c>
      <c r="D58" s="5">
        <v>2</v>
      </c>
      <c r="E58" s="5">
        <v>500</v>
      </c>
      <c r="F58" s="5">
        <v>7</v>
      </c>
    </row>
    <row r="59" spans="1:6">
      <c r="A59" s="3" t="s">
        <v>295</v>
      </c>
      <c r="B59" s="4" t="s">
        <v>195</v>
      </c>
      <c r="C59" s="4" t="s">
        <v>75</v>
      </c>
      <c r="D59" s="5">
        <v>2</v>
      </c>
      <c r="E59" s="5">
        <v>1000</v>
      </c>
      <c r="F59" s="5">
        <v>6</v>
      </c>
    </row>
    <row r="60" spans="1:6">
      <c r="A60" s="3" t="s">
        <v>296</v>
      </c>
      <c r="B60" s="4" t="s">
        <v>196</v>
      </c>
      <c r="C60" s="4" t="s">
        <v>76</v>
      </c>
      <c r="D60" s="5">
        <v>2</v>
      </c>
      <c r="E60" s="5">
        <v>2000</v>
      </c>
      <c r="F60" s="5">
        <v>3</v>
      </c>
    </row>
    <row r="61" spans="1:6">
      <c r="A61" s="3" t="s">
        <v>297</v>
      </c>
      <c r="B61" s="4" t="s">
        <v>197</v>
      </c>
      <c r="C61" s="22" t="s">
        <v>77</v>
      </c>
      <c r="D61" s="5">
        <v>2</v>
      </c>
      <c r="E61" s="5">
        <v>300</v>
      </c>
      <c r="F61" s="5">
        <v>4</v>
      </c>
    </row>
    <row r="62" spans="1:6">
      <c r="A62" s="3" t="s">
        <v>298</v>
      </c>
      <c r="B62" s="4" t="s">
        <v>198</v>
      </c>
      <c r="C62" s="4" t="s">
        <v>78</v>
      </c>
      <c r="D62" s="5">
        <v>2</v>
      </c>
      <c r="E62" s="5">
        <v>1000</v>
      </c>
      <c r="F62" s="5">
        <v>3</v>
      </c>
    </row>
    <row r="63" spans="1:6">
      <c r="A63" s="3" t="s">
        <v>299</v>
      </c>
      <c r="B63" s="4">
        <v>300102</v>
      </c>
      <c r="C63" s="4" t="s">
        <v>79</v>
      </c>
      <c r="D63" s="5">
        <v>2</v>
      </c>
      <c r="E63" s="5">
        <v>1000</v>
      </c>
      <c r="F63" s="5">
        <v>3</v>
      </c>
    </row>
    <row r="64" spans="1:6">
      <c r="A64" s="3" t="s">
        <v>300</v>
      </c>
      <c r="B64" s="4">
        <v>300263</v>
      </c>
      <c r="C64" s="4" t="s">
        <v>80</v>
      </c>
      <c r="D64" s="5">
        <v>2</v>
      </c>
      <c r="E64" s="5">
        <v>2000</v>
      </c>
      <c r="F64" s="5">
        <v>5</v>
      </c>
    </row>
    <row r="65" spans="1:6">
      <c r="A65" s="3" t="s">
        <v>301</v>
      </c>
      <c r="B65" s="4">
        <v>603708</v>
      </c>
      <c r="C65" s="22" t="s">
        <v>81</v>
      </c>
      <c r="D65" s="5">
        <v>2</v>
      </c>
      <c r="E65" s="5">
        <v>200</v>
      </c>
      <c r="F65" s="5">
        <v>3</v>
      </c>
    </row>
    <row r="66" spans="1:6">
      <c r="A66" s="3" t="s">
        <v>302</v>
      </c>
      <c r="B66" s="4">
        <v>300055</v>
      </c>
      <c r="C66" s="4" t="s">
        <v>82</v>
      </c>
      <c r="D66" s="5">
        <v>2</v>
      </c>
      <c r="E66" s="5">
        <v>1000</v>
      </c>
      <c r="F66" s="5">
        <v>4</v>
      </c>
    </row>
    <row r="67" spans="1:6">
      <c r="A67" s="3" t="s">
        <v>303</v>
      </c>
      <c r="B67" s="4">
        <v>603900</v>
      </c>
      <c r="C67" s="4" t="s">
        <v>83</v>
      </c>
      <c r="D67" s="5">
        <v>2</v>
      </c>
      <c r="E67" s="5">
        <v>200</v>
      </c>
      <c r="F67" s="5">
        <v>3</v>
      </c>
    </row>
    <row r="68" spans="1:6">
      <c r="A68" s="3" t="s">
        <v>304</v>
      </c>
      <c r="B68" s="4">
        <v>300274</v>
      </c>
      <c r="C68" s="4" t="s">
        <v>84</v>
      </c>
      <c r="D68" s="5">
        <v>2</v>
      </c>
      <c r="E68" s="5">
        <v>1000</v>
      </c>
      <c r="F68" s="5">
        <v>3</v>
      </c>
    </row>
    <row r="69" spans="1:6">
      <c r="A69" s="3" t="s">
        <v>305</v>
      </c>
      <c r="B69" s="4">
        <v>600803</v>
      </c>
      <c r="C69" s="4" t="s">
        <v>85</v>
      </c>
      <c r="D69" s="5">
        <v>2</v>
      </c>
      <c r="E69" s="5">
        <v>1000</v>
      </c>
      <c r="F69" s="5">
        <v>3</v>
      </c>
    </row>
    <row r="70" spans="1:6">
      <c r="A70" s="3" t="s">
        <v>306</v>
      </c>
      <c r="B70" s="4">
        <v>300128</v>
      </c>
      <c r="C70" s="4" t="s">
        <v>86</v>
      </c>
      <c r="D70" s="5">
        <v>2</v>
      </c>
      <c r="E70" s="5">
        <v>1000</v>
      </c>
      <c r="F70" s="5">
        <v>4</v>
      </c>
    </row>
    <row r="71" spans="1:6">
      <c r="A71" s="3" t="s">
        <v>307</v>
      </c>
      <c r="B71" s="4" t="s">
        <v>199</v>
      </c>
      <c r="C71" s="4" t="s">
        <v>87</v>
      </c>
      <c r="D71" s="5">
        <v>2</v>
      </c>
      <c r="E71" s="5">
        <v>100</v>
      </c>
      <c r="F71" s="5">
        <v>3</v>
      </c>
    </row>
    <row r="72" spans="1:6">
      <c r="A72" s="3" t="s">
        <v>308</v>
      </c>
      <c r="B72" s="4">
        <v>603699</v>
      </c>
      <c r="C72" s="4" t="s">
        <v>88</v>
      </c>
      <c r="D72" s="5">
        <v>2</v>
      </c>
      <c r="E72" s="5">
        <v>500</v>
      </c>
      <c r="F72" s="5">
        <v>3</v>
      </c>
    </row>
    <row r="73" spans="1:6">
      <c r="A73" s="3" t="s">
        <v>309</v>
      </c>
      <c r="B73" s="4">
        <v>603019</v>
      </c>
      <c r="C73" s="4" t="s">
        <v>89</v>
      </c>
      <c r="D73" s="5">
        <v>2</v>
      </c>
      <c r="E73" s="5">
        <v>1000</v>
      </c>
      <c r="F73" s="5">
        <v>3</v>
      </c>
    </row>
    <row r="74" spans="1:6">
      <c r="A74" s="3" t="s">
        <v>310</v>
      </c>
      <c r="B74" s="4" t="str">
        <f>"603811"</f>
        <v>603811</v>
      </c>
      <c r="C74" s="4" t="s">
        <v>90</v>
      </c>
      <c r="D74" s="5">
        <v>2</v>
      </c>
      <c r="E74" s="5">
        <v>100</v>
      </c>
      <c r="F74" s="5">
        <v>7</v>
      </c>
    </row>
    <row r="75" spans="1:6">
      <c r="A75" s="3" t="s">
        <v>311</v>
      </c>
      <c r="B75" s="4" t="str">
        <f>"002200"</f>
        <v>002200</v>
      </c>
      <c r="C75" s="4" t="s">
        <v>91</v>
      </c>
      <c r="D75" s="5">
        <v>2</v>
      </c>
      <c r="E75" s="5">
        <v>200</v>
      </c>
      <c r="F75" s="5">
        <v>5</v>
      </c>
    </row>
    <row r="76" spans="1:6">
      <c r="A76" s="3" t="s">
        <v>312</v>
      </c>
      <c r="B76" s="4" t="str">
        <f>"002867"</f>
        <v>002867</v>
      </c>
      <c r="C76" s="26" t="s">
        <v>92</v>
      </c>
      <c r="D76" s="5">
        <v>2</v>
      </c>
      <c r="E76" s="5">
        <v>100</v>
      </c>
      <c r="F76" s="5">
        <v>5</v>
      </c>
    </row>
    <row r="77" spans="1:6">
      <c r="A77" s="3" t="s">
        <v>313</v>
      </c>
      <c r="B77" s="4" t="str">
        <f>"002845"</f>
        <v>002845</v>
      </c>
      <c r="C77" s="4" t="s">
        <v>93</v>
      </c>
      <c r="D77" s="5">
        <v>2</v>
      </c>
      <c r="E77" s="5">
        <v>300</v>
      </c>
      <c r="F77" s="5">
        <v>5</v>
      </c>
    </row>
    <row r="78" spans="1:6">
      <c r="A78" s="3" t="s">
        <v>314</v>
      </c>
      <c r="B78" s="4" t="str">
        <f>"603987"</f>
        <v>603987</v>
      </c>
      <c r="C78" s="4" t="s">
        <v>94</v>
      </c>
      <c r="D78" s="5">
        <v>2</v>
      </c>
      <c r="E78" s="5">
        <v>200</v>
      </c>
      <c r="F78" s="5">
        <v>5</v>
      </c>
    </row>
    <row r="79" spans="1:6">
      <c r="A79" s="3" t="s">
        <v>315</v>
      </c>
      <c r="B79" s="4" t="str">
        <f>"300130"</f>
        <v>300130</v>
      </c>
      <c r="C79" s="4" t="s">
        <v>95</v>
      </c>
      <c r="D79" s="5">
        <v>2</v>
      </c>
      <c r="E79" s="5">
        <v>300</v>
      </c>
      <c r="F79" s="5">
        <v>3</v>
      </c>
    </row>
    <row r="80" spans="1:6">
      <c r="A80" s="3" t="s">
        <v>316</v>
      </c>
      <c r="B80" s="4" t="str">
        <f>"601002"</f>
        <v>601002</v>
      </c>
      <c r="C80" s="4" t="s">
        <v>96</v>
      </c>
      <c r="D80" s="5">
        <v>2</v>
      </c>
      <c r="E80" s="5">
        <v>2000</v>
      </c>
      <c r="F80" s="5">
        <v>4</v>
      </c>
    </row>
    <row r="81" spans="1:6">
      <c r="A81" s="3" t="s">
        <v>317</v>
      </c>
      <c r="B81" s="4" t="str">
        <f>"300625"</f>
        <v>300625</v>
      </c>
      <c r="C81" s="4" t="s">
        <v>97</v>
      </c>
      <c r="D81" s="5">
        <v>2</v>
      </c>
      <c r="E81" s="5">
        <v>200</v>
      </c>
      <c r="F81" s="5">
        <v>4</v>
      </c>
    </row>
    <row r="82" spans="1:6">
      <c r="A82" s="3" t="s">
        <v>318</v>
      </c>
      <c r="B82" s="4" t="str">
        <f>"002828"</f>
        <v>002828</v>
      </c>
      <c r="C82" s="4" t="s">
        <v>98</v>
      </c>
      <c r="D82" s="5">
        <v>2</v>
      </c>
      <c r="E82" s="5">
        <v>250</v>
      </c>
      <c r="F82" s="5">
        <v>3</v>
      </c>
    </row>
    <row r="83" spans="1:6">
      <c r="A83" s="3" t="s">
        <v>319</v>
      </c>
      <c r="B83" s="4" t="str">
        <f>"300189"</f>
        <v>300189</v>
      </c>
      <c r="C83" s="26" t="s">
        <v>99</v>
      </c>
      <c r="D83" s="5">
        <v>2</v>
      </c>
      <c r="E83" s="5">
        <v>500</v>
      </c>
      <c r="F83" s="5">
        <v>6</v>
      </c>
    </row>
    <row r="84" spans="1:6">
      <c r="A84" s="3" t="s">
        <v>320</v>
      </c>
      <c r="B84" s="4" t="str">
        <f>"002357"</f>
        <v>002357</v>
      </c>
      <c r="C84" s="4" t="s">
        <v>100</v>
      </c>
      <c r="D84" s="5">
        <v>3</v>
      </c>
      <c r="E84" s="5">
        <v>500</v>
      </c>
      <c r="F84" s="5">
        <v>5</v>
      </c>
    </row>
    <row r="85" spans="1:6">
      <c r="A85" s="3" t="s">
        <v>321</v>
      </c>
      <c r="B85" s="4" t="str">
        <f>"300275"</f>
        <v>300275</v>
      </c>
      <c r="C85" s="4" t="s">
        <v>101</v>
      </c>
      <c r="D85" s="5">
        <v>2</v>
      </c>
      <c r="E85" s="5">
        <v>200</v>
      </c>
      <c r="F85" s="5">
        <v>6</v>
      </c>
    </row>
    <row r="86" spans="1:6">
      <c r="A86" s="3" t="s">
        <v>322</v>
      </c>
      <c r="B86" s="4" t="str">
        <f>"600993"</f>
        <v>600993</v>
      </c>
      <c r="C86" s="4" t="s">
        <v>102</v>
      </c>
      <c r="D86" s="5">
        <v>2</v>
      </c>
      <c r="E86" s="5">
        <v>400</v>
      </c>
      <c r="F86" s="5">
        <v>5</v>
      </c>
    </row>
    <row r="87" spans="1:6">
      <c r="A87" s="3" t="s">
        <v>323</v>
      </c>
      <c r="B87" s="4" t="str">
        <f>"600651"</f>
        <v>600651</v>
      </c>
      <c r="C87" s="4" t="s">
        <v>103</v>
      </c>
      <c r="D87" s="5">
        <v>2</v>
      </c>
      <c r="E87" s="5">
        <v>1000</v>
      </c>
      <c r="F87" s="5">
        <v>3</v>
      </c>
    </row>
    <row r="88" spans="1:6">
      <c r="A88" s="3" t="s">
        <v>324</v>
      </c>
      <c r="B88" s="4" t="str">
        <f>"603628"</f>
        <v>603628</v>
      </c>
      <c r="C88" s="4" t="s">
        <v>104</v>
      </c>
      <c r="D88" s="5">
        <v>2</v>
      </c>
      <c r="E88" s="5">
        <v>500</v>
      </c>
      <c r="F88" s="5">
        <v>3</v>
      </c>
    </row>
    <row r="89" spans="1:6">
      <c r="A89" s="3" t="s">
        <v>325</v>
      </c>
      <c r="B89" s="4" t="str">
        <f>"002366"</f>
        <v>002366</v>
      </c>
      <c r="C89" s="4" t="s">
        <v>105</v>
      </c>
      <c r="D89" s="5">
        <v>2</v>
      </c>
      <c r="E89" s="5">
        <v>500</v>
      </c>
      <c r="F89" s="5">
        <v>3</v>
      </c>
    </row>
    <row r="90" spans="1:6">
      <c r="A90" s="3" t="s">
        <v>326</v>
      </c>
      <c r="B90" s="4" t="str">
        <f>"300582"</f>
        <v>300582</v>
      </c>
      <c r="C90" s="4" t="s">
        <v>106</v>
      </c>
      <c r="D90" s="5">
        <v>2</v>
      </c>
      <c r="E90" s="5">
        <v>300</v>
      </c>
      <c r="F90" s="5">
        <v>5</v>
      </c>
    </row>
    <row r="91" spans="1:6">
      <c r="A91" s="3" t="s">
        <v>327</v>
      </c>
      <c r="B91" s="4" t="str">
        <f>"600597"</f>
        <v>600597</v>
      </c>
      <c r="C91" s="4" t="s">
        <v>107</v>
      </c>
      <c r="D91" s="5">
        <v>2</v>
      </c>
      <c r="E91" s="5">
        <v>500</v>
      </c>
      <c r="F91" s="5">
        <v>5</v>
      </c>
    </row>
    <row r="92" spans="1:6">
      <c r="A92" s="3" t="s">
        <v>328</v>
      </c>
      <c r="B92" s="4" t="str">
        <f>"002557"</f>
        <v>002557</v>
      </c>
      <c r="C92" s="4" t="s">
        <v>108</v>
      </c>
      <c r="D92" s="5">
        <v>2</v>
      </c>
      <c r="E92" s="5">
        <v>500</v>
      </c>
      <c r="F92" s="5">
        <v>4</v>
      </c>
    </row>
    <row r="93" spans="1:6">
      <c r="A93" s="3" t="s">
        <v>329</v>
      </c>
      <c r="B93" s="4" t="str">
        <f>"002865"</f>
        <v>002865</v>
      </c>
      <c r="C93" s="4" t="s">
        <v>109</v>
      </c>
      <c r="D93" s="5">
        <v>2</v>
      </c>
      <c r="E93" s="5">
        <v>300</v>
      </c>
      <c r="F93" s="5">
        <v>5</v>
      </c>
    </row>
    <row r="94" spans="1:6">
      <c r="A94" s="3" t="s">
        <v>330</v>
      </c>
      <c r="B94" s="4" t="str">
        <f>"000989"</f>
        <v>000989</v>
      </c>
      <c r="C94" s="26" t="s">
        <v>110</v>
      </c>
      <c r="D94" s="5">
        <v>2</v>
      </c>
      <c r="E94" s="5">
        <v>300</v>
      </c>
      <c r="F94" s="5">
        <v>5</v>
      </c>
    </row>
    <row r="95" spans="1:6">
      <c r="A95" s="3" t="s">
        <v>331</v>
      </c>
      <c r="B95" s="4" t="str">
        <f>"601177"</f>
        <v>601177</v>
      </c>
      <c r="C95" s="4" t="s">
        <v>111</v>
      </c>
      <c r="D95" s="5">
        <v>2</v>
      </c>
      <c r="E95" s="5">
        <v>500</v>
      </c>
      <c r="F95" s="5">
        <v>3</v>
      </c>
    </row>
    <row r="96" spans="1:6">
      <c r="A96" s="3" t="s">
        <v>332</v>
      </c>
      <c r="B96" s="4" t="str">
        <f>"300406"</f>
        <v>300406</v>
      </c>
      <c r="C96" s="4" t="s">
        <v>112</v>
      </c>
      <c r="D96" s="5">
        <v>3</v>
      </c>
      <c r="E96" s="5">
        <v>200</v>
      </c>
      <c r="F96" s="5">
        <v>6</v>
      </c>
    </row>
    <row r="97" spans="1:6">
      <c r="A97" s="3" t="s">
        <v>333</v>
      </c>
      <c r="B97" s="4" t="str">
        <f>"603966"</f>
        <v>603966</v>
      </c>
      <c r="C97" s="4" t="s">
        <v>113</v>
      </c>
      <c r="D97" s="5">
        <v>3</v>
      </c>
      <c r="E97" s="5">
        <v>200</v>
      </c>
      <c r="F97" s="5">
        <v>5</v>
      </c>
    </row>
    <row r="98" spans="1:6">
      <c r="A98" s="3" t="s">
        <v>334</v>
      </c>
      <c r="B98" s="4" t="str">
        <f>"002463"</f>
        <v>002463</v>
      </c>
      <c r="C98" s="4" t="s">
        <v>114</v>
      </c>
      <c r="D98" s="5">
        <v>2</v>
      </c>
      <c r="E98" s="5">
        <v>2000</v>
      </c>
      <c r="F98" s="5">
        <v>4</v>
      </c>
    </row>
    <row r="99" spans="1:6">
      <c r="A99" s="3" t="s">
        <v>335</v>
      </c>
      <c r="B99" s="4" t="str">
        <f>"300636"</f>
        <v>300636</v>
      </c>
      <c r="C99" s="4" t="s">
        <v>115</v>
      </c>
      <c r="D99" s="5">
        <v>2</v>
      </c>
      <c r="E99" s="5">
        <v>100</v>
      </c>
      <c r="F99" s="5">
        <v>3</v>
      </c>
    </row>
    <row r="100" spans="1:6">
      <c r="A100" s="3" t="s">
        <v>336</v>
      </c>
      <c r="B100" s="4" t="str">
        <f>"002649"</f>
        <v>002649</v>
      </c>
      <c r="C100" s="22" t="s">
        <v>116</v>
      </c>
      <c r="D100" s="5">
        <v>2</v>
      </c>
      <c r="E100" s="5">
        <v>600</v>
      </c>
      <c r="F100" s="5">
        <v>3</v>
      </c>
    </row>
    <row r="101" spans="1:6">
      <c r="A101" s="3" t="s">
        <v>337</v>
      </c>
      <c r="B101" s="4" t="str">
        <f>"600572"</f>
        <v>600572</v>
      </c>
      <c r="C101" s="4" t="s">
        <v>117</v>
      </c>
      <c r="D101" s="5">
        <v>2</v>
      </c>
      <c r="E101" s="5">
        <v>1000</v>
      </c>
      <c r="F101" s="5">
        <v>3</v>
      </c>
    </row>
    <row r="102" spans="1:6">
      <c r="A102" s="3" t="s">
        <v>338</v>
      </c>
      <c r="B102" s="4" t="str">
        <f>"600530"</f>
        <v>600530</v>
      </c>
      <c r="C102" s="4" t="s">
        <v>118</v>
      </c>
      <c r="D102" s="5">
        <v>2</v>
      </c>
      <c r="E102" s="5">
        <v>500</v>
      </c>
      <c r="F102" s="5">
        <v>5</v>
      </c>
    </row>
    <row r="103" spans="1:6">
      <c r="A103" s="3" t="s">
        <v>339</v>
      </c>
      <c r="B103" s="4" t="str">
        <f>"002228"</f>
        <v>002228</v>
      </c>
      <c r="C103" s="4" t="s">
        <v>119</v>
      </c>
      <c r="D103" s="5">
        <v>2</v>
      </c>
      <c r="E103" s="5">
        <v>700</v>
      </c>
      <c r="F103" s="5">
        <v>5</v>
      </c>
    </row>
    <row r="104" spans="1:6">
      <c r="A104" s="3" t="s">
        <v>340</v>
      </c>
      <c r="B104" s="4" t="str">
        <f>"601579"</f>
        <v>601579</v>
      </c>
      <c r="C104" s="4" t="s">
        <v>120</v>
      </c>
      <c r="D104" s="5">
        <v>2</v>
      </c>
      <c r="E104" s="5">
        <v>400</v>
      </c>
      <c r="F104" s="5">
        <v>5</v>
      </c>
    </row>
    <row r="105" spans="1:6">
      <c r="A105" s="3" t="s">
        <v>341</v>
      </c>
      <c r="B105" s="4" t="str">
        <f>"002616"</f>
        <v>002616</v>
      </c>
      <c r="C105" s="4" t="s">
        <v>121</v>
      </c>
      <c r="D105" s="5">
        <v>3</v>
      </c>
      <c r="E105" s="5">
        <v>1000</v>
      </c>
      <c r="F105" s="5">
        <v>5</v>
      </c>
    </row>
    <row r="106" spans="1:6">
      <c r="A106" s="3" t="s">
        <v>342</v>
      </c>
      <c r="B106" s="4" t="str">
        <f>"603033"</f>
        <v>603033</v>
      </c>
      <c r="C106" s="4" t="s">
        <v>122</v>
      </c>
      <c r="D106" s="5">
        <v>2</v>
      </c>
      <c r="E106" s="5">
        <v>200</v>
      </c>
      <c r="F106" s="5">
        <v>4</v>
      </c>
    </row>
    <row r="107" spans="1:6">
      <c r="A107" s="3" t="s">
        <v>343</v>
      </c>
      <c r="B107" s="4" t="str">
        <f>"002086"</f>
        <v>002086</v>
      </c>
      <c r="C107" s="4" t="s">
        <v>123</v>
      </c>
      <c r="D107" s="5">
        <v>2</v>
      </c>
      <c r="E107" s="5">
        <v>1000</v>
      </c>
      <c r="F107" s="5">
        <v>4</v>
      </c>
    </row>
    <row r="108" spans="1:6">
      <c r="A108" s="3" t="s">
        <v>344</v>
      </c>
      <c r="B108" s="4" t="str">
        <f>"300621"</f>
        <v>300621</v>
      </c>
      <c r="C108" s="4" t="s">
        <v>124</v>
      </c>
      <c r="D108" s="5">
        <v>2</v>
      </c>
      <c r="E108" s="5">
        <v>100</v>
      </c>
      <c r="F108" s="5">
        <v>6</v>
      </c>
    </row>
    <row r="109" spans="1:6">
      <c r="A109" s="3" t="s">
        <v>345</v>
      </c>
      <c r="B109" s="4" t="str">
        <f>"603308"</f>
        <v>603308</v>
      </c>
      <c r="C109" s="4" t="s">
        <v>125</v>
      </c>
      <c r="D109" s="5">
        <v>2</v>
      </c>
      <c r="E109" s="5">
        <v>500</v>
      </c>
      <c r="F109" s="5">
        <v>3</v>
      </c>
    </row>
    <row r="110" spans="1:6">
      <c r="A110" s="3" t="s">
        <v>346</v>
      </c>
      <c r="B110" s="4" t="str">
        <f>"002332"</f>
        <v>002332</v>
      </c>
      <c r="C110" s="26" t="s">
        <v>126</v>
      </c>
      <c r="D110" s="5">
        <v>3</v>
      </c>
      <c r="E110" s="5">
        <v>500</v>
      </c>
      <c r="F110" s="5">
        <v>9</v>
      </c>
    </row>
    <row r="111" spans="1:6">
      <c r="A111" s="3" t="s">
        <v>347</v>
      </c>
      <c r="B111" s="4" t="str">
        <f>"002875"</f>
        <v>002875</v>
      </c>
      <c r="C111" s="4" t="s">
        <v>127</v>
      </c>
      <c r="D111" s="5">
        <v>2</v>
      </c>
      <c r="E111" s="5">
        <v>150</v>
      </c>
      <c r="F111" s="5">
        <v>4</v>
      </c>
    </row>
    <row r="112" spans="1:6">
      <c r="A112" s="3" t="s">
        <v>348</v>
      </c>
      <c r="B112" s="4" t="str">
        <f>"300485"</f>
        <v>300485</v>
      </c>
      <c r="C112" s="26" t="s">
        <v>128</v>
      </c>
      <c r="D112" s="5">
        <v>2</v>
      </c>
      <c r="E112" s="5">
        <v>100</v>
      </c>
      <c r="F112" s="5">
        <v>5</v>
      </c>
    </row>
    <row r="113" spans="1:6">
      <c r="A113" s="3" t="s">
        <v>349</v>
      </c>
      <c r="B113" s="4" t="str">
        <f>"002229"</f>
        <v>002229</v>
      </c>
      <c r="C113" s="26" t="s">
        <v>129</v>
      </c>
      <c r="D113" s="5">
        <v>3</v>
      </c>
      <c r="E113" s="5">
        <v>500</v>
      </c>
      <c r="F113" s="5">
        <v>5</v>
      </c>
    </row>
    <row r="114" spans="1:6">
      <c r="A114" s="3" t="s">
        <v>350</v>
      </c>
      <c r="B114" s="4" t="str">
        <f>"300573"</f>
        <v>300573</v>
      </c>
      <c r="C114" s="4" t="s">
        <v>130</v>
      </c>
      <c r="D114" s="5">
        <v>3</v>
      </c>
      <c r="E114" s="5">
        <v>100</v>
      </c>
      <c r="F114" s="5">
        <v>3</v>
      </c>
    </row>
    <row r="115" spans="1:6">
      <c r="A115" s="3" t="s">
        <v>351</v>
      </c>
      <c r="B115" s="4" t="str">
        <f>"300350"</f>
        <v>300350</v>
      </c>
      <c r="C115" s="4" t="s">
        <v>131</v>
      </c>
      <c r="D115" s="5">
        <v>2</v>
      </c>
      <c r="E115" s="5">
        <v>500</v>
      </c>
      <c r="F115" s="5">
        <v>3</v>
      </c>
    </row>
    <row r="116" spans="1:6">
      <c r="A116" s="3" t="s">
        <v>352</v>
      </c>
      <c r="B116" s="4" t="str">
        <f>"600305"</f>
        <v>600305</v>
      </c>
      <c r="C116" s="4" t="s">
        <v>132</v>
      </c>
      <c r="D116" s="5">
        <v>2</v>
      </c>
      <c r="E116" s="5">
        <v>500</v>
      </c>
      <c r="F116" s="5">
        <v>3</v>
      </c>
    </row>
    <row r="117" spans="1:6">
      <c r="A117" s="3" t="s">
        <v>353</v>
      </c>
      <c r="B117" s="4" t="str">
        <f>"603226"</f>
        <v>603226</v>
      </c>
      <c r="C117" s="4" t="s">
        <v>133</v>
      </c>
      <c r="D117" s="5">
        <v>2</v>
      </c>
      <c r="E117" s="5">
        <v>400</v>
      </c>
      <c r="F117" s="5">
        <v>4</v>
      </c>
    </row>
    <row r="118" spans="1:6">
      <c r="A118" s="3" t="s">
        <v>354</v>
      </c>
      <c r="B118" s="4" t="str">
        <f>"603178"</f>
        <v>603178</v>
      </c>
      <c r="C118" s="4" t="s">
        <v>134</v>
      </c>
      <c r="D118" s="5">
        <v>2</v>
      </c>
      <c r="E118" s="5">
        <v>200</v>
      </c>
      <c r="F118" s="5">
        <v>5</v>
      </c>
    </row>
    <row r="119" spans="1:6">
      <c r="A119" s="3" t="s">
        <v>355</v>
      </c>
      <c r="B119" s="4" t="str">
        <f>"600267"</f>
        <v>600267</v>
      </c>
      <c r="C119" s="4" t="s">
        <v>135</v>
      </c>
      <c r="D119" s="5">
        <v>3</v>
      </c>
      <c r="E119" s="5">
        <v>500</v>
      </c>
      <c r="F119" s="5">
        <v>6</v>
      </c>
    </row>
    <row r="120" spans="1:6">
      <c r="A120" s="3" t="s">
        <v>356</v>
      </c>
      <c r="B120" s="4" t="str">
        <f>"002327"</f>
        <v>002327</v>
      </c>
      <c r="C120" s="26" t="s">
        <v>136</v>
      </c>
      <c r="D120" s="5">
        <v>3</v>
      </c>
      <c r="E120" s="5">
        <v>200</v>
      </c>
      <c r="F120" s="5">
        <v>10</v>
      </c>
    </row>
    <row r="121" spans="1:6">
      <c r="A121" s="3" t="s">
        <v>357</v>
      </c>
      <c r="B121" s="4" t="str">
        <f>"002644"</f>
        <v>002644</v>
      </c>
      <c r="C121" s="22" t="s">
        <v>137</v>
      </c>
      <c r="D121" s="5">
        <v>3</v>
      </c>
      <c r="E121" s="5">
        <v>500</v>
      </c>
      <c r="F121" s="5">
        <v>3</v>
      </c>
    </row>
    <row r="122" spans="1:6">
      <c r="A122" s="3" t="s">
        <v>358</v>
      </c>
      <c r="B122" s="4" t="str">
        <f>"603908"</f>
        <v>603908</v>
      </c>
      <c r="C122" s="4" t="s">
        <v>138</v>
      </c>
      <c r="D122" s="5">
        <v>3</v>
      </c>
      <c r="E122" s="5">
        <v>100</v>
      </c>
      <c r="F122" s="5">
        <v>5</v>
      </c>
    </row>
    <row r="123" spans="1:6">
      <c r="A123" s="3" t="s">
        <v>359</v>
      </c>
      <c r="B123" s="4" t="str">
        <f>"002020"</f>
        <v>002020</v>
      </c>
      <c r="C123" s="4" t="s">
        <v>139</v>
      </c>
      <c r="D123" s="5">
        <v>2</v>
      </c>
      <c r="E123" s="5">
        <v>500</v>
      </c>
      <c r="F123" s="5">
        <v>3</v>
      </c>
    </row>
    <row r="124" spans="1:6">
      <c r="A124" s="3" t="s">
        <v>360</v>
      </c>
      <c r="B124" s="4" t="str">
        <f>"300512"</f>
        <v>300512</v>
      </c>
      <c r="C124" s="4" t="s">
        <v>140</v>
      </c>
      <c r="D124" s="5">
        <v>2</v>
      </c>
      <c r="E124" s="5">
        <v>200</v>
      </c>
      <c r="F124" s="5">
        <v>4</v>
      </c>
    </row>
    <row r="125" spans="1:6">
      <c r="A125" s="3" t="s">
        <v>361</v>
      </c>
      <c r="B125" s="4" t="str">
        <f>"603823"</f>
        <v>603823</v>
      </c>
      <c r="C125" s="4" t="s">
        <v>141</v>
      </c>
      <c r="D125" s="5">
        <v>2</v>
      </c>
      <c r="E125" s="5">
        <v>400</v>
      </c>
      <c r="F125" s="5">
        <v>3</v>
      </c>
    </row>
    <row r="126" spans="1:6">
      <c r="A126" s="3" t="s">
        <v>362</v>
      </c>
      <c r="B126" s="4" t="str">
        <f>"000153"</f>
        <v>000153</v>
      </c>
      <c r="C126" s="4" t="s">
        <v>142</v>
      </c>
      <c r="D126" s="5">
        <v>2</v>
      </c>
      <c r="E126" s="5">
        <v>500</v>
      </c>
      <c r="F126" s="5">
        <v>3</v>
      </c>
    </row>
    <row r="127" spans="1:6">
      <c r="A127" s="3" t="s">
        <v>363</v>
      </c>
      <c r="B127" s="4" t="str">
        <f>"002496"</f>
        <v>002496</v>
      </c>
      <c r="C127" s="4" t="s">
        <v>143</v>
      </c>
      <c r="D127" s="5">
        <v>2</v>
      </c>
      <c r="E127" s="5">
        <v>1000</v>
      </c>
      <c r="F127" s="5">
        <v>6</v>
      </c>
    </row>
    <row r="128" spans="1:6">
      <c r="A128" s="3" t="s">
        <v>364</v>
      </c>
      <c r="B128" s="4" t="str">
        <f>"002223"</f>
        <v>002223</v>
      </c>
      <c r="C128" s="26" t="s">
        <v>144</v>
      </c>
      <c r="D128" s="5">
        <v>2</v>
      </c>
      <c r="E128" s="5">
        <v>200</v>
      </c>
      <c r="F128" s="5">
        <v>10</v>
      </c>
    </row>
    <row r="129" spans="1:6">
      <c r="A129" s="3" t="s">
        <v>365</v>
      </c>
      <c r="B129" s="4" t="str">
        <f>"000967"</f>
        <v>000967</v>
      </c>
      <c r="C129" s="4" t="s">
        <v>145</v>
      </c>
      <c r="D129" s="5">
        <v>2</v>
      </c>
      <c r="E129" s="5">
        <v>500</v>
      </c>
      <c r="F129" s="5">
        <v>5</v>
      </c>
    </row>
    <row r="130" spans="1:6">
      <c r="A130" s="3" t="s">
        <v>366</v>
      </c>
      <c r="B130" s="4" t="str">
        <f>"002429"</f>
        <v>002429</v>
      </c>
      <c r="C130" s="4" t="s">
        <v>146</v>
      </c>
      <c r="D130" s="5">
        <v>2</v>
      </c>
      <c r="E130" s="5">
        <v>2000</v>
      </c>
      <c r="F130" s="5">
        <v>5</v>
      </c>
    </row>
    <row r="131" spans="1:6">
      <c r="A131" s="3" t="s">
        <v>367</v>
      </c>
      <c r="B131" s="4" t="str">
        <f>"300626"</f>
        <v>300626</v>
      </c>
      <c r="C131" s="4" t="s">
        <v>147</v>
      </c>
      <c r="D131" s="5">
        <v>2</v>
      </c>
      <c r="E131" s="5">
        <v>100</v>
      </c>
      <c r="F131" s="5">
        <v>5</v>
      </c>
    </row>
    <row r="132" spans="1:6">
      <c r="A132" s="3" t="s">
        <v>368</v>
      </c>
      <c r="B132" s="4" t="str">
        <f>"300486"</f>
        <v>300486</v>
      </c>
      <c r="C132" s="4" t="s">
        <v>148</v>
      </c>
      <c r="D132" s="5">
        <v>3</v>
      </c>
      <c r="E132" s="5">
        <v>200</v>
      </c>
      <c r="F132" s="5">
        <v>5</v>
      </c>
    </row>
    <row r="133" spans="1:6">
      <c r="A133" s="3" t="s">
        <v>369</v>
      </c>
      <c r="B133" s="4" t="str">
        <f>"300146"</f>
        <v>300146</v>
      </c>
      <c r="C133" s="4" t="s">
        <v>149</v>
      </c>
      <c r="D133" s="5">
        <v>2</v>
      </c>
      <c r="E133" s="5">
        <v>1500</v>
      </c>
      <c r="F133" s="5">
        <v>5</v>
      </c>
    </row>
    <row r="134" spans="1:6">
      <c r="A134" s="3" t="s">
        <v>370</v>
      </c>
      <c r="B134" s="4" t="str">
        <f>"600080"</f>
        <v>600080</v>
      </c>
      <c r="C134" s="4" t="s">
        <v>150</v>
      </c>
      <c r="D134" s="5">
        <v>2</v>
      </c>
      <c r="E134" s="5">
        <v>1000</v>
      </c>
      <c r="F134" s="5">
        <v>3</v>
      </c>
    </row>
    <row r="135" spans="1:6">
      <c r="A135" s="3" t="s">
        <v>371</v>
      </c>
      <c r="B135" s="4" t="str">
        <f>"601016"</f>
        <v>601016</v>
      </c>
      <c r="C135" s="4" t="s">
        <v>151</v>
      </c>
      <c r="D135" s="5">
        <v>2</v>
      </c>
      <c r="E135" s="5">
        <v>2000</v>
      </c>
      <c r="F135" s="5">
        <v>4</v>
      </c>
    </row>
    <row r="136" spans="1:6">
      <c r="A136" s="3" t="s">
        <v>372</v>
      </c>
      <c r="B136" s="4" t="str">
        <f>"300517"</f>
        <v>300517</v>
      </c>
      <c r="C136" s="4" t="s">
        <v>152</v>
      </c>
      <c r="D136" s="5">
        <v>2</v>
      </c>
      <c r="E136" s="5">
        <v>100</v>
      </c>
      <c r="F136" s="5">
        <v>5</v>
      </c>
    </row>
    <row r="137" spans="1:6">
      <c r="A137" s="3" t="s">
        <v>373</v>
      </c>
      <c r="B137" s="4" t="str">
        <f>"002216"</f>
        <v>002216</v>
      </c>
      <c r="C137" s="4" t="s">
        <v>153</v>
      </c>
      <c r="D137" s="5">
        <v>2</v>
      </c>
      <c r="E137" s="5">
        <v>500</v>
      </c>
      <c r="F137" s="5">
        <v>4</v>
      </c>
    </row>
    <row r="138" spans="1:6">
      <c r="A138" s="3" t="s">
        <v>374</v>
      </c>
      <c r="B138" s="4" t="str">
        <f>"002245"</f>
        <v>002245</v>
      </c>
      <c r="C138" s="4" t="s">
        <v>154</v>
      </c>
      <c r="D138" s="5">
        <v>3</v>
      </c>
      <c r="E138" s="5">
        <v>2000</v>
      </c>
      <c r="F138" s="5">
        <v>5</v>
      </c>
    </row>
    <row r="139" spans="1:6">
      <c r="A139" s="3" t="s">
        <v>375</v>
      </c>
      <c r="B139" s="4" t="str">
        <f>"300606"</f>
        <v>300606</v>
      </c>
      <c r="C139" s="4" t="s">
        <v>155</v>
      </c>
      <c r="D139" s="5">
        <v>3</v>
      </c>
      <c r="E139" s="5">
        <v>100</v>
      </c>
      <c r="F139" s="5">
        <v>5</v>
      </c>
    </row>
    <row r="140" spans="1:6">
      <c r="A140" s="3" t="s">
        <v>376</v>
      </c>
      <c r="B140" s="4" t="str">
        <f>"300584"</f>
        <v>300584</v>
      </c>
      <c r="C140" s="22" t="s">
        <v>156</v>
      </c>
      <c r="D140" s="5">
        <v>2</v>
      </c>
      <c r="E140" s="5">
        <v>20</v>
      </c>
      <c r="F140" s="5">
        <v>8</v>
      </c>
    </row>
    <row r="141" spans="1:6">
      <c r="A141" s="3" t="s">
        <v>377</v>
      </c>
      <c r="B141" s="4" t="str">
        <f>"300622"</f>
        <v>300622</v>
      </c>
      <c r="C141" s="4" t="s">
        <v>157</v>
      </c>
      <c r="D141" s="5">
        <v>2</v>
      </c>
      <c r="E141" s="5">
        <v>100</v>
      </c>
      <c r="F141" s="5">
        <v>5</v>
      </c>
    </row>
    <row r="142" spans="1:6">
      <c r="A142" s="3" t="s">
        <v>378</v>
      </c>
      <c r="B142" s="4" t="str">
        <f>"600051"</f>
        <v>600051</v>
      </c>
      <c r="C142" s="4" t="s">
        <v>158</v>
      </c>
      <c r="D142" s="5">
        <v>2</v>
      </c>
      <c r="E142" s="5">
        <v>500</v>
      </c>
      <c r="F142" s="5">
        <v>3</v>
      </c>
    </row>
    <row r="143" spans="1:6">
      <c r="A143" s="3" t="s">
        <v>379</v>
      </c>
      <c r="B143" s="4" t="str">
        <f>"300342"</f>
        <v>300342</v>
      </c>
      <c r="C143" s="4" t="s">
        <v>159</v>
      </c>
      <c r="D143" s="5">
        <v>2</v>
      </c>
      <c r="E143" s="5">
        <v>500</v>
      </c>
      <c r="F143" s="5">
        <v>3</v>
      </c>
    </row>
    <row r="144" spans="1:6">
      <c r="A144" s="3" t="s">
        <v>380</v>
      </c>
      <c r="B144" s="4" t="str">
        <f>"002441"</f>
        <v>002441</v>
      </c>
      <c r="C144" s="4" t="s">
        <v>160</v>
      </c>
      <c r="D144" s="5">
        <v>2</v>
      </c>
      <c r="E144" s="5">
        <v>500</v>
      </c>
      <c r="F144" s="5">
        <v>6</v>
      </c>
    </row>
    <row r="145" spans="1:6">
      <c r="A145" s="3" t="s">
        <v>381</v>
      </c>
      <c r="B145" s="4" t="str">
        <f>"002830"</f>
        <v>002830</v>
      </c>
      <c r="C145" s="4" t="s">
        <v>161</v>
      </c>
      <c r="D145" s="5">
        <v>2</v>
      </c>
      <c r="E145" s="5">
        <v>200</v>
      </c>
      <c r="F145" s="5">
        <v>5</v>
      </c>
    </row>
    <row r="146" spans="1:6">
      <c r="A146" s="3" t="s">
        <v>382</v>
      </c>
      <c r="B146" s="4" t="str">
        <f>"002293"</f>
        <v>002293</v>
      </c>
      <c r="C146" s="22" t="s">
        <v>162</v>
      </c>
      <c r="D146" s="5">
        <v>2</v>
      </c>
      <c r="E146" s="5">
        <v>200</v>
      </c>
      <c r="F146" s="5">
        <v>4</v>
      </c>
    </row>
    <row r="147" spans="1:6">
      <c r="A147" s="3" t="s">
        <v>383</v>
      </c>
      <c r="B147" s="4" t="str">
        <f>"002183"</f>
        <v>002183</v>
      </c>
      <c r="C147" s="4" t="s">
        <v>163</v>
      </c>
      <c r="D147" s="5">
        <v>2</v>
      </c>
      <c r="E147" s="5">
        <v>2000</v>
      </c>
      <c r="F147" s="5">
        <v>3</v>
      </c>
    </row>
    <row r="148" spans="1:6">
      <c r="A148" s="3" t="s">
        <v>384</v>
      </c>
      <c r="B148" s="4" t="str">
        <f>"300538"</f>
        <v>300538</v>
      </c>
      <c r="C148" s="4" t="s">
        <v>164</v>
      </c>
      <c r="D148" s="5">
        <v>2</v>
      </c>
      <c r="E148" s="5">
        <v>200</v>
      </c>
      <c r="F148" s="5">
        <v>4</v>
      </c>
    </row>
    <row r="149" spans="1:6">
      <c r="A149" s="3" t="s">
        <v>385</v>
      </c>
      <c r="B149" s="4" t="str">
        <f>"603797"</f>
        <v>603797</v>
      </c>
      <c r="C149" s="4" t="s">
        <v>165</v>
      </c>
      <c r="D149" s="5">
        <v>2</v>
      </c>
      <c r="E149" s="5">
        <v>200</v>
      </c>
      <c r="F149" s="5">
        <v>4</v>
      </c>
    </row>
    <row r="150" spans="1:6">
      <c r="A150" s="3" t="s">
        <v>386</v>
      </c>
      <c r="B150" s="4" t="str">
        <f>"600060"</f>
        <v>600060</v>
      </c>
      <c r="C150" s="14" t="s">
        <v>166</v>
      </c>
      <c r="D150" s="5">
        <v>2</v>
      </c>
      <c r="E150" s="5">
        <v>500</v>
      </c>
      <c r="F150" s="5">
        <v>5</v>
      </c>
    </row>
    <row r="151" spans="1:6">
      <c r="A151" s="3" t="s">
        <v>387</v>
      </c>
      <c r="B151" s="4" t="str">
        <f>"600676"</f>
        <v>600676</v>
      </c>
      <c r="C151" s="4" t="s">
        <v>167</v>
      </c>
      <c r="D151" s="5">
        <v>2</v>
      </c>
      <c r="E151" s="5">
        <v>1000</v>
      </c>
      <c r="F151" s="5">
        <v>3</v>
      </c>
    </row>
    <row r="152" spans="1:6">
      <c r="A152" s="3" t="s">
        <v>388</v>
      </c>
      <c r="B152" s="4" t="str">
        <f>"600479"</f>
        <v>600479</v>
      </c>
      <c r="C152" s="26" t="s">
        <v>168</v>
      </c>
      <c r="D152" s="5">
        <v>2</v>
      </c>
      <c r="E152" s="5">
        <v>200</v>
      </c>
      <c r="F152" s="5">
        <v>7</v>
      </c>
    </row>
    <row r="153" spans="1:6">
      <c r="A153" s="3" t="s">
        <v>389</v>
      </c>
      <c r="B153" s="4" t="str">
        <f>"300652"</f>
        <v>300652</v>
      </c>
      <c r="C153" s="4" t="s">
        <v>169</v>
      </c>
      <c r="D153" s="5">
        <v>2</v>
      </c>
      <c r="E153" s="5">
        <v>100</v>
      </c>
      <c r="F153" s="5">
        <v>3</v>
      </c>
    </row>
    <row r="154" spans="1:6">
      <c r="A154" s="3" t="s">
        <v>390</v>
      </c>
      <c r="B154" s="4" t="str">
        <f>"002589"</f>
        <v>002589</v>
      </c>
      <c r="C154" s="4" t="s">
        <v>170</v>
      </c>
      <c r="D154" s="5">
        <v>2</v>
      </c>
      <c r="E154" s="5">
        <v>1000</v>
      </c>
      <c r="F154" s="5">
        <v>4</v>
      </c>
    </row>
    <row r="155" spans="1:6">
      <c r="A155" s="3" t="s">
        <v>391</v>
      </c>
      <c r="B155" s="4" t="str">
        <f>"603599"</f>
        <v>603599</v>
      </c>
      <c r="C155" s="4" t="s">
        <v>171</v>
      </c>
      <c r="D155" s="5">
        <v>2</v>
      </c>
      <c r="E155" s="5">
        <v>500</v>
      </c>
      <c r="F155" s="5">
        <v>3</v>
      </c>
    </row>
    <row r="156" spans="1:6">
      <c r="A156" s="3" t="s">
        <v>392</v>
      </c>
      <c r="B156" s="4" t="str">
        <f>"603787"</f>
        <v>603787</v>
      </c>
      <c r="C156" s="4" t="s">
        <v>172</v>
      </c>
      <c r="D156" s="5">
        <v>2</v>
      </c>
      <c r="E156" s="5">
        <v>500</v>
      </c>
      <c r="F156" s="5">
        <v>3</v>
      </c>
    </row>
    <row r="157" spans="1:6">
      <c r="A157" s="3" t="s">
        <v>393</v>
      </c>
      <c r="B157" s="4" t="str">
        <f>"002118"</f>
        <v>002118</v>
      </c>
      <c r="C157" s="4" t="s">
        <v>173</v>
      </c>
      <c r="D157" s="5">
        <v>2</v>
      </c>
      <c r="E157" s="5">
        <v>1000</v>
      </c>
      <c r="F157" s="5">
        <v>3</v>
      </c>
    </row>
    <row r="158" spans="1:6">
      <c r="A158" s="3" t="s">
        <v>394</v>
      </c>
      <c r="B158" s="4" t="str">
        <f>"300586"</f>
        <v>300586</v>
      </c>
      <c r="C158" s="4" t="s">
        <v>31</v>
      </c>
      <c r="D158" s="5">
        <v>2</v>
      </c>
      <c r="E158" s="5">
        <v>200</v>
      </c>
      <c r="F158" s="5">
        <v>3</v>
      </c>
    </row>
    <row r="159" spans="1:6">
      <c r="A159" s="3" t="s">
        <v>395</v>
      </c>
      <c r="B159" s="4" t="str">
        <f>"002724"</f>
        <v>002724</v>
      </c>
      <c r="C159" s="4" t="s">
        <v>174</v>
      </c>
      <c r="D159" s="5">
        <v>2</v>
      </c>
      <c r="E159" s="5">
        <v>500</v>
      </c>
      <c r="F159" s="5">
        <v>3</v>
      </c>
    </row>
    <row r="160" spans="1:6">
      <c r="A160" s="3" t="s">
        <v>396</v>
      </c>
      <c r="B160" s="4" t="str">
        <f>"002369"</f>
        <v>002369</v>
      </c>
      <c r="C160" s="22" t="s">
        <v>175</v>
      </c>
      <c r="D160" s="5">
        <v>2</v>
      </c>
      <c r="E160" s="5">
        <v>500</v>
      </c>
      <c r="F160" s="5">
        <v>7</v>
      </c>
    </row>
    <row r="161" spans="1:6">
      <c r="A161" s="3" t="s">
        <v>397</v>
      </c>
      <c r="B161" s="4" t="str">
        <f>"600526"</f>
        <v>600526</v>
      </c>
      <c r="C161" s="4" t="s">
        <v>176</v>
      </c>
      <c r="D161" s="5">
        <v>2</v>
      </c>
      <c r="E161" s="5">
        <v>1000</v>
      </c>
      <c r="F161" s="5">
        <v>3</v>
      </c>
    </row>
    <row r="162" spans="1:6">
      <c r="A162" s="3" t="s">
        <v>398</v>
      </c>
      <c r="B162" s="4" t="str">
        <f>"603926"</f>
        <v>603926</v>
      </c>
      <c r="C162" s="4" t="s">
        <v>177</v>
      </c>
      <c r="D162" s="5">
        <v>2</v>
      </c>
      <c r="E162" s="5">
        <v>200</v>
      </c>
      <c r="F162" s="5">
        <v>4</v>
      </c>
    </row>
    <row r="163" spans="1:6">
      <c r="A163" s="3" t="s">
        <v>399</v>
      </c>
      <c r="B163" s="4" t="str">
        <f>"601222"</f>
        <v>601222</v>
      </c>
      <c r="C163" s="4" t="s">
        <v>178</v>
      </c>
      <c r="D163" s="5">
        <v>3</v>
      </c>
      <c r="E163" s="5">
        <v>1700</v>
      </c>
      <c r="F163" s="5">
        <v>3</v>
      </c>
    </row>
    <row r="164" spans="1:6">
      <c r="A164" s="3" t="s">
        <v>400</v>
      </c>
      <c r="B164" s="4" t="str">
        <f>"300364"</f>
        <v>300364</v>
      </c>
      <c r="C164" s="26" t="s">
        <v>179</v>
      </c>
      <c r="D164" s="5">
        <v>2</v>
      </c>
      <c r="E164" s="5">
        <v>200</v>
      </c>
      <c r="F164" s="5">
        <v>10</v>
      </c>
    </row>
    <row r="165" spans="1:6">
      <c r="A165" s="3" t="s">
        <v>401</v>
      </c>
      <c r="B165" s="4">
        <v>300050</v>
      </c>
      <c r="C165" s="4" t="s">
        <v>203</v>
      </c>
      <c r="D165" s="5">
        <v>2</v>
      </c>
      <c r="E165" s="5">
        <v>500</v>
      </c>
      <c r="F165" s="5">
        <v>5</v>
      </c>
    </row>
    <row r="166" spans="1:6">
      <c r="A166" s="3" t="s">
        <v>402</v>
      </c>
      <c r="B166" s="4">
        <v>300047</v>
      </c>
      <c r="C166" s="26" t="s">
        <v>204</v>
      </c>
      <c r="D166" s="5">
        <v>2</v>
      </c>
      <c r="E166" s="5">
        <v>100</v>
      </c>
      <c r="F166" s="5">
        <v>10</v>
      </c>
    </row>
    <row r="167" spans="1:6">
      <c r="A167" s="3" t="s">
        <v>403</v>
      </c>
      <c r="B167" s="4">
        <v>300025</v>
      </c>
      <c r="C167" s="4" t="s">
        <v>205</v>
      </c>
      <c r="D167" s="5">
        <v>2</v>
      </c>
      <c r="E167" s="5">
        <v>1000</v>
      </c>
      <c r="F167" s="5">
        <v>5</v>
      </c>
    </row>
    <row r="168" spans="1:6">
      <c r="A168" s="3" t="s">
        <v>404</v>
      </c>
      <c r="B168" s="4">
        <v>300570</v>
      </c>
      <c r="C168" s="4" t="s">
        <v>206</v>
      </c>
      <c r="D168" s="5">
        <v>2</v>
      </c>
      <c r="E168" s="5">
        <v>300</v>
      </c>
      <c r="F168" s="5">
        <v>3</v>
      </c>
    </row>
    <row r="169" spans="1:6">
      <c r="A169" s="3" t="s">
        <v>405</v>
      </c>
      <c r="B169" s="4">
        <v>600533</v>
      </c>
      <c r="C169" s="4" t="s">
        <v>207</v>
      </c>
      <c r="D169" s="5">
        <v>2</v>
      </c>
      <c r="E169" s="5">
        <v>2000</v>
      </c>
      <c r="F169" s="5">
        <v>5</v>
      </c>
    </row>
    <row r="170" spans="1:6">
      <c r="A170" s="3" t="s">
        <v>406</v>
      </c>
      <c r="B170" s="4" t="s">
        <v>488</v>
      </c>
      <c r="C170" s="4" t="s">
        <v>208</v>
      </c>
      <c r="D170" s="5">
        <v>2</v>
      </c>
      <c r="E170" s="5">
        <v>1000</v>
      </c>
      <c r="F170" s="5">
        <v>3</v>
      </c>
    </row>
    <row r="171" spans="1:6">
      <c r="A171" s="3" t="s">
        <v>407</v>
      </c>
      <c r="B171" s="4" t="s">
        <v>504</v>
      </c>
      <c r="C171" s="4" t="s">
        <v>209</v>
      </c>
      <c r="D171" s="5">
        <v>2</v>
      </c>
      <c r="E171" s="5">
        <v>2000</v>
      </c>
      <c r="F171" s="5">
        <v>3</v>
      </c>
    </row>
    <row r="172" spans="1:6">
      <c r="A172" s="3" t="s">
        <v>408</v>
      </c>
      <c r="B172" s="4" t="s">
        <v>505</v>
      </c>
      <c r="C172" s="4" t="s">
        <v>210</v>
      </c>
      <c r="D172" s="5">
        <v>2</v>
      </c>
      <c r="E172" s="5">
        <v>1500</v>
      </c>
      <c r="F172" s="5">
        <v>4</v>
      </c>
    </row>
    <row r="173" spans="1:6">
      <c r="A173" s="3" t="s">
        <v>409</v>
      </c>
      <c r="B173" s="4" t="s">
        <v>506</v>
      </c>
      <c r="C173" s="4" t="s">
        <v>211</v>
      </c>
      <c r="D173" s="5">
        <v>2</v>
      </c>
      <c r="E173" s="5">
        <v>2000</v>
      </c>
      <c r="F173" s="5">
        <v>5</v>
      </c>
    </row>
    <row r="174" spans="1:6">
      <c r="A174" s="3" t="s">
        <v>410</v>
      </c>
      <c r="B174" s="4" t="s">
        <v>508</v>
      </c>
      <c r="C174" s="4" t="s">
        <v>507</v>
      </c>
      <c r="D174" s="5">
        <v>2</v>
      </c>
      <c r="E174" s="5">
        <v>1000</v>
      </c>
      <c r="F174" s="5">
        <v>3</v>
      </c>
    </row>
    <row r="175" spans="1:6">
      <c r="A175" s="3" t="s">
        <v>411</v>
      </c>
      <c r="B175" s="4" t="s">
        <v>509</v>
      </c>
      <c r="C175" s="4" t="s">
        <v>212</v>
      </c>
      <c r="D175" s="5">
        <v>2</v>
      </c>
      <c r="E175" s="5">
        <v>200</v>
      </c>
      <c r="F175" s="5">
        <v>5</v>
      </c>
    </row>
    <row r="176" spans="1:6">
      <c r="A176" s="3" t="s">
        <v>412</v>
      </c>
      <c r="B176" s="4" t="s">
        <v>510</v>
      </c>
      <c r="C176" s="4" t="s">
        <v>213</v>
      </c>
      <c r="D176" s="5">
        <v>2</v>
      </c>
      <c r="E176" s="5">
        <v>500</v>
      </c>
      <c r="F176" s="5">
        <v>4</v>
      </c>
    </row>
    <row r="177" spans="1:6">
      <c r="A177" s="3" t="s">
        <v>413</v>
      </c>
      <c r="B177" s="4" t="s">
        <v>511</v>
      </c>
      <c r="C177" s="4" t="s">
        <v>214</v>
      </c>
      <c r="D177" s="5">
        <v>2</v>
      </c>
      <c r="E177" s="5">
        <v>500</v>
      </c>
      <c r="F177" s="5">
        <v>4</v>
      </c>
    </row>
    <row r="178" spans="1:6">
      <c r="A178" s="3" t="s">
        <v>414</v>
      </c>
      <c r="B178" s="4" t="s">
        <v>512</v>
      </c>
      <c r="C178" s="4" t="s">
        <v>215</v>
      </c>
      <c r="D178" s="5">
        <v>2</v>
      </c>
      <c r="E178" s="5">
        <v>200</v>
      </c>
      <c r="F178" s="5">
        <v>6</v>
      </c>
    </row>
    <row r="179" spans="1:6">
      <c r="A179" s="3" t="s">
        <v>415</v>
      </c>
      <c r="B179" s="4" t="s">
        <v>513</v>
      </c>
      <c r="C179" s="4" t="s">
        <v>216</v>
      </c>
      <c r="D179" s="5">
        <v>3</v>
      </c>
      <c r="E179" s="5">
        <v>2000</v>
      </c>
      <c r="F179" s="5">
        <v>6</v>
      </c>
    </row>
    <row r="180" spans="1:6">
      <c r="A180" s="3" t="s">
        <v>416</v>
      </c>
      <c r="B180" s="4" t="s">
        <v>514</v>
      </c>
      <c r="C180" s="26" t="s">
        <v>217</v>
      </c>
      <c r="D180" s="5">
        <v>2</v>
      </c>
      <c r="E180" s="5">
        <v>100</v>
      </c>
      <c r="F180" s="5">
        <v>7</v>
      </c>
    </row>
    <row r="181" spans="1:6">
      <c r="A181" s="3" t="s">
        <v>417</v>
      </c>
      <c r="B181" s="4" t="s">
        <v>515</v>
      </c>
      <c r="C181" s="4" t="s">
        <v>218</v>
      </c>
      <c r="D181" s="5">
        <v>2</v>
      </c>
      <c r="E181" s="5">
        <v>200</v>
      </c>
      <c r="F181" s="5">
        <v>6</v>
      </c>
    </row>
    <row r="182" spans="1:6">
      <c r="A182" s="3" t="s">
        <v>418</v>
      </c>
      <c r="B182" s="4" t="s">
        <v>516</v>
      </c>
      <c r="C182" s="4" t="s">
        <v>219</v>
      </c>
      <c r="D182" s="5">
        <v>2</v>
      </c>
      <c r="E182" s="5">
        <v>2000</v>
      </c>
      <c r="F182" s="5">
        <v>6</v>
      </c>
    </row>
    <row r="183" spans="1:6">
      <c r="A183" s="3" t="s">
        <v>419</v>
      </c>
      <c r="B183" s="4" t="s">
        <v>517</v>
      </c>
      <c r="C183" s="4" t="s">
        <v>220</v>
      </c>
      <c r="D183" s="5">
        <v>2</v>
      </c>
      <c r="E183" s="5">
        <v>200</v>
      </c>
      <c r="F183" s="5">
        <v>6</v>
      </c>
    </row>
    <row r="184" spans="1:6">
      <c r="A184" s="3" t="s">
        <v>420</v>
      </c>
      <c r="B184" s="4" t="s">
        <v>518</v>
      </c>
      <c r="C184" s="4" t="s">
        <v>221</v>
      </c>
      <c r="D184" s="5">
        <v>2</v>
      </c>
      <c r="E184" s="5">
        <v>500</v>
      </c>
      <c r="F184" s="5">
        <v>4</v>
      </c>
    </row>
    <row r="185" spans="1:6">
      <c r="A185" s="3" t="s">
        <v>421</v>
      </c>
      <c r="B185" s="4" t="s">
        <v>519</v>
      </c>
      <c r="C185" s="4" t="s">
        <v>222</v>
      </c>
      <c r="D185" s="5">
        <v>2</v>
      </c>
      <c r="E185" s="5">
        <v>200</v>
      </c>
      <c r="F185" s="5">
        <v>4</v>
      </c>
    </row>
    <row r="186" spans="1:6">
      <c r="A186" s="3" t="s">
        <v>422</v>
      </c>
      <c r="B186" s="4" t="s">
        <v>520</v>
      </c>
      <c r="C186" s="4" t="s">
        <v>223</v>
      </c>
      <c r="D186" s="5">
        <v>2</v>
      </c>
      <c r="E186" s="5">
        <v>1000</v>
      </c>
      <c r="F186" s="5">
        <v>5</v>
      </c>
    </row>
    <row r="187" spans="1:6">
      <c r="A187" s="3" t="s">
        <v>423</v>
      </c>
      <c r="B187" s="4" t="s">
        <v>521</v>
      </c>
      <c r="C187" s="4" t="s">
        <v>224</v>
      </c>
      <c r="D187" s="5">
        <v>2</v>
      </c>
      <c r="E187" s="5">
        <v>1500</v>
      </c>
      <c r="F187" s="5">
        <v>6</v>
      </c>
    </row>
    <row r="188" spans="1:6">
      <c r="A188" s="3" t="s">
        <v>424</v>
      </c>
      <c r="B188" s="4" t="s">
        <v>522</v>
      </c>
      <c r="C188" s="4" t="s">
        <v>225</v>
      </c>
      <c r="D188" s="5">
        <v>2</v>
      </c>
      <c r="E188" s="5">
        <v>300</v>
      </c>
      <c r="F188" s="5">
        <v>5</v>
      </c>
    </row>
    <row r="189" spans="1:6">
      <c r="A189" s="3" t="s">
        <v>425</v>
      </c>
      <c r="B189" s="4" t="s">
        <v>523</v>
      </c>
      <c r="C189" s="4" t="s">
        <v>226</v>
      </c>
      <c r="D189" s="5">
        <v>3</v>
      </c>
      <c r="E189" s="5">
        <v>500</v>
      </c>
      <c r="F189" s="5">
        <v>8</v>
      </c>
    </row>
    <row r="190" spans="1:6">
      <c r="A190" s="3" t="s">
        <v>426</v>
      </c>
      <c r="B190" s="4" t="s">
        <v>524</v>
      </c>
      <c r="C190" s="4" t="s">
        <v>227</v>
      </c>
      <c r="D190" s="5">
        <v>2</v>
      </c>
      <c r="E190" s="5">
        <v>1000</v>
      </c>
      <c r="F190" s="5">
        <v>5</v>
      </c>
    </row>
    <row r="191" spans="1:6">
      <c r="A191" s="3" t="s">
        <v>427</v>
      </c>
      <c r="B191" s="4" t="s">
        <v>525</v>
      </c>
      <c r="C191" s="4" t="s">
        <v>228</v>
      </c>
      <c r="D191" s="5">
        <v>2</v>
      </c>
      <c r="E191" s="5">
        <v>200</v>
      </c>
      <c r="F191" s="5">
        <v>5</v>
      </c>
    </row>
    <row r="192" spans="1:6">
      <c r="A192" s="3" t="s">
        <v>428</v>
      </c>
      <c r="B192" s="4" t="s">
        <v>526</v>
      </c>
      <c r="C192" s="4" t="s">
        <v>229</v>
      </c>
      <c r="D192" s="5">
        <v>2</v>
      </c>
      <c r="E192" s="5">
        <v>1200</v>
      </c>
      <c r="F192" s="5">
        <v>5</v>
      </c>
    </row>
    <row r="193" spans="1:6">
      <c r="A193" s="3" t="s">
        <v>429</v>
      </c>
      <c r="B193" s="4" t="s">
        <v>527</v>
      </c>
      <c r="C193" s="4" t="s">
        <v>230</v>
      </c>
      <c r="D193" s="5">
        <v>2</v>
      </c>
      <c r="E193" s="5">
        <v>600</v>
      </c>
      <c r="F193" s="5">
        <v>5</v>
      </c>
    </row>
    <row r="194" spans="1:6">
      <c r="A194" s="3" t="s">
        <v>430</v>
      </c>
      <c r="B194" s="4" t="s">
        <v>528</v>
      </c>
      <c r="C194" s="4" t="s">
        <v>231</v>
      </c>
      <c r="D194" s="5">
        <v>2</v>
      </c>
      <c r="E194" s="5">
        <v>200</v>
      </c>
      <c r="F194" s="5">
        <v>5</v>
      </c>
    </row>
    <row r="195" spans="1:6">
      <c r="A195" s="3" t="s">
        <v>431</v>
      </c>
      <c r="B195" s="4" t="s">
        <v>529</v>
      </c>
      <c r="C195" s="4" t="s">
        <v>232</v>
      </c>
      <c r="D195" s="5">
        <v>2</v>
      </c>
      <c r="E195" s="5">
        <v>500</v>
      </c>
      <c r="F195" s="5">
        <v>6</v>
      </c>
    </row>
    <row r="196" spans="1:6">
      <c r="A196" s="3" t="s">
        <v>432</v>
      </c>
      <c r="B196" s="4" t="s">
        <v>530</v>
      </c>
      <c r="C196" s="4" t="s">
        <v>233</v>
      </c>
      <c r="D196" s="5">
        <v>2</v>
      </c>
      <c r="E196" s="5">
        <v>150</v>
      </c>
      <c r="F196" s="5">
        <v>5</v>
      </c>
    </row>
    <row r="197" spans="1:6">
      <c r="A197" s="3" t="s">
        <v>433</v>
      </c>
      <c r="B197" s="4" t="s">
        <v>531</v>
      </c>
      <c r="C197" s="4" t="s">
        <v>234</v>
      </c>
      <c r="D197" s="5">
        <v>3</v>
      </c>
      <c r="E197" s="5">
        <v>800</v>
      </c>
      <c r="F197" s="5">
        <v>5</v>
      </c>
    </row>
    <row r="198" spans="1:6">
      <c r="A198" s="3" t="s">
        <v>434</v>
      </c>
      <c r="B198" s="4" t="s">
        <v>532</v>
      </c>
      <c r="C198" s="4" t="s">
        <v>235</v>
      </c>
      <c r="D198" s="5">
        <v>2</v>
      </c>
      <c r="E198" s="5">
        <v>1000</v>
      </c>
      <c r="F198" s="5">
        <v>5</v>
      </c>
    </row>
    <row r="199" spans="1:6">
      <c r="A199" s="3" t="s">
        <v>435</v>
      </c>
      <c r="B199" s="4" t="s">
        <v>533</v>
      </c>
      <c r="C199" s="4" t="s">
        <v>236</v>
      </c>
      <c r="D199" s="5">
        <v>2</v>
      </c>
      <c r="E199" s="5">
        <v>500</v>
      </c>
      <c r="F199" s="5">
        <v>8</v>
      </c>
    </row>
    <row r="200" spans="1:6">
      <c r="A200" s="3" t="s">
        <v>436</v>
      </c>
      <c r="B200" s="4" t="s">
        <v>534</v>
      </c>
      <c r="C200" s="4" t="s">
        <v>237</v>
      </c>
      <c r="D200" s="5">
        <v>2</v>
      </c>
      <c r="E200" s="5">
        <v>200</v>
      </c>
      <c r="F200" s="5">
        <v>4</v>
      </c>
    </row>
    <row r="201" spans="1:6">
      <c r="A201" s="3" t="s">
        <v>437</v>
      </c>
      <c r="B201" s="4" t="s">
        <v>535</v>
      </c>
      <c r="C201" s="4" t="s">
        <v>238</v>
      </c>
      <c r="D201" s="5">
        <v>2</v>
      </c>
      <c r="E201" s="5">
        <v>1500</v>
      </c>
      <c r="F201" s="5">
        <v>5</v>
      </c>
    </row>
    <row r="202" spans="1:6">
      <c r="A202" s="3" t="s">
        <v>536</v>
      </c>
      <c r="B202" s="4" t="str">
        <f>"300418"</f>
        <v>300418</v>
      </c>
      <c r="C202" s="26" t="s">
        <v>239</v>
      </c>
      <c r="D202" s="5">
        <v>2</v>
      </c>
      <c r="E202" s="5">
        <v>500</v>
      </c>
      <c r="F202" s="5">
        <v>5</v>
      </c>
    </row>
    <row r="203" spans="1:6">
      <c r="A203" s="3" t="s">
        <v>438</v>
      </c>
      <c r="B203" s="4" t="str">
        <f>"300354"</f>
        <v>300354</v>
      </c>
      <c r="C203" s="4" t="s">
        <v>240</v>
      </c>
      <c r="D203" s="5">
        <v>2</v>
      </c>
      <c r="E203" s="5">
        <v>200</v>
      </c>
      <c r="F203" s="5">
        <v>4</v>
      </c>
    </row>
    <row r="204" spans="1:6">
      <c r="A204" s="3" t="s">
        <v>439</v>
      </c>
      <c r="B204" s="4" t="str">
        <f>"603345"</f>
        <v>603345</v>
      </c>
      <c r="C204" s="4" t="s">
        <v>30</v>
      </c>
      <c r="D204" s="5">
        <v>2</v>
      </c>
      <c r="E204" s="5">
        <v>100</v>
      </c>
      <c r="F204" s="5">
        <v>4</v>
      </c>
    </row>
    <row r="205" spans="1:6">
      <c r="A205" s="3" t="s">
        <v>440</v>
      </c>
      <c r="B205" s="4" t="str">
        <f>"300532"</f>
        <v>300532</v>
      </c>
      <c r="C205" s="26" t="s">
        <v>241</v>
      </c>
      <c r="D205" s="5">
        <v>2</v>
      </c>
      <c r="E205" s="5">
        <v>100</v>
      </c>
      <c r="F205" s="5">
        <v>6</v>
      </c>
    </row>
    <row r="206" spans="1:6">
      <c r="A206" s="3" t="s">
        <v>441</v>
      </c>
      <c r="B206" s="4" t="str">
        <f>"002823"</f>
        <v>002823</v>
      </c>
      <c r="C206" s="4" t="s">
        <v>242</v>
      </c>
      <c r="D206" s="5">
        <v>2</v>
      </c>
      <c r="E206" s="5">
        <v>200</v>
      </c>
      <c r="F206" s="5">
        <v>4</v>
      </c>
    </row>
    <row r="207" spans="1:6">
      <c r="A207" s="3" t="s">
        <v>442</v>
      </c>
      <c r="B207" s="4" t="str">
        <f>"300019"</f>
        <v>300019</v>
      </c>
      <c r="C207" s="4" t="s">
        <v>243</v>
      </c>
      <c r="D207" s="5">
        <v>3</v>
      </c>
      <c r="E207" s="5">
        <v>500</v>
      </c>
      <c r="F207" s="5">
        <v>5</v>
      </c>
    </row>
    <row r="208" spans="1:6">
      <c r="A208" s="3" t="s">
        <v>443</v>
      </c>
      <c r="B208" s="4" t="str">
        <f>"600848"</f>
        <v>600848</v>
      </c>
      <c r="C208" s="4" t="s">
        <v>244</v>
      </c>
      <c r="D208" s="5">
        <v>2</v>
      </c>
      <c r="E208" s="5">
        <v>500</v>
      </c>
      <c r="F208" s="5">
        <v>5</v>
      </c>
    </row>
    <row r="209" spans="1:6">
      <c r="A209" s="3" t="s">
        <v>444</v>
      </c>
      <c r="B209" s="4" t="str">
        <f>"603339"</f>
        <v>603339</v>
      </c>
      <c r="C209" s="4" t="s">
        <v>245</v>
      </c>
      <c r="D209" s="5">
        <v>2</v>
      </c>
      <c r="E209" s="5">
        <v>300</v>
      </c>
      <c r="F209" s="5">
        <v>3</v>
      </c>
    </row>
    <row r="210" spans="1:6">
      <c r="A210" s="3" t="s">
        <v>445</v>
      </c>
      <c r="B210" s="4" t="str">
        <f>"002396"</f>
        <v>002396</v>
      </c>
      <c r="C210" s="4" t="s">
        <v>246</v>
      </c>
      <c r="D210" s="5">
        <v>2</v>
      </c>
      <c r="E210" s="5">
        <v>1000</v>
      </c>
      <c r="F210" s="5">
        <v>4</v>
      </c>
    </row>
    <row r="211" spans="1:6">
      <c r="A211" s="3" t="s">
        <v>446</v>
      </c>
      <c r="B211" s="4" t="str">
        <f>"002697"</f>
        <v>002697</v>
      </c>
      <c r="C211" s="4" t="s">
        <v>247</v>
      </c>
      <c r="D211" s="5">
        <v>3</v>
      </c>
      <c r="E211" s="5">
        <v>900</v>
      </c>
      <c r="F211" s="5">
        <v>4</v>
      </c>
    </row>
    <row r="212" spans="1:6">
      <c r="A212" s="3" t="s">
        <v>447</v>
      </c>
      <c r="B212" s="4" t="str">
        <f>"601366"</f>
        <v>601366</v>
      </c>
      <c r="C212" s="4" t="s">
        <v>248</v>
      </c>
      <c r="D212" s="5">
        <v>2</v>
      </c>
      <c r="E212" s="5">
        <v>500</v>
      </c>
      <c r="F212" s="5">
        <v>4</v>
      </c>
    </row>
    <row r="213" spans="1:6">
      <c r="A213" s="3" t="s">
        <v>448</v>
      </c>
      <c r="B213" s="4" t="str">
        <f>"300439"</f>
        <v>300439</v>
      </c>
      <c r="C213" s="4" t="s">
        <v>249</v>
      </c>
      <c r="D213" s="5">
        <v>3</v>
      </c>
      <c r="E213" s="5">
        <v>200</v>
      </c>
      <c r="F213" s="5">
        <v>4</v>
      </c>
    </row>
    <row r="214" spans="1:6">
      <c r="A214" s="3" t="s">
        <v>449</v>
      </c>
      <c r="B214" s="4" t="str">
        <f>"600410"</f>
        <v>600410</v>
      </c>
      <c r="C214" s="22" t="s">
        <v>250</v>
      </c>
      <c r="D214" s="5">
        <v>2</v>
      </c>
      <c r="E214" s="5">
        <v>500</v>
      </c>
      <c r="F214" s="5">
        <v>6</v>
      </c>
    </row>
    <row r="215" spans="1:6">
      <c r="A215" s="3" t="s">
        <v>450</v>
      </c>
      <c r="B215" s="4" t="str">
        <f>"600359"</f>
        <v>600359</v>
      </c>
      <c r="C215" s="22" t="s">
        <v>251</v>
      </c>
      <c r="D215" s="5">
        <v>3</v>
      </c>
      <c r="E215" s="5">
        <v>200</v>
      </c>
      <c r="F215" s="5">
        <v>7</v>
      </c>
    </row>
    <row r="216" spans="1:6">
      <c r="A216" s="3" t="s">
        <v>451</v>
      </c>
      <c r="B216" s="4" t="str">
        <f>"002191"</f>
        <v>002191</v>
      </c>
      <c r="C216" s="4" t="s">
        <v>252</v>
      </c>
      <c r="D216" s="5">
        <v>3</v>
      </c>
      <c r="E216" s="5">
        <v>500</v>
      </c>
      <c r="F216" s="5">
        <v>5</v>
      </c>
    </row>
    <row r="217" spans="1:6">
      <c r="A217" s="3" t="s">
        <v>452</v>
      </c>
      <c r="B217" s="4" t="str">
        <f>"000026"</f>
        <v>000026</v>
      </c>
      <c r="C217" s="4" t="s">
        <v>253</v>
      </c>
      <c r="D217" s="5">
        <v>2</v>
      </c>
      <c r="E217" s="5">
        <v>300</v>
      </c>
      <c r="F217" s="5">
        <v>5</v>
      </c>
    </row>
    <row r="218" spans="1:6">
      <c r="A218" s="3" t="s">
        <v>453</v>
      </c>
      <c r="B218" s="4" t="str">
        <f>"002556"</f>
        <v>002556</v>
      </c>
      <c r="C218" s="4" t="s">
        <v>254</v>
      </c>
      <c r="D218" s="5">
        <v>3</v>
      </c>
      <c r="E218" s="5">
        <v>1000</v>
      </c>
      <c r="F218" s="5">
        <v>5</v>
      </c>
    </row>
    <row r="219" spans="1:6">
      <c r="A219" s="3" t="s">
        <v>454</v>
      </c>
      <c r="B219" s="4" t="str">
        <f>"600862"</f>
        <v>600862</v>
      </c>
      <c r="C219" s="4" t="s">
        <v>255</v>
      </c>
      <c r="D219" s="5">
        <v>2</v>
      </c>
      <c r="E219" s="5">
        <v>500</v>
      </c>
      <c r="F219" s="5">
        <v>5</v>
      </c>
    </row>
    <row r="220" spans="1:6">
      <c r="A220" s="3" t="s">
        <v>455</v>
      </c>
      <c r="B220" s="4" t="str">
        <f>"300549"</f>
        <v>300549</v>
      </c>
      <c r="C220" s="4" t="s">
        <v>201</v>
      </c>
      <c r="D220" s="5">
        <v>2</v>
      </c>
      <c r="E220" s="5">
        <v>120</v>
      </c>
      <c r="F220" s="5">
        <v>3</v>
      </c>
    </row>
    <row r="221" spans="1:6">
      <c r="A221" s="3" t="s">
        <v>456</v>
      </c>
      <c r="B221" s="4" t="str">
        <f>"603819"</f>
        <v>603819</v>
      </c>
      <c r="C221" s="4" t="s">
        <v>202</v>
      </c>
      <c r="D221" s="5">
        <v>2</v>
      </c>
      <c r="E221" s="5">
        <v>200</v>
      </c>
      <c r="F221" s="5">
        <v>4</v>
      </c>
    </row>
    <row r="222" spans="1:6">
      <c r="A222" s="3" t="s">
        <v>457</v>
      </c>
      <c r="B222" s="4" t="str">
        <f>"002104"</f>
        <v>002104</v>
      </c>
      <c r="C222" s="4" t="s">
        <v>200</v>
      </c>
      <c r="D222" s="5">
        <v>2</v>
      </c>
      <c r="E222" s="5">
        <v>1000</v>
      </c>
      <c r="F222" s="5">
        <v>5</v>
      </c>
    </row>
    <row r="223" spans="1:6">
      <c r="A223" s="3" t="s">
        <v>458</v>
      </c>
      <c r="B223" s="4" t="str">
        <f>"002049"</f>
        <v>002049</v>
      </c>
      <c r="C223" s="4" t="s">
        <v>256</v>
      </c>
      <c r="D223" s="5">
        <v>2</v>
      </c>
      <c r="E223" s="5">
        <v>500</v>
      </c>
      <c r="F223" s="5">
        <v>5</v>
      </c>
    </row>
    <row r="224" spans="1:6">
      <c r="A224" s="3" t="s">
        <v>459</v>
      </c>
      <c r="B224" s="4" t="str">
        <f>"002871"</f>
        <v>002871</v>
      </c>
      <c r="C224" s="4" t="s">
        <v>257</v>
      </c>
      <c r="D224" s="5">
        <v>2</v>
      </c>
      <c r="E224" s="5">
        <v>200</v>
      </c>
      <c r="F224" s="5">
        <v>5</v>
      </c>
    </row>
    <row r="225" spans="1:6">
      <c r="A225" s="3" t="s">
        <v>460</v>
      </c>
      <c r="B225" s="4" t="str">
        <f>"600776"</f>
        <v>600776</v>
      </c>
      <c r="C225" s="4" t="s">
        <v>258</v>
      </c>
      <c r="D225" s="5">
        <v>2</v>
      </c>
      <c r="E225" s="5">
        <v>1000</v>
      </c>
      <c r="F225" s="5">
        <v>4</v>
      </c>
    </row>
    <row r="226" spans="1:6">
      <c r="A226" s="3" t="s">
        <v>461</v>
      </c>
      <c r="B226" s="4" t="str">
        <f>"002151"</f>
        <v>002151</v>
      </c>
      <c r="C226" s="4" t="s">
        <v>259</v>
      </c>
      <c r="D226" s="5">
        <v>2</v>
      </c>
      <c r="E226" s="5">
        <v>300</v>
      </c>
      <c r="F226" s="5">
        <v>6</v>
      </c>
    </row>
    <row r="227" spans="1:6">
      <c r="A227" s="3" t="s">
        <v>462</v>
      </c>
      <c r="B227" s="4" t="str">
        <f>"002467"</f>
        <v>002467</v>
      </c>
      <c r="C227" s="4" t="s">
        <v>260</v>
      </c>
      <c r="D227" s="5">
        <v>2</v>
      </c>
      <c r="E227" s="5">
        <v>1000</v>
      </c>
      <c r="F227" s="5">
        <v>3</v>
      </c>
    </row>
    <row r="228" spans="1:6">
      <c r="A228" s="3" t="s">
        <v>463</v>
      </c>
      <c r="B228" s="4" t="str">
        <f>"002023"</f>
        <v>002023</v>
      </c>
      <c r="C228" s="4" t="s">
        <v>261</v>
      </c>
      <c r="D228" s="5">
        <v>2</v>
      </c>
      <c r="E228" s="5">
        <v>600</v>
      </c>
      <c r="F228" s="5">
        <v>4</v>
      </c>
    </row>
    <row r="229" spans="1:6">
      <c r="A229" s="3" t="s">
        <v>464</v>
      </c>
      <c r="B229" s="4" t="str">
        <f>"600645"</f>
        <v>600645</v>
      </c>
      <c r="C229" s="4" t="s">
        <v>262</v>
      </c>
      <c r="D229" s="5">
        <v>2</v>
      </c>
      <c r="E229" s="5">
        <v>200</v>
      </c>
      <c r="F229" s="5">
        <v>6</v>
      </c>
    </row>
    <row r="230" spans="1:6">
      <c r="A230" s="3" t="s">
        <v>465</v>
      </c>
      <c r="B230" s="4" t="str">
        <f>"300585"</f>
        <v>300585</v>
      </c>
      <c r="C230" s="4" t="s">
        <v>263</v>
      </c>
      <c r="D230" s="5">
        <v>2</v>
      </c>
      <c r="E230" s="5">
        <v>150</v>
      </c>
      <c r="F230" s="5">
        <v>3</v>
      </c>
    </row>
    <row r="231" spans="1:6">
      <c r="A231" s="3" t="s">
        <v>466</v>
      </c>
      <c r="B231" s="4" t="str">
        <f>"600266"</f>
        <v>600266</v>
      </c>
      <c r="C231" s="4" t="s">
        <v>264</v>
      </c>
      <c r="D231" s="5">
        <v>2</v>
      </c>
      <c r="E231" s="5">
        <v>2000</v>
      </c>
      <c r="F231" s="5">
        <v>3</v>
      </c>
    </row>
    <row r="232" spans="1:6">
      <c r="A232" s="3" t="s">
        <v>467</v>
      </c>
      <c r="B232" s="4" t="str">
        <f>"000078"</f>
        <v>000078</v>
      </c>
      <c r="C232" s="4" t="s">
        <v>265</v>
      </c>
      <c r="D232" s="5">
        <v>2</v>
      </c>
      <c r="E232" s="5">
        <v>1000</v>
      </c>
      <c r="F232" s="5">
        <v>4</v>
      </c>
    </row>
    <row r="233" spans="1:6">
      <c r="A233" s="3" t="s">
        <v>468</v>
      </c>
      <c r="B233" s="4" t="str">
        <f>"002391"</f>
        <v>002391</v>
      </c>
      <c r="C233" s="4" t="s">
        <v>266</v>
      </c>
      <c r="D233" s="5">
        <v>2</v>
      </c>
      <c r="E233" s="5">
        <v>500</v>
      </c>
      <c r="F233" s="5">
        <v>4</v>
      </c>
    </row>
    <row r="234" spans="1:6">
      <c r="A234" s="3" t="s">
        <v>469</v>
      </c>
      <c r="B234" s="4" t="str">
        <f>"300651"</f>
        <v>300651</v>
      </c>
      <c r="C234" s="26" t="s">
        <v>267</v>
      </c>
      <c r="D234" s="5">
        <v>2</v>
      </c>
      <c r="E234" s="5">
        <v>100</v>
      </c>
      <c r="F234" s="5">
        <v>3</v>
      </c>
    </row>
    <row r="235" spans="1:6">
      <c r="A235" s="3" t="s">
        <v>470</v>
      </c>
      <c r="B235" s="4" t="str">
        <f>"300552"</f>
        <v>300552</v>
      </c>
      <c r="C235" s="4" t="s">
        <v>268</v>
      </c>
      <c r="D235" s="5">
        <v>2</v>
      </c>
      <c r="E235" s="5">
        <v>200</v>
      </c>
      <c r="F235" s="5">
        <v>5</v>
      </c>
    </row>
    <row r="236" spans="1:6">
      <c r="A236" s="3" t="s">
        <v>471</v>
      </c>
      <c r="B236" s="4">
        <v>603668</v>
      </c>
      <c r="C236" s="4" t="s">
        <v>269</v>
      </c>
      <c r="D236" s="5">
        <v>3</v>
      </c>
      <c r="E236" s="5">
        <v>200</v>
      </c>
      <c r="F236" s="5">
        <v>5</v>
      </c>
    </row>
    <row r="237" spans="1:6">
      <c r="A237" s="3" t="s">
        <v>472</v>
      </c>
      <c r="B237" s="4">
        <v>600898</v>
      </c>
      <c r="C237" s="4" t="s">
        <v>270</v>
      </c>
      <c r="D237" s="5">
        <v>2</v>
      </c>
      <c r="E237" s="5">
        <v>300</v>
      </c>
      <c r="F237" s="5">
        <v>5</v>
      </c>
    </row>
    <row r="238" spans="1:6">
      <c r="A238" s="3" t="s">
        <v>489</v>
      </c>
      <c r="B238" s="4" t="s">
        <v>537</v>
      </c>
      <c r="C238" s="4" t="s">
        <v>473</v>
      </c>
      <c r="D238" s="5">
        <v>3</v>
      </c>
      <c r="E238" s="5">
        <v>200</v>
      </c>
      <c r="F238" s="5">
        <v>5</v>
      </c>
    </row>
    <row r="239" spans="1:6">
      <c r="A239" s="3" t="s">
        <v>490</v>
      </c>
      <c r="B239" s="4" t="s">
        <v>538</v>
      </c>
      <c r="C239" s="4" t="s">
        <v>474</v>
      </c>
      <c r="D239" s="5">
        <v>2</v>
      </c>
      <c r="E239" s="5">
        <v>300</v>
      </c>
      <c r="F239" s="5">
        <v>3</v>
      </c>
    </row>
    <row r="240" spans="1:6">
      <c r="A240" s="3" t="s">
        <v>491</v>
      </c>
      <c r="B240" s="4" t="s">
        <v>539</v>
      </c>
      <c r="C240" s="4" t="s">
        <v>475</v>
      </c>
      <c r="D240" s="5">
        <v>2</v>
      </c>
      <c r="E240" s="5">
        <v>100</v>
      </c>
      <c r="F240" s="5">
        <v>4</v>
      </c>
    </row>
    <row r="241" spans="1:6">
      <c r="A241" s="3" t="s">
        <v>492</v>
      </c>
      <c r="B241" s="4" t="s">
        <v>540</v>
      </c>
      <c r="C241" s="4" t="s">
        <v>476</v>
      </c>
      <c r="D241" s="5">
        <v>2</v>
      </c>
      <c r="E241" s="5">
        <v>150</v>
      </c>
      <c r="F241" s="5">
        <v>4</v>
      </c>
    </row>
    <row r="242" spans="1:6">
      <c r="A242" s="3" t="s">
        <v>493</v>
      </c>
      <c r="B242" s="4" t="s">
        <v>541</v>
      </c>
      <c r="C242" s="4" t="s">
        <v>477</v>
      </c>
      <c r="D242" s="5">
        <v>3</v>
      </c>
      <c r="E242" s="5">
        <v>200</v>
      </c>
      <c r="F242" s="5">
        <v>5</v>
      </c>
    </row>
    <row r="243" spans="1:6">
      <c r="A243" s="3" t="s">
        <v>494</v>
      </c>
      <c r="B243" s="4" t="s">
        <v>542</v>
      </c>
      <c r="C243" s="4" t="s">
        <v>478</v>
      </c>
      <c r="D243" s="5">
        <v>2</v>
      </c>
      <c r="E243" s="5">
        <v>150</v>
      </c>
      <c r="F243" s="5">
        <v>4</v>
      </c>
    </row>
    <row r="244" spans="1:6">
      <c r="A244" s="3" t="s">
        <v>495</v>
      </c>
      <c r="B244" s="4" t="s">
        <v>543</v>
      </c>
      <c r="C244" s="4" t="s">
        <v>479</v>
      </c>
      <c r="D244" s="5">
        <v>3</v>
      </c>
      <c r="E244" s="5">
        <v>500</v>
      </c>
      <c r="F244" s="5">
        <v>6</v>
      </c>
    </row>
    <row r="245" spans="1:6">
      <c r="A245" s="3" t="s">
        <v>496</v>
      </c>
      <c r="B245" s="4" t="s">
        <v>544</v>
      </c>
      <c r="C245" s="4" t="s">
        <v>480</v>
      </c>
      <c r="D245" s="5">
        <v>2</v>
      </c>
      <c r="E245" s="5">
        <v>1400</v>
      </c>
      <c r="F245" s="5">
        <v>4</v>
      </c>
    </row>
    <row r="246" spans="1:6">
      <c r="A246" s="3" t="s">
        <v>497</v>
      </c>
      <c r="B246" s="4" t="s">
        <v>545</v>
      </c>
      <c r="C246" s="4" t="s">
        <v>481</v>
      </c>
      <c r="D246" s="5">
        <v>2</v>
      </c>
      <c r="E246" s="5">
        <v>300</v>
      </c>
      <c r="F246" s="5">
        <v>4</v>
      </c>
    </row>
    <row r="247" spans="1:6">
      <c r="A247" s="3" t="s">
        <v>498</v>
      </c>
      <c r="B247" s="4" t="s">
        <v>546</v>
      </c>
      <c r="C247" s="4" t="s">
        <v>482</v>
      </c>
      <c r="D247" s="5">
        <v>2</v>
      </c>
      <c r="E247" s="5">
        <v>200</v>
      </c>
      <c r="F247" s="5">
        <v>6</v>
      </c>
    </row>
    <row r="248" spans="1:6">
      <c r="A248" s="3" t="s">
        <v>499</v>
      </c>
      <c r="B248" s="4" t="s">
        <v>547</v>
      </c>
      <c r="C248" s="4" t="s">
        <v>483</v>
      </c>
      <c r="D248" s="5">
        <v>2</v>
      </c>
      <c r="E248" s="5">
        <v>300</v>
      </c>
      <c r="F248" s="5">
        <v>5</v>
      </c>
    </row>
    <row r="249" spans="1:6">
      <c r="A249" s="3" t="s">
        <v>500</v>
      </c>
      <c r="B249" s="4" t="s">
        <v>548</v>
      </c>
      <c r="C249" s="4" t="s">
        <v>484</v>
      </c>
      <c r="D249" s="5">
        <v>2</v>
      </c>
      <c r="E249" s="5">
        <v>500</v>
      </c>
      <c r="F249" s="5">
        <v>6</v>
      </c>
    </row>
    <row r="250" spans="1:6">
      <c r="A250" s="3" t="s">
        <v>501</v>
      </c>
      <c r="B250" s="4" t="s">
        <v>549</v>
      </c>
      <c r="C250" s="4" t="s">
        <v>485</v>
      </c>
      <c r="D250" s="5">
        <v>2</v>
      </c>
      <c r="E250" s="5">
        <v>1500</v>
      </c>
      <c r="F250" s="5">
        <v>6</v>
      </c>
    </row>
    <row r="251" spans="1:6">
      <c r="A251" s="3" t="s">
        <v>502</v>
      </c>
      <c r="B251" s="4" t="s">
        <v>550</v>
      </c>
      <c r="C251" s="26" t="s">
        <v>486</v>
      </c>
      <c r="D251" s="5">
        <v>2</v>
      </c>
      <c r="E251" s="5">
        <v>100</v>
      </c>
      <c r="F251" s="5">
        <v>10</v>
      </c>
    </row>
    <row r="252" spans="1:6">
      <c r="A252" s="3" t="s">
        <v>503</v>
      </c>
      <c r="B252" s="4" t="s">
        <v>551</v>
      </c>
      <c r="C252" s="4" t="s">
        <v>487</v>
      </c>
      <c r="D252" s="5">
        <v>2</v>
      </c>
      <c r="E252" s="5">
        <v>200</v>
      </c>
      <c r="F252" s="5">
        <v>4</v>
      </c>
    </row>
    <row r="253" spans="1:6">
      <c r="A253" s="3" t="s">
        <v>576</v>
      </c>
      <c r="B253" s="6" t="s">
        <v>564</v>
      </c>
      <c r="C253" s="13" t="s">
        <v>565</v>
      </c>
      <c r="D253" s="5">
        <v>2</v>
      </c>
      <c r="E253" s="5">
        <v>4000</v>
      </c>
      <c r="F253" s="5">
        <v>5</v>
      </c>
    </row>
    <row r="254" spans="1:6">
      <c r="A254" s="3" t="s">
        <v>577</v>
      </c>
      <c r="B254" s="6" t="s">
        <v>566</v>
      </c>
      <c r="C254" s="21" t="s">
        <v>567</v>
      </c>
      <c r="D254" s="5">
        <v>2</v>
      </c>
      <c r="E254" s="5">
        <v>500</v>
      </c>
      <c r="F254" s="5">
        <v>8</v>
      </c>
    </row>
    <row r="255" spans="1:6">
      <c r="A255" s="3" t="s">
        <v>578</v>
      </c>
      <c r="B255" s="6" t="s">
        <v>568</v>
      </c>
      <c r="C255" s="13" t="s">
        <v>569</v>
      </c>
      <c r="D255" s="5">
        <v>2</v>
      </c>
      <c r="E255" s="5">
        <v>500</v>
      </c>
      <c r="F255" s="5">
        <v>6</v>
      </c>
    </row>
    <row r="256" spans="1:6">
      <c r="A256" s="3" t="s">
        <v>579</v>
      </c>
      <c r="B256" s="6" t="s">
        <v>571</v>
      </c>
      <c r="C256" s="29" t="s">
        <v>570</v>
      </c>
      <c r="D256" s="5">
        <v>2</v>
      </c>
      <c r="E256" s="5">
        <v>500</v>
      </c>
      <c r="F256" s="5">
        <v>12</v>
      </c>
    </row>
    <row r="257" spans="1:6">
      <c r="A257" s="3" t="s">
        <v>580</v>
      </c>
      <c r="B257" s="6" t="s">
        <v>572</v>
      </c>
      <c r="C257" s="9" t="s">
        <v>573</v>
      </c>
      <c r="D257" s="5">
        <v>2</v>
      </c>
      <c r="E257" s="5">
        <v>500</v>
      </c>
      <c r="F257" s="5">
        <v>3</v>
      </c>
    </row>
    <row r="258" spans="1:6">
      <c r="A258" s="3" t="s">
        <v>581</v>
      </c>
      <c r="B258" s="6" t="s">
        <v>574</v>
      </c>
      <c r="C258" s="9" t="s">
        <v>575</v>
      </c>
      <c r="D258" s="5">
        <v>2</v>
      </c>
      <c r="E258" s="5">
        <v>300</v>
      </c>
      <c r="F258" s="5">
        <v>3</v>
      </c>
    </row>
    <row r="259" spans="1:6">
      <c r="A259" s="3" t="s">
        <v>614</v>
      </c>
      <c r="B259" s="6" t="s">
        <v>582</v>
      </c>
      <c r="C259" s="9" t="s">
        <v>583</v>
      </c>
      <c r="D259" s="5">
        <v>2</v>
      </c>
      <c r="E259" s="5">
        <v>2000</v>
      </c>
      <c r="F259" s="5">
        <v>3</v>
      </c>
    </row>
    <row r="260" spans="1:6">
      <c r="A260" s="3" t="s">
        <v>615</v>
      </c>
      <c r="B260" s="6" t="s">
        <v>584</v>
      </c>
      <c r="C260" s="9" t="s">
        <v>585</v>
      </c>
      <c r="D260" s="5">
        <v>2</v>
      </c>
      <c r="E260" s="5">
        <v>1500</v>
      </c>
      <c r="F260" s="5">
        <v>3</v>
      </c>
    </row>
    <row r="261" spans="1:6">
      <c r="A261" s="3" t="s">
        <v>616</v>
      </c>
      <c r="B261" s="6" t="s">
        <v>586</v>
      </c>
      <c r="C261" s="21" t="s">
        <v>587</v>
      </c>
      <c r="D261" s="5">
        <v>2</v>
      </c>
      <c r="E261" s="5">
        <v>2000</v>
      </c>
      <c r="F261" s="5">
        <v>8</v>
      </c>
    </row>
    <row r="262" spans="1:6">
      <c r="A262" s="3" t="s">
        <v>617</v>
      </c>
      <c r="B262" s="6" t="s">
        <v>588</v>
      </c>
      <c r="C262" s="9" t="s">
        <v>589</v>
      </c>
      <c r="D262" s="5">
        <v>2</v>
      </c>
      <c r="E262" s="5">
        <v>5000</v>
      </c>
      <c r="F262" s="5">
        <v>3</v>
      </c>
    </row>
    <row r="263" spans="1:6">
      <c r="A263" s="3" t="s">
        <v>618</v>
      </c>
      <c r="B263" s="6" t="s">
        <v>590</v>
      </c>
      <c r="C263" s="9" t="s">
        <v>591</v>
      </c>
      <c r="D263" s="5">
        <v>2</v>
      </c>
      <c r="E263" s="5">
        <v>1500</v>
      </c>
      <c r="F263" s="5">
        <v>3</v>
      </c>
    </row>
    <row r="264" spans="1:6">
      <c r="A264" s="3" t="s">
        <v>619</v>
      </c>
      <c r="B264" s="6" t="s">
        <v>592</v>
      </c>
      <c r="C264" s="21" t="s">
        <v>593</v>
      </c>
      <c r="D264" s="5">
        <v>2</v>
      </c>
      <c r="E264" s="5">
        <v>500</v>
      </c>
      <c r="F264" s="5">
        <v>4</v>
      </c>
    </row>
    <row r="265" spans="1:6">
      <c r="A265" s="3" t="s">
        <v>620</v>
      </c>
      <c r="B265" s="4">
        <v>600727</v>
      </c>
      <c r="C265" s="29" t="s">
        <v>594</v>
      </c>
      <c r="D265" s="5">
        <v>2</v>
      </c>
      <c r="E265" s="5">
        <v>300</v>
      </c>
      <c r="F265" s="5">
        <v>5</v>
      </c>
    </row>
    <row r="266" spans="1:6">
      <c r="A266" s="3" t="s">
        <v>621</v>
      </c>
      <c r="B266" s="4" t="s">
        <v>595</v>
      </c>
      <c r="C266" s="9" t="s">
        <v>596</v>
      </c>
      <c r="D266" s="5">
        <v>2</v>
      </c>
      <c r="E266" s="5">
        <v>2000</v>
      </c>
      <c r="F266" s="5">
        <v>3</v>
      </c>
    </row>
    <row r="267" spans="1:6">
      <c r="A267" s="3" t="s">
        <v>622</v>
      </c>
      <c r="B267" s="4" t="s">
        <v>597</v>
      </c>
      <c r="C267" s="9" t="s">
        <v>598</v>
      </c>
      <c r="D267" s="5">
        <v>2</v>
      </c>
      <c r="E267" s="5">
        <v>1500</v>
      </c>
      <c r="F267" s="5">
        <v>3</v>
      </c>
    </row>
    <row r="268" spans="1:6">
      <c r="A268" s="3" t="s">
        <v>623</v>
      </c>
      <c r="B268" s="4" t="s">
        <v>599</v>
      </c>
      <c r="C268" s="9" t="s">
        <v>600</v>
      </c>
      <c r="D268" s="5">
        <v>2</v>
      </c>
      <c r="E268" s="5">
        <v>1000</v>
      </c>
      <c r="F268" s="5">
        <v>4</v>
      </c>
    </row>
    <row r="269" spans="1:6">
      <c r="A269" s="3" t="s">
        <v>624</v>
      </c>
      <c r="B269" s="4" t="s">
        <v>601</v>
      </c>
      <c r="C269" s="13" t="s">
        <v>602</v>
      </c>
      <c r="D269" s="5">
        <v>3</v>
      </c>
      <c r="E269" s="5">
        <v>2000</v>
      </c>
      <c r="F269" s="5">
        <v>4</v>
      </c>
    </row>
    <row r="270" spans="1:6">
      <c r="A270" s="3" t="s">
        <v>625</v>
      </c>
      <c r="B270" s="4" t="s">
        <v>641</v>
      </c>
      <c r="C270" s="9" t="s">
        <v>603</v>
      </c>
      <c r="D270" s="5">
        <v>2</v>
      </c>
      <c r="E270" s="5">
        <v>800</v>
      </c>
      <c r="F270" s="5">
        <v>3</v>
      </c>
    </row>
    <row r="271" spans="1:6">
      <c r="A271" s="3" t="s">
        <v>745</v>
      </c>
      <c r="B271" s="4">
        <v>300170</v>
      </c>
      <c r="C271" s="8" t="s">
        <v>638</v>
      </c>
      <c r="D271" s="5">
        <v>2</v>
      </c>
      <c r="E271" s="5">
        <v>600</v>
      </c>
      <c r="F271" s="5">
        <v>3</v>
      </c>
    </row>
    <row r="272" spans="1:6">
      <c r="A272" s="3" t="s">
        <v>746</v>
      </c>
      <c r="B272" s="4" t="s">
        <v>640</v>
      </c>
      <c r="C272" s="27" t="s">
        <v>639</v>
      </c>
      <c r="D272" s="5">
        <v>2</v>
      </c>
      <c r="E272" s="5">
        <v>100</v>
      </c>
      <c r="F272" s="5">
        <v>10</v>
      </c>
    </row>
    <row r="273" spans="1:6">
      <c r="A273" s="3" t="s">
        <v>747</v>
      </c>
      <c r="B273" s="4" t="s">
        <v>642</v>
      </c>
      <c r="C273" s="20" t="s">
        <v>643</v>
      </c>
      <c r="D273" s="5">
        <v>2</v>
      </c>
      <c r="E273" s="5">
        <v>600</v>
      </c>
      <c r="F273" s="5">
        <v>6</v>
      </c>
    </row>
    <row r="274" spans="1:6">
      <c r="A274" s="3" t="s">
        <v>748</v>
      </c>
      <c r="B274" s="4" t="s">
        <v>645</v>
      </c>
      <c r="C274" s="8" t="s">
        <v>644</v>
      </c>
      <c r="D274" s="5">
        <v>2</v>
      </c>
      <c r="E274" s="5">
        <v>500</v>
      </c>
      <c r="F274" s="5">
        <v>3</v>
      </c>
    </row>
    <row r="275" spans="1:6">
      <c r="A275" s="3" t="s">
        <v>749</v>
      </c>
      <c r="B275" s="4" t="s">
        <v>646</v>
      </c>
      <c r="C275" s="20" t="s">
        <v>647</v>
      </c>
      <c r="D275" s="5">
        <v>2</v>
      </c>
      <c r="E275" s="5">
        <v>800</v>
      </c>
      <c r="F275" s="5">
        <v>6</v>
      </c>
    </row>
    <row r="276" spans="1:6">
      <c r="A276" s="3" t="s">
        <v>750</v>
      </c>
      <c r="B276" s="4" t="s">
        <v>649</v>
      </c>
      <c r="C276" s="12" t="s">
        <v>648</v>
      </c>
      <c r="D276" s="5">
        <v>2</v>
      </c>
      <c r="E276" s="5">
        <v>300</v>
      </c>
      <c r="F276" s="5">
        <v>4</v>
      </c>
    </row>
    <row r="277" spans="1:6">
      <c r="A277" s="3" t="s">
        <v>751</v>
      </c>
      <c r="B277" s="4" t="s">
        <v>650</v>
      </c>
      <c r="C277" s="8" t="s">
        <v>651</v>
      </c>
      <c r="D277" s="5">
        <v>2</v>
      </c>
      <c r="E277" s="5">
        <v>100</v>
      </c>
      <c r="F277" s="5">
        <v>3</v>
      </c>
    </row>
    <row r="278" spans="1:6">
      <c r="A278" s="3" t="s">
        <v>752</v>
      </c>
      <c r="B278" s="4" t="s">
        <v>653</v>
      </c>
      <c r="C278" s="12" t="s">
        <v>652</v>
      </c>
      <c r="D278" s="5">
        <v>2</v>
      </c>
      <c r="E278" s="5">
        <v>500</v>
      </c>
      <c r="F278" s="5">
        <v>5</v>
      </c>
    </row>
    <row r="279" spans="1:6">
      <c r="A279" s="3" t="s">
        <v>753</v>
      </c>
      <c r="B279" s="4" t="s">
        <v>654</v>
      </c>
      <c r="C279" s="8" t="s">
        <v>655</v>
      </c>
      <c r="D279" s="5">
        <v>2</v>
      </c>
      <c r="E279" s="5">
        <v>1000</v>
      </c>
      <c r="F279" s="5">
        <v>3</v>
      </c>
    </row>
    <row r="280" spans="1:6">
      <c r="A280" s="3" t="s">
        <v>754</v>
      </c>
      <c r="B280" s="4" t="s">
        <v>657</v>
      </c>
      <c r="C280" s="8" t="s">
        <v>656</v>
      </c>
      <c r="D280" s="5">
        <v>2</v>
      </c>
      <c r="E280" s="5">
        <v>1000</v>
      </c>
      <c r="F280" s="5">
        <v>3</v>
      </c>
    </row>
    <row r="281" spans="1:6">
      <c r="A281" s="3" t="s">
        <v>755</v>
      </c>
      <c r="B281" s="4" t="s">
        <v>658</v>
      </c>
      <c r="C281" s="8" t="s">
        <v>659</v>
      </c>
      <c r="D281" s="5">
        <v>2</v>
      </c>
      <c r="E281" s="5">
        <v>2000</v>
      </c>
      <c r="F281" s="5">
        <v>4</v>
      </c>
    </row>
    <row r="282" spans="1:6">
      <c r="A282" s="3" t="s">
        <v>756</v>
      </c>
      <c r="B282" s="4" t="s">
        <v>661</v>
      </c>
      <c r="C282" s="27" t="s">
        <v>660</v>
      </c>
      <c r="D282" s="5">
        <v>2</v>
      </c>
      <c r="E282" s="5">
        <v>100</v>
      </c>
      <c r="F282" s="5">
        <v>6</v>
      </c>
    </row>
    <row r="283" spans="1:6">
      <c r="A283" s="3" t="s">
        <v>757</v>
      </c>
      <c r="B283" s="4" t="s">
        <v>662</v>
      </c>
      <c r="C283" s="27" t="s">
        <v>663</v>
      </c>
      <c r="D283" s="5">
        <v>3</v>
      </c>
      <c r="E283" s="5">
        <v>400</v>
      </c>
      <c r="F283" s="5">
        <v>5</v>
      </c>
    </row>
    <row r="284" spans="1:6">
      <c r="A284" s="3" t="s">
        <v>758</v>
      </c>
      <c r="B284" s="4" t="s">
        <v>665</v>
      </c>
      <c r="C284" s="20" t="s">
        <v>664</v>
      </c>
      <c r="D284" s="5">
        <v>2</v>
      </c>
      <c r="E284" s="5">
        <v>500</v>
      </c>
      <c r="F284" s="5">
        <v>3</v>
      </c>
    </row>
    <row r="285" spans="1:6">
      <c r="A285" s="3" t="s">
        <v>759</v>
      </c>
      <c r="B285" s="4" t="s">
        <v>666</v>
      </c>
      <c r="C285" s="27" t="s">
        <v>667</v>
      </c>
      <c r="D285" s="5">
        <v>2</v>
      </c>
      <c r="E285" s="5">
        <v>500</v>
      </c>
      <c r="F285" s="5">
        <v>7</v>
      </c>
    </row>
    <row r="286" spans="1:6">
      <c r="A286" s="3" t="s">
        <v>760</v>
      </c>
      <c r="B286" s="4" t="s">
        <v>669</v>
      </c>
      <c r="C286" s="8" t="s">
        <v>668</v>
      </c>
      <c r="D286" s="5">
        <v>2</v>
      </c>
      <c r="E286" s="5">
        <v>500</v>
      </c>
      <c r="F286" s="5">
        <v>3</v>
      </c>
    </row>
    <row r="287" spans="1:6">
      <c r="A287" s="3" t="s">
        <v>761</v>
      </c>
      <c r="B287" s="4" t="s">
        <v>670</v>
      </c>
      <c r="C287" s="12" t="s">
        <v>671</v>
      </c>
      <c r="D287" s="5">
        <v>2</v>
      </c>
      <c r="E287" s="5">
        <v>700</v>
      </c>
      <c r="F287" s="5">
        <v>6</v>
      </c>
    </row>
    <row r="288" spans="1:6">
      <c r="A288" s="3" t="s">
        <v>762</v>
      </c>
      <c r="B288" s="4">
        <v>603002</v>
      </c>
      <c r="C288" s="8" t="s">
        <v>672</v>
      </c>
      <c r="D288" s="5">
        <v>2</v>
      </c>
      <c r="E288" s="5">
        <v>1000</v>
      </c>
      <c r="F288" s="5">
        <v>4</v>
      </c>
    </row>
    <row r="289" spans="1:6">
      <c r="A289" s="3" t="s">
        <v>763</v>
      </c>
      <c r="B289" s="4" t="s">
        <v>673</v>
      </c>
      <c r="C289" s="20" t="s">
        <v>674</v>
      </c>
      <c r="D289" s="5">
        <v>2</v>
      </c>
      <c r="E289" s="5">
        <v>500</v>
      </c>
      <c r="F289" s="5">
        <v>5</v>
      </c>
    </row>
    <row r="290" spans="1:6">
      <c r="A290" s="3" t="s">
        <v>764</v>
      </c>
      <c r="B290" s="4" t="s">
        <v>680</v>
      </c>
      <c r="C290" s="8" t="s">
        <v>675</v>
      </c>
      <c r="D290" s="5">
        <v>2</v>
      </c>
      <c r="E290" s="5">
        <v>2000</v>
      </c>
      <c r="F290" s="5">
        <v>3</v>
      </c>
    </row>
    <row r="291" spans="1:6">
      <c r="A291" s="3" t="s">
        <v>765</v>
      </c>
      <c r="B291" s="4" t="s">
        <v>681</v>
      </c>
      <c r="C291" s="8" t="s">
        <v>676</v>
      </c>
      <c r="D291" s="5">
        <v>2</v>
      </c>
      <c r="E291" s="5">
        <v>500</v>
      </c>
      <c r="F291" s="5">
        <v>3</v>
      </c>
    </row>
    <row r="292" spans="1:6">
      <c r="A292" s="3" t="s">
        <v>766</v>
      </c>
      <c r="B292" s="4" t="s">
        <v>682</v>
      </c>
      <c r="C292" s="8" t="s">
        <v>677</v>
      </c>
      <c r="D292" s="5">
        <v>2</v>
      </c>
      <c r="E292" s="5">
        <v>1000</v>
      </c>
      <c r="F292" s="5">
        <v>5</v>
      </c>
    </row>
    <row r="293" spans="1:6">
      <c r="A293" s="3" t="s">
        <v>767</v>
      </c>
      <c r="B293" s="4" t="s">
        <v>683</v>
      </c>
      <c r="C293" s="27" t="s">
        <v>678</v>
      </c>
      <c r="D293" s="5">
        <v>2</v>
      </c>
      <c r="E293" s="5">
        <v>500</v>
      </c>
      <c r="F293" s="5">
        <v>8</v>
      </c>
    </row>
    <row r="294" spans="1:6">
      <c r="A294" s="3" t="s">
        <v>768</v>
      </c>
      <c r="B294" s="4" t="s">
        <v>684</v>
      </c>
      <c r="C294" s="12" t="s">
        <v>679</v>
      </c>
      <c r="D294" s="5">
        <v>3</v>
      </c>
      <c r="E294" s="5">
        <v>1000</v>
      </c>
      <c r="F294" s="5">
        <v>5</v>
      </c>
    </row>
    <row r="295" spans="1:6">
      <c r="A295" s="3" t="s">
        <v>769</v>
      </c>
      <c r="B295" s="4" t="s">
        <v>685</v>
      </c>
      <c r="C295" s="27" t="s">
        <v>689</v>
      </c>
      <c r="D295" s="5">
        <v>2</v>
      </c>
      <c r="E295" s="5">
        <v>300</v>
      </c>
      <c r="F295" s="5">
        <v>9</v>
      </c>
    </row>
    <row r="296" spans="1:6">
      <c r="A296" s="3" t="s">
        <v>770</v>
      </c>
      <c r="B296" s="4" t="s">
        <v>686</v>
      </c>
      <c r="C296" s="8" t="s">
        <v>690</v>
      </c>
      <c r="D296" s="5">
        <v>2</v>
      </c>
      <c r="E296" s="5">
        <v>500</v>
      </c>
      <c r="F296" s="5">
        <v>3</v>
      </c>
    </row>
    <row r="297" spans="1:6">
      <c r="A297" s="3" t="s">
        <v>771</v>
      </c>
      <c r="B297" s="4" t="s">
        <v>687</v>
      </c>
      <c r="C297" s="20" t="s">
        <v>691</v>
      </c>
      <c r="D297" s="5">
        <v>2</v>
      </c>
      <c r="E297" s="5">
        <v>100</v>
      </c>
      <c r="F297" s="5">
        <v>8</v>
      </c>
    </row>
    <row r="298" spans="1:6">
      <c r="A298" s="3" t="s">
        <v>772</v>
      </c>
      <c r="B298" s="4" t="s">
        <v>688</v>
      </c>
      <c r="C298" s="8" t="s">
        <v>692</v>
      </c>
      <c r="D298" s="5">
        <v>2</v>
      </c>
      <c r="E298" s="5">
        <v>500</v>
      </c>
      <c r="F298" s="5">
        <v>4</v>
      </c>
    </row>
    <row r="299" spans="1:6">
      <c r="A299" s="3" t="s">
        <v>773</v>
      </c>
      <c r="B299" s="4" t="s">
        <v>695</v>
      </c>
      <c r="C299" s="8" t="s">
        <v>693</v>
      </c>
      <c r="D299" s="5">
        <v>2</v>
      </c>
      <c r="E299" s="5">
        <v>500</v>
      </c>
      <c r="F299" s="5">
        <v>3</v>
      </c>
    </row>
    <row r="300" spans="1:6">
      <c r="A300" s="3" t="s">
        <v>774</v>
      </c>
      <c r="B300" s="4" t="s">
        <v>696</v>
      </c>
      <c r="C300" s="20" t="s">
        <v>694</v>
      </c>
      <c r="D300" s="5">
        <v>2</v>
      </c>
      <c r="E300" s="5">
        <v>500</v>
      </c>
      <c r="F300" s="5">
        <v>5</v>
      </c>
    </row>
    <row r="301" spans="1:6">
      <c r="A301" s="3" t="s">
        <v>775</v>
      </c>
      <c r="B301" s="4" t="s">
        <v>697</v>
      </c>
      <c r="C301" s="8" t="s">
        <v>698</v>
      </c>
      <c r="D301" s="5">
        <v>2</v>
      </c>
      <c r="E301" s="5">
        <v>20000</v>
      </c>
      <c r="F301" s="5">
        <v>3</v>
      </c>
    </row>
    <row r="302" spans="1:6">
      <c r="A302" s="3" t="s">
        <v>776</v>
      </c>
      <c r="B302" s="4" t="s">
        <v>704</v>
      </c>
      <c r="C302" s="20" t="s">
        <v>699</v>
      </c>
      <c r="D302" s="5">
        <v>2</v>
      </c>
      <c r="E302" s="5">
        <v>200</v>
      </c>
      <c r="F302" s="5">
        <v>4</v>
      </c>
    </row>
    <row r="303" spans="1:6">
      <c r="A303" s="3" t="s">
        <v>777</v>
      </c>
      <c r="B303" s="4" t="s">
        <v>705</v>
      </c>
      <c r="C303" s="8" t="s">
        <v>700</v>
      </c>
      <c r="D303" s="5">
        <v>2</v>
      </c>
      <c r="E303" s="5">
        <v>700</v>
      </c>
      <c r="F303" s="5">
        <v>3</v>
      </c>
    </row>
    <row r="304" spans="1:6">
      <c r="A304" s="3" t="s">
        <v>778</v>
      </c>
      <c r="B304" s="4" t="s">
        <v>706</v>
      </c>
      <c r="C304" s="8" t="s">
        <v>701</v>
      </c>
      <c r="D304" s="5">
        <v>2</v>
      </c>
      <c r="E304" s="5">
        <v>1500</v>
      </c>
      <c r="F304" s="5">
        <v>3</v>
      </c>
    </row>
    <row r="305" spans="1:6">
      <c r="A305" s="3" t="s">
        <v>779</v>
      </c>
      <c r="B305" s="4" t="s">
        <v>707</v>
      </c>
      <c r="C305" s="20" t="s">
        <v>702</v>
      </c>
      <c r="D305" s="5">
        <v>2</v>
      </c>
      <c r="E305" s="5">
        <v>150</v>
      </c>
      <c r="F305" s="5">
        <v>5</v>
      </c>
    </row>
    <row r="306" spans="1:6">
      <c r="A306" s="3" t="s">
        <v>780</v>
      </c>
      <c r="B306" s="4" t="s">
        <v>708</v>
      </c>
      <c r="C306" s="8" t="s">
        <v>703</v>
      </c>
      <c r="D306" s="5">
        <v>2</v>
      </c>
      <c r="E306" s="5">
        <v>200</v>
      </c>
      <c r="F306" s="5">
        <v>3</v>
      </c>
    </row>
    <row r="307" spans="1:6">
      <c r="A307" s="3" t="s">
        <v>781</v>
      </c>
      <c r="B307" s="4" t="s">
        <v>709</v>
      </c>
      <c r="C307" s="8" t="s">
        <v>720</v>
      </c>
      <c r="D307" s="5">
        <v>2</v>
      </c>
      <c r="E307" s="5">
        <v>1000</v>
      </c>
      <c r="F307" s="5">
        <v>3</v>
      </c>
    </row>
    <row r="308" spans="1:6">
      <c r="A308" s="3" t="s">
        <v>782</v>
      </c>
      <c r="B308" s="4" t="s">
        <v>710</v>
      </c>
      <c r="C308" s="27" t="s">
        <v>719</v>
      </c>
      <c r="D308" s="5">
        <v>2</v>
      </c>
      <c r="E308" s="5">
        <v>100</v>
      </c>
      <c r="F308" s="5">
        <v>12</v>
      </c>
    </row>
    <row r="309" spans="1:6">
      <c r="A309" s="3" t="s">
        <v>783</v>
      </c>
      <c r="B309" s="4" t="s">
        <v>711</v>
      </c>
      <c r="C309" s="3" t="s">
        <v>718</v>
      </c>
      <c r="D309" s="5">
        <v>2</v>
      </c>
      <c r="E309" s="5">
        <v>700</v>
      </c>
      <c r="F309" s="5">
        <v>3</v>
      </c>
    </row>
    <row r="310" spans="1:6">
      <c r="A310" s="3" t="s">
        <v>784</v>
      </c>
      <c r="B310" s="4" t="s">
        <v>712</v>
      </c>
      <c r="C310" s="27" t="s">
        <v>717</v>
      </c>
      <c r="D310" s="5">
        <v>2</v>
      </c>
      <c r="E310" s="5">
        <v>500</v>
      </c>
      <c r="F310" s="5">
        <v>3</v>
      </c>
    </row>
    <row r="311" spans="1:6">
      <c r="A311" s="3" t="s">
        <v>785</v>
      </c>
      <c r="B311" s="4" t="s">
        <v>713</v>
      </c>
      <c r="C311" s="27" t="s">
        <v>716</v>
      </c>
      <c r="D311" s="5">
        <v>2</v>
      </c>
      <c r="E311" s="5">
        <v>100</v>
      </c>
      <c r="F311" s="5">
        <v>8</v>
      </c>
    </row>
    <row r="312" spans="1:6">
      <c r="A312" s="3" t="s">
        <v>786</v>
      </c>
      <c r="B312" s="4" t="s">
        <v>714</v>
      </c>
      <c r="C312" s="3" t="s">
        <v>715</v>
      </c>
      <c r="D312" s="5">
        <v>2</v>
      </c>
      <c r="E312" s="5">
        <v>2000</v>
      </c>
      <c r="F312" s="5">
        <v>3</v>
      </c>
    </row>
    <row r="313" spans="1:6">
      <c r="A313" s="3" t="s">
        <v>787</v>
      </c>
      <c r="B313" s="4" t="s">
        <v>728</v>
      </c>
      <c r="C313" s="12" t="s">
        <v>721</v>
      </c>
      <c r="D313" s="5">
        <v>2</v>
      </c>
      <c r="E313" s="5">
        <v>3000</v>
      </c>
      <c r="F313" s="5">
        <v>3</v>
      </c>
    </row>
    <row r="314" spans="1:6">
      <c r="A314" s="3" t="s">
        <v>788</v>
      </c>
      <c r="B314" s="4" t="s">
        <v>729</v>
      </c>
      <c r="C314" s="3" t="s">
        <v>722</v>
      </c>
      <c r="D314" s="5">
        <v>2</v>
      </c>
      <c r="E314" s="5">
        <v>500</v>
      </c>
      <c r="F314" s="5">
        <v>3</v>
      </c>
    </row>
    <row r="315" spans="1:6">
      <c r="A315" s="3" t="s">
        <v>789</v>
      </c>
      <c r="B315" s="4" t="s">
        <v>730</v>
      </c>
      <c r="C315" s="8" t="s">
        <v>723</v>
      </c>
      <c r="D315" s="5">
        <v>2</v>
      </c>
      <c r="E315" s="5">
        <v>300</v>
      </c>
      <c r="F315" s="5">
        <v>2</v>
      </c>
    </row>
    <row r="316" spans="1:6">
      <c r="A316" s="3" t="s">
        <v>790</v>
      </c>
      <c r="B316" s="4" t="s">
        <v>731</v>
      </c>
      <c r="C316" s="8" t="s">
        <v>724</v>
      </c>
      <c r="D316" s="5">
        <v>2</v>
      </c>
      <c r="E316" s="5">
        <v>1000</v>
      </c>
      <c r="F316" s="5">
        <v>4</v>
      </c>
    </row>
    <row r="317" spans="1:6">
      <c r="A317" s="3" t="s">
        <v>791</v>
      </c>
      <c r="B317" s="4" t="s">
        <v>732</v>
      </c>
      <c r="C317" s="3" t="s">
        <v>725</v>
      </c>
      <c r="D317" s="5">
        <v>2</v>
      </c>
      <c r="E317" s="5">
        <v>2000</v>
      </c>
      <c r="F317" s="5">
        <v>3</v>
      </c>
    </row>
    <row r="318" spans="1:6">
      <c r="A318" s="3" t="s">
        <v>792</v>
      </c>
      <c r="B318" s="4" t="s">
        <v>733</v>
      </c>
      <c r="C318" s="3" t="s">
        <v>726</v>
      </c>
      <c r="D318" s="5">
        <v>2</v>
      </c>
      <c r="E318" s="5">
        <v>900</v>
      </c>
      <c r="F318" s="5">
        <v>3</v>
      </c>
    </row>
    <row r="319" spans="1:6">
      <c r="A319" s="3" t="s">
        <v>793</v>
      </c>
      <c r="B319" s="4" t="s">
        <v>734</v>
      </c>
      <c r="C319" s="3" t="s">
        <v>727</v>
      </c>
      <c r="D319" s="5">
        <v>2</v>
      </c>
      <c r="E319" s="5">
        <v>1000</v>
      </c>
      <c r="F319" s="5">
        <v>2</v>
      </c>
    </row>
    <row r="320" spans="1:6">
      <c r="A320" s="3" t="s">
        <v>794</v>
      </c>
      <c r="B320" s="4" t="s">
        <v>735</v>
      </c>
      <c r="C320" s="3" t="s">
        <v>736</v>
      </c>
      <c r="D320" s="5">
        <v>2</v>
      </c>
      <c r="E320" s="5">
        <v>800</v>
      </c>
      <c r="F320" s="5">
        <v>3</v>
      </c>
    </row>
    <row r="321" spans="1:6">
      <c r="A321" s="3" t="s">
        <v>795</v>
      </c>
      <c r="B321" s="4" t="s">
        <v>744</v>
      </c>
      <c r="C321" s="3" t="s">
        <v>737</v>
      </c>
      <c r="D321" s="5">
        <v>2</v>
      </c>
      <c r="E321" s="5">
        <v>500</v>
      </c>
      <c r="F321" s="5">
        <v>3</v>
      </c>
    </row>
    <row r="322" spans="1:6">
      <c r="A322" s="3" t="s">
        <v>796</v>
      </c>
      <c r="B322" s="4" t="s">
        <v>743</v>
      </c>
      <c r="C322" s="8" t="s">
        <v>738</v>
      </c>
      <c r="D322" s="5">
        <v>2</v>
      </c>
      <c r="E322" s="5">
        <v>500</v>
      </c>
      <c r="F322" s="5">
        <v>4</v>
      </c>
    </row>
    <row r="323" spans="1:6">
      <c r="A323" s="3" t="s">
        <v>797</v>
      </c>
      <c r="B323" s="4" t="s">
        <v>742</v>
      </c>
      <c r="C323" s="20" t="s">
        <v>739</v>
      </c>
      <c r="D323" s="5">
        <v>2</v>
      </c>
      <c r="E323" s="5">
        <v>300</v>
      </c>
      <c r="F323" s="5">
        <v>5</v>
      </c>
    </row>
    <row r="324" spans="1:6">
      <c r="A324" s="3" t="s">
        <v>798</v>
      </c>
      <c r="B324" s="4" t="s">
        <v>741</v>
      </c>
      <c r="C324" s="3" t="s">
        <v>740</v>
      </c>
      <c r="D324" s="5">
        <v>2</v>
      </c>
      <c r="E324" s="5">
        <v>1500</v>
      </c>
      <c r="F324" s="5">
        <v>3</v>
      </c>
    </row>
    <row r="325" spans="1:6">
      <c r="A325" s="3" t="s">
        <v>863</v>
      </c>
      <c r="B325" s="10" t="s">
        <v>799</v>
      </c>
      <c r="C325" s="11" t="s">
        <v>800</v>
      </c>
      <c r="D325" s="5">
        <v>2</v>
      </c>
      <c r="E325" s="5">
        <v>1100</v>
      </c>
      <c r="F325" s="5">
        <v>3</v>
      </c>
    </row>
    <row r="326" spans="1:6">
      <c r="A326" s="3" t="s">
        <v>864</v>
      </c>
      <c r="B326" s="10" t="s">
        <v>801</v>
      </c>
      <c r="C326" s="11" t="s">
        <v>834</v>
      </c>
      <c r="D326" s="5">
        <v>2</v>
      </c>
      <c r="E326" s="5">
        <v>2000</v>
      </c>
      <c r="F326" s="5">
        <v>3</v>
      </c>
    </row>
    <row r="327" spans="1:6">
      <c r="A327" s="3" t="s">
        <v>865</v>
      </c>
      <c r="B327" s="10" t="s">
        <v>802</v>
      </c>
      <c r="C327" s="28" t="s">
        <v>835</v>
      </c>
      <c r="D327" s="5">
        <v>2</v>
      </c>
      <c r="E327" s="5">
        <v>500</v>
      </c>
      <c r="F327" s="5">
        <v>6</v>
      </c>
    </row>
    <row r="328" spans="1:6">
      <c r="A328" s="3" t="s">
        <v>866</v>
      </c>
      <c r="B328" s="10" t="s">
        <v>803</v>
      </c>
      <c r="C328" s="11" t="s">
        <v>836</v>
      </c>
      <c r="D328" s="5">
        <v>2</v>
      </c>
      <c r="E328" s="5">
        <v>1000</v>
      </c>
      <c r="F328" s="5">
        <v>3</v>
      </c>
    </row>
    <row r="329" spans="1:6">
      <c r="A329" s="3" t="s">
        <v>867</v>
      </c>
      <c r="B329" s="10" t="s">
        <v>804</v>
      </c>
      <c r="C329" s="11" t="s">
        <v>837</v>
      </c>
      <c r="D329" s="5">
        <v>2</v>
      </c>
      <c r="E329" s="5">
        <v>500</v>
      </c>
      <c r="F329" s="5">
        <v>3</v>
      </c>
    </row>
    <row r="330" spans="1:6">
      <c r="A330" s="3" t="s">
        <v>868</v>
      </c>
      <c r="B330" s="10" t="s">
        <v>805</v>
      </c>
      <c r="C330" s="11" t="s">
        <v>838</v>
      </c>
      <c r="D330" s="5">
        <v>2</v>
      </c>
      <c r="E330" s="5">
        <v>200</v>
      </c>
      <c r="F330" s="5">
        <v>4</v>
      </c>
    </row>
    <row r="331" spans="1:6">
      <c r="A331" s="3" t="s">
        <v>869</v>
      </c>
      <c r="B331" s="10" t="s">
        <v>806</v>
      </c>
      <c r="C331" s="11" t="s">
        <v>839</v>
      </c>
      <c r="D331" s="5">
        <v>2</v>
      </c>
      <c r="E331" s="5">
        <v>500</v>
      </c>
      <c r="F331" s="5">
        <v>4</v>
      </c>
    </row>
    <row r="332" spans="1:6">
      <c r="A332" s="3" t="s">
        <v>870</v>
      </c>
      <c r="B332" s="10" t="s">
        <v>807</v>
      </c>
      <c r="C332" s="11" t="s">
        <v>861</v>
      </c>
      <c r="D332" s="5">
        <v>2</v>
      </c>
      <c r="E332" s="5">
        <v>5000</v>
      </c>
      <c r="F332" s="5">
        <v>3</v>
      </c>
    </row>
    <row r="333" spans="1:6">
      <c r="A333" s="3" t="s">
        <v>871</v>
      </c>
      <c r="B333" s="10" t="s">
        <v>808</v>
      </c>
      <c r="C333" s="11" t="s">
        <v>840</v>
      </c>
      <c r="D333" s="5">
        <v>2</v>
      </c>
      <c r="E333" s="5">
        <v>1500</v>
      </c>
      <c r="F333" s="5">
        <v>3</v>
      </c>
    </row>
    <row r="334" spans="1:6">
      <c r="A334" s="3" t="s">
        <v>872</v>
      </c>
      <c r="B334" s="10" t="s">
        <v>809</v>
      </c>
      <c r="C334" s="11" t="s">
        <v>841</v>
      </c>
      <c r="D334" s="5">
        <v>2</v>
      </c>
      <c r="E334" s="5">
        <v>1000</v>
      </c>
      <c r="F334" s="5">
        <v>4</v>
      </c>
    </row>
    <row r="335" spans="1:6">
      <c r="A335" s="3" t="s">
        <v>873</v>
      </c>
      <c r="B335" s="10" t="s">
        <v>810</v>
      </c>
      <c r="C335" s="11" t="s">
        <v>842</v>
      </c>
      <c r="D335" s="5">
        <v>2</v>
      </c>
      <c r="E335" s="5">
        <v>500</v>
      </c>
      <c r="F335" s="5">
        <v>3</v>
      </c>
    </row>
    <row r="336" spans="1:6">
      <c r="A336" s="3" t="s">
        <v>874</v>
      </c>
      <c r="B336" s="10" t="s">
        <v>811</v>
      </c>
      <c r="C336" s="15" t="s">
        <v>843</v>
      </c>
      <c r="D336" s="5">
        <v>2</v>
      </c>
      <c r="E336" s="5">
        <v>400</v>
      </c>
      <c r="F336" s="5">
        <v>4</v>
      </c>
    </row>
    <row r="337" spans="1:6">
      <c r="A337" s="3" t="s">
        <v>875</v>
      </c>
      <c r="B337" s="10" t="s">
        <v>812</v>
      </c>
      <c r="C337" s="11" t="s">
        <v>844</v>
      </c>
      <c r="D337" s="5">
        <v>2</v>
      </c>
      <c r="E337" s="5">
        <v>10000</v>
      </c>
      <c r="F337" s="5">
        <v>3</v>
      </c>
    </row>
    <row r="338" spans="1:6">
      <c r="A338" s="3" t="s">
        <v>876</v>
      </c>
      <c r="B338" s="10" t="s">
        <v>813</v>
      </c>
      <c r="C338" s="15" t="s">
        <v>845</v>
      </c>
      <c r="D338" s="5">
        <v>2</v>
      </c>
      <c r="E338" s="5">
        <v>8000</v>
      </c>
      <c r="F338" s="5">
        <v>3</v>
      </c>
    </row>
    <row r="339" spans="1:6">
      <c r="A339" s="3" t="s">
        <v>877</v>
      </c>
      <c r="B339" s="10" t="s">
        <v>814</v>
      </c>
      <c r="C339" s="11" t="s">
        <v>846</v>
      </c>
      <c r="D339" s="5">
        <v>2</v>
      </c>
      <c r="E339" s="5">
        <v>500</v>
      </c>
      <c r="F339" s="5">
        <v>3</v>
      </c>
    </row>
    <row r="340" spans="1:6">
      <c r="A340" s="3" t="s">
        <v>878</v>
      </c>
      <c r="B340" s="10" t="s">
        <v>815</v>
      </c>
      <c r="C340" s="23" t="s">
        <v>847</v>
      </c>
      <c r="D340" s="5">
        <v>2</v>
      </c>
      <c r="E340" s="5">
        <v>500</v>
      </c>
      <c r="F340" s="5">
        <v>6</v>
      </c>
    </row>
    <row r="341" spans="1:6">
      <c r="A341" s="3" t="s">
        <v>879</v>
      </c>
      <c r="B341" s="10" t="s">
        <v>816</v>
      </c>
      <c r="C341" s="11" t="s">
        <v>848</v>
      </c>
      <c r="D341" s="5">
        <v>2</v>
      </c>
      <c r="E341" s="5">
        <v>2000</v>
      </c>
      <c r="F341" s="5">
        <v>3</v>
      </c>
    </row>
    <row r="342" spans="1:6">
      <c r="A342" s="3" t="s">
        <v>880</v>
      </c>
      <c r="B342" s="10" t="s">
        <v>817</v>
      </c>
      <c r="C342" s="11" t="s">
        <v>849</v>
      </c>
      <c r="D342" s="5">
        <v>2</v>
      </c>
      <c r="E342" s="5">
        <v>3000</v>
      </c>
      <c r="F342" s="5">
        <v>4</v>
      </c>
    </row>
    <row r="343" spans="1:6">
      <c r="A343" s="3" t="s">
        <v>881</v>
      </c>
      <c r="B343" s="10" t="s">
        <v>818</v>
      </c>
      <c r="C343" s="11" t="s">
        <v>850</v>
      </c>
      <c r="D343" s="5">
        <v>2</v>
      </c>
      <c r="E343" s="5">
        <v>5000</v>
      </c>
      <c r="F343" s="5">
        <v>3</v>
      </c>
    </row>
    <row r="344" spans="1:6">
      <c r="A344" s="3" t="s">
        <v>882</v>
      </c>
      <c r="B344" s="10" t="s">
        <v>819</v>
      </c>
      <c r="C344" s="11" t="s">
        <v>851</v>
      </c>
      <c r="D344" s="5">
        <v>2</v>
      </c>
      <c r="E344" s="5">
        <v>500</v>
      </c>
      <c r="F344" s="5">
        <v>3</v>
      </c>
    </row>
    <row r="345" spans="1:6">
      <c r="A345" s="3" t="s">
        <v>883</v>
      </c>
      <c r="B345" s="10" t="s">
        <v>820</v>
      </c>
      <c r="C345" s="15" t="s">
        <v>852</v>
      </c>
      <c r="D345" s="5">
        <v>2</v>
      </c>
      <c r="E345" s="5">
        <v>1000</v>
      </c>
      <c r="F345" s="5">
        <v>4</v>
      </c>
    </row>
    <row r="346" spans="1:6">
      <c r="A346" s="3" t="s">
        <v>884</v>
      </c>
      <c r="B346" s="10" t="s">
        <v>821</v>
      </c>
      <c r="C346" s="11" t="s">
        <v>853</v>
      </c>
      <c r="D346" s="5">
        <v>2</v>
      </c>
      <c r="E346" s="5">
        <v>8000</v>
      </c>
      <c r="F346" s="5">
        <v>3</v>
      </c>
    </row>
    <row r="347" spans="1:6">
      <c r="A347" s="3" t="s">
        <v>885</v>
      </c>
      <c r="B347" s="10" t="s">
        <v>822</v>
      </c>
      <c r="C347" s="11" t="s">
        <v>854</v>
      </c>
      <c r="D347" s="5">
        <v>2</v>
      </c>
      <c r="E347" s="5">
        <v>2000</v>
      </c>
      <c r="F347" s="5">
        <v>3</v>
      </c>
    </row>
    <row r="348" spans="1:6">
      <c r="A348" s="3" t="s">
        <v>886</v>
      </c>
      <c r="B348" s="10" t="s">
        <v>823</v>
      </c>
      <c r="C348" s="28" t="s">
        <v>855</v>
      </c>
      <c r="D348" s="5">
        <v>3</v>
      </c>
      <c r="E348" s="5">
        <v>100</v>
      </c>
      <c r="F348" s="5">
        <v>14</v>
      </c>
    </row>
    <row r="349" spans="1:6">
      <c r="A349" s="3" t="s">
        <v>887</v>
      </c>
      <c r="B349" s="10" t="s">
        <v>824</v>
      </c>
      <c r="C349" s="11" t="s">
        <v>825</v>
      </c>
      <c r="D349" s="5">
        <v>2</v>
      </c>
      <c r="E349" s="5">
        <v>1500</v>
      </c>
      <c r="F349" s="5">
        <v>3</v>
      </c>
    </row>
    <row r="350" spans="1:6">
      <c r="A350" s="3" t="s">
        <v>888</v>
      </c>
      <c r="B350" s="10" t="s">
        <v>826</v>
      </c>
      <c r="C350" s="23" t="s">
        <v>862</v>
      </c>
      <c r="D350" s="5">
        <v>2</v>
      </c>
      <c r="E350" s="5">
        <v>1200</v>
      </c>
      <c r="F350" s="5">
        <v>4</v>
      </c>
    </row>
    <row r="351" spans="1:6">
      <c r="A351" s="3" t="s">
        <v>889</v>
      </c>
      <c r="B351" s="10" t="s">
        <v>827</v>
      </c>
      <c r="C351" s="11" t="s">
        <v>856</v>
      </c>
      <c r="D351" s="5">
        <v>2</v>
      </c>
      <c r="E351" s="5">
        <v>10000</v>
      </c>
      <c r="F351" s="5">
        <v>3</v>
      </c>
    </row>
    <row r="352" spans="1:6">
      <c r="A352" s="3" t="s">
        <v>890</v>
      </c>
      <c r="B352" s="10" t="s">
        <v>828</v>
      </c>
      <c r="C352" s="28" t="s">
        <v>857</v>
      </c>
      <c r="D352" s="5">
        <v>2</v>
      </c>
      <c r="E352" s="5">
        <v>500</v>
      </c>
      <c r="F352" s="5">
        <v>10</v>
      </c>
    </row>
    <row r="353" spans="1:6">
      <c r="A353" s="3" t="s">
        <v>891</v>
      </c>
      <c r="B353" s="10" t="s">
        <v>829</v>
      </c>
      <c r="C353" s="11" t="s">
        <v>858</v>
      </c>
      <c r="D353" s="5">
        <v>2</v>
      </c>
      <c r="E353" s="5">
        <v>5000</v>
      </c>
      <c r="F353" s="5">
        <v>3</v>
      </c>
    </row>
    <row r="354" spans="1:6">
      <c r="A354" s="3" t="s">
        <v>892</v>
      </c>
      <c r="B354" s="10" t="s">
        <v>830</v>
      </c>
      <c r="C354" s="11" t="s">
        <v>859</v>
      </c>
      <c r="D354" s="5">
        <v>2</v>
      </c>
      <c r="E354" s="5">
        <v>500</v>
      </c>
      <c r="F354" s="5">
        <v>3</v>
      </c>
    </row>
    <row r="355" spans="1:6">
      <c r="A355" s="3" t="s">
        <v>893</v>
      </c>
      <c r="B355" s="10" t="s">
        <v>831</v>
      </c>
      <c r="C355" s="15" t="s">
        <v>860</v>
      </c>
      <c r="D355" s="5">
        <v>2</v>
      </c>
      <c r="E355" s="5">
        <v>1100</v>
      </c>
      <c r="F355" s="5">
        <v>3</v>
      </c>
    </row>
    <row r="356" spans="1:6">
      <c r="A356" s="3" t="s">
        <v>894</v>
      </c>
      <c r="B356" s="10" t="s">
        <v>832</v>
      </c>
      <c r="C356" s="11" t="s">
        <v>833</v>
      </c>
      <c r="D356" s="5">
        <v>2</v>
      </c>
      <c r="E356" s="5">
        <v>400</v>
      </c>
      <c r="F356" s="5">
        <v>3</v>
      </c>
    </row>
    <row r="357" spans="1:6">
      <c r="A357" s="3" t="s">
        <v>903</v>
      </c>
      <c r="B357" s="10" t="s">
        <v>925</v>
      </c>
      <c r="C357" s="19" t="s">
        <v>947</v>
      </c>
      <c r="D357" s="5">
        <v>2</v>
      </c>
      <c r="E357" s="5">
        <v>300</v>
      </c>
      <c r="F357" s="5">
        <v>4</v>
      </c>
    </row>
    <row r="358" spans="1:6">
      <c r="A358" s="3" t="s">
        <v>904</v>
      </c>
      <c r="B358" s="10" t="s">
        <v>926</v>
      </c>
      <c r="C358" s="10" t="s">
        <v>948</v>
      </c>
      <c r="D358" s="5">
        <v>2</v>
      </c>
      <c r="E358" s="5">
        <v>100</v>
      </c>
      <c r="F358" s="5">
        <v>5</v>
      </c>
    </row>
    <row r="359" spans="1:6">
      <c r="A359" s="3" t="s">
        <v>905</v>
      </c>
      <c r="B359" s="10" t="s">
        <v>927</v>
      </c>
      <c r="C359" s="10" t="s">
        <v>949</v>
      </c>
      <c r="D359" s="5">
        <v>2</v>
      </c>
      <c r="E359" s="5">
        <v>800</v>
      </c>
      <c r="F359" s="5">
        <v>3</v>
      </c>
    </row>
    <row r="360" spans="1:6">
      <c r="A360" s="3" t="s">
        <v>906</v>
      </c>
      <c r="B360" s="10" t="s">
        <v>928</v>
      </c>
      <c r="C360" s="19" t="s">
        <v>950</v>
      </c>
      <c r="D360" s="5">
        <v>2</v>
      </c>
      <c r="E360" s="5">
        <v>200</v>
      </c>
      <c r="F360" s="5">
        <v>6</v>
      </c>
    </row>
    <row r="361" spans="1:6">
      <c r="A361" s="3" t="s">
        <v>907</v>
      </c>
      <c r="B361" s="10" t="s">
        <v>929</v>
      </c>
      <c r="C361" s="19" t="s">
        <v>951</v>
      </c>
      <c r="D361" s="5">
        <v>2</v>
      </c>
      <c r="E361" s="5">
        <v>2000</v>
      </c>
      <c r="F361" s="5">
        <v>5</v>
      </c>
    </row>
    <row r="362" spans="1:6">
      <c r="A362" s="3" t="s">
        <v>908</v>
      </c>
      <c r="B362" s="10" t="s">
        <v>930</v>
      </c>
      <c r="C362" s="19" t="s">
        <v>952</v>
      </c>
      <c r="D362" s="5">
        <v>2</v>
      </c>
      <c r="E362" s="5">
        <v>400</v>
      </c>
      <c r="F362" s="5">
        <v>3</v>
      </c>
    </row>
    <row r="363" spans="1:6">
      <c r="A363" s="3" t="s">
        <v>909</v>
      </c>
      <c r="B363" s="10" t="s">
        <v>931</v>
      </c>
      <c r="C363" s="19" t="s">
        <v>953</v>
      </c>
      <c r="D363" s="5">
        <v>2</v>
      </c>
      <c r="E363" s="5">
        <v>100</v>
      </c>
      <c r="F363" s="5">
        <v>6</v>
      </c>
    </row>
    <row r="364" spans="1:6">
      <c r="A364" s="3" t="s">
        <v>910</v>
      </c>
      <c r="B364" s="10" t="s">
        <v>932</v>
      </c>
      <c r="C364" s="19" t="s">
        <v>954</v>
      </c>
      <c r="D364" s="5">
        <v>2</v>
      </c>
      <c r="E364" s="5">
        <v>100</v>
      </c>
      <c r="F364" s="5">
        <v>5</v>
      </c>
    </row>
    <row r="365" spans="1:6">
      <c r="A365" s="3" t="s">
        <v>911</v>
      </c>
      <c r="B365" s="10" t="s">
        <v>933</v>
      </c>
      <c r="C365" s="19" t="s">
        <v>955</v>
      </c>
      <c r="D365" s="5">
        <v>2</v>
      </c>
      <c r="E365" s="5">
        <v>100</v>
      </c>
      <c r="F365" s="5">
        <v>7</v>
      </c>
    </row>
    <row r="366" spans="1:6">
      <c r="A366" s="3" t="s">
        <v>912</v>
      </c>
      <c r="B366" s="10" t="s">
        <v>934</v>
      </c>
      <c r="C366" s="24" t="s">
        <v>956</v>
      </c>
      <c r="D366" s="5">
        <v>2</v>
      </c>
      <c r="E366" s="5">
        <v>500</v>
      </c>
      <c r="F366" s="5">
        <v>7</v>
      </c>
    </row>
    <row r="367" spans="1:6">
      <c r="A367" s="8" t="s">
        <v>913</v>
      </c>
      <c r="B367" s="17" t="s">
        <v>935</v>
      </c>
      <c r="C367" s="19" t="s">
        <v>957</v>
      </c>
      <c r="D367" s="18">
        <v>2</v>
      </c>
      <c r="E367" s="18">
        <v>400</v>
      </c>
      <c r="F367" s="18">
        <v>4</v>
      </c>
    </row>
    <row r="368" spans="1:6">
      <c r="A368" s="3" t="s">
        <v>914</v>
      </c>
      <c r="B368" s="10" t="s">
        <v>936</v>
      </c>
      <c r="C368" s="19" t="s">
        <v>958</v>
      </c>
      <c r="D368" s="5">
        <v>2</v>
      </c>
      <c r="E368" s="5">
        <v>100</v>
      </c>
      <c r="F368" s="5">
        <v>5</v>
      </c>
    </row>
    <row r="369" spans="1:6">
      <c r="A369" s="3" t="s">
        <v>915</v>
      </c>
      <c r="B369" s="10" t="s">
        <v>937</v>
      </c>
      <c r="C369" s="19" t="s">
        <v>959</v>
      </c>
      <c r="D369" s="5">
        <v>3</v>
      </c>
      <c r="E369" s="5">
        <v>100</v>
      </c>
      <c r="F369" s="5">
        <v>3</v>
      </c>
    </row>
    <row r="370" spans="1:6">
      <c r="A370" s="3" t="s">
        <v>916</v>
      </c>
      <c r="B370" s="10" t="s">
        <v>938</v>
      </c>
      <c r="C370" s="19" t="s">
        <v>960</v>
      </c>
      <c r="D370" s="5">
        <v>2</v>
      </c>
      <c r="E370" s="5">
        <v>100</v>
      </c>
      <c r="F370" s="5">
        <v>12</v>
      </c>
    </row>
    <row r="371" spans="1:6">
      <c r="A371" s="3" t="s">
        <v>917</v>
      </c>
      <c r="B371" s="10" t="s">
        <v>939</v>
      </c>
      <c r="C371" s="19" t="s">
        <v>961</v>
      </c>
      <c r="D371" s="5">
        <v>3</v>
      </c>
      <c r="E371" s="5">
        <v>300</v>
      </c>
      <c r="F371" s="5">
        <v>4</v>
      </c>
    </row>
    <row r="372" spans="1:6">
      <c r="A372" s="3" t="s">
        <v>918</v>
      </c>
      <c r="B372" s="10" t="s">
        <v>940</v>
      </c>
      <c r="C372" s="19" t="s">
        <v>962</v>
      </c>
      <c r="D372" s="5">
        <v>2</v>
      </c>
      <c r="E372" s="5">
        <v>500</v>
      </c>
      <c r="F372" s="5">
        <v>5</v>
      </c>
    </row>
    <row r="373" spans="1:6">
      <c r="A373" s="3" t="s">
        <v>919</v>
      </c>
      <c r="B373" s="10" t="s">
        <v>941</v>
      </c>
      <c r="C373" s="24" t="s">
        <v>963</v>
      </c>
      <c r="D373" s="5">
        <v>2</v>
      </c>
      <c r="E373" s="5">
        <v>500</v>
      </c>
      <c r="F373" s="5">
        <v>8</v>
      </c>
    </row>
    <row r="374" spans="1:6">
      <c r="A374" s="3" t="s">
        <v>920</v>
      </c>
      <c r="B374" s="10" t="s">
        <v>942</v>
      </c>
      <c r="C374" s="19" t="s">
        <v>964</v>
      </c>
      <c r="D374" s="5">
        <v>2</v>
      </c>
      <c r="E374" s="5">
        <v>400</v>
      </c>
      <c r="F374" s="5">
        <v>8</v>
      </c>
    </row>
    <row r="375" spans="1:6">
      <c r="A375" s="3" t="s">
        <v>921</v>
      </c>
      <c r="B375" s="10" t="s">
        <v>943</v>
      </c>
      <c r="C375" s="19" t="s">
        <v>965</v>
      </c>
      <c r="D375" s="5">
        <v>2</v>
      </c>
      <c r="E375" s="5">
        <v>500</v>
      </c>
      <c r="F375" s="5">
        <v>4</v>
      </c>
    </row>
    <row r="376" spans="1:6">
      <c r="A376" s="3" t="s">
        <v>922</v>
      </c>
      <c r="B376" s="10" t="s">
        <v>944</v>
      </c>
      <c r="C376" s="19" t="s">
        <v>966</v>
      </c>
      <c r="D376" s="5">
        <v>2</v>
      </c>
      <c r="E376" s="5">
        <v>100</v>
      </c>
      <c r="F376" s="5">
        <v>3</v>
      </c>
    </row>
    <row r="377" spans="1:6">
      <c r="A377" s="3" t="s">
        <v>923</v>
      </c>
      <c r="B377" s="10" t="s">
        <v>945</v>
      </c>
      <c r="C377" s="24" t="s">
        <v>967</v>
      </c>
      <c r="D377" s="5">
        <v>2</v>
      </c>
      <c r="E377" s="5">
        <v>1000</v>
      </c>
      <c r="F377" s="5">
        <v>14</v>
      </c>
    </row>
    <row r="378" spans="1:6">
      <c r="A378" s="8" t="s">
        <v>924</v>
      </c>
      <c r="B378" s="17" t="s">
        <v>946</v>
      </c>
      <c r="C378" s="24" t="s">
        <v>968</v>
      </c>
      <c r="D378" s="18">
        <v>2</v>
      </c>
      <c r="E378" s="18">
        <v>500</v>
      </c>
      <c r="F378" s="18">
        <v>5</v>
      </c>
    </row>
    <row r="379" spans="1:6">
      <c r="A379" s="8" t="s">
        <v>1023</v>
      </c>
      <c r="B379" s="10" t="s">
        <v>1029</v>
      </c>
      <c r="C379" s="19" t="s">
        <v>1035</v>
      </c>
      <c r="D379" s="5">
        <v>2</v>
      </c>
      <c r="E379" s="5">
        <v>1000</v>
      </c>
      <c r="F379" s="5">
        <v>8</v>
      </c>
    </row>
    <row r="380" spans="1:6">
      <c r="A380" s="8" t="s">
        <v>1024</v>
      </c>
      <c r="B380" s="10" t="s">
        <v>1030</v>
      </c>
      <c r="C380" s="19" t="s">
        <v>1036</v>
      </c>
      <c r="D380" s="5">
        <v>2</v>
      </c>
      <c r="E380" s="5">
        <v>500</v>
      </c>
      <c r="F380" s="5">
        <v>6</v>
      </c>
    </row>
    <row r="381" spans="1:6">
      <c r="A381" s="8" t="s">
        <v>1025</v>
      </c>
      <c r="B381" s="10" t="s">
        <v>1031</v>
      </c>
      <c r="C381" s="19" t="s">
        <v>1037</v>
      </c>
      <c r="D381" s="5">
        <v>2</v>
      </c>
      <c r="E381" s="5">
        <v>500</v>
      </c>
      <c r="F381" s="5">
        <v>4</v>
      </c>
    </row>
    <row r="382" spans="1:6">
      <c r="A382" s="8" t="s">
        <v>1026</v>
      </c>
      <c r="B382" s="10" t="s">
        <v>1032</v>
      </c>
      <c r="C382" s="19" t="s">
        <v>1038</v>
      </c>
      <c r="D382" s="5">
        <v>3</v>
      </c>
      <c r="E382" s="5">
        <v>1000</v>
      </c>
      <c r="F382" s="5">
        <v>7</v>
      </c>
    </row>
    <row r="383" spans="1:6">
      <c r="A383" s="8" t="s">
        <v>1027</v>
      </c>
      <c r="B383" s="10" t="s">
        <v>1033</v>
      </c>
      <c r="C383" s="19" t="s">
        <v>1039</v>
      </c>
      <c r="D383" s="5">
        <v>2</v>
      </c>
      <c r="E383" s="5">
        <v>500</v>
      </c>
      <c r="F383" s="5">
        <v>6</v>
      </c>
    </row>
    <row r="384" spans="1:6">
      <c r="A384" s="8" t="s">
        <v>1028</v>
      </c>
      <c r="B384" s="10" t="s">
        <v>1034</v>
      </c>
      <c r="C384" s="19" t="s">
        <v>1040</v>
      </c>
      <c r="D384" s="5">
        <v>2</v>
      </c>
      <c r="E384" s="5">
        <v>300</v>
      </c>
      <c r="F384" s="5">
        <v>7</v>
      </c>
    </row>
    <row r="385" spans="1:6">
      <c r="A385" s="8" t="s">
        <v>1076</v>
      </c>
      <c r="B385" s="10" t="s">
        <v>1050</v>
      </c>
      <c r="C385" s="24" t="s">
        <v>1102</v>
      </c>
      <c r="D385" s="5">
        <v>2</v>
      </c>
      <c r="E385" s="5">
        <v>500</v>
      </c>
      <c r="F385" s="5">
        <v>5</v>
      </c>
    </row>
    <row r="386" spans="1:6">
      <c r="A386" s="8" t="s">
        <v>1077</v>
      </c>
      <c r="B386" s="10" t="s">
        <v>1051</v>
      </c>
      <c r="C386" s="24" t="s">
        <v>1103</v>
      </c>
      <c r="D386" s="5">
        <v>2</v>
      </c>
      <c r="E386" s="5">
        <v>400</v>
      </c>
      <c r="F386" s="5">
        <v>5</v>
      </c>
    </row>
    <row r="387" spans="1:6">
      <c r="A387" s="8" t="s">
        <v>1078</v>
      </c>
      <c r="B387" s="10" t="s">
        <v>1052</v>
      </c>
      <c r="C387" s="24" t="s">
        <v>1104</v>
      </c>
      <c r="D387" s="5">
        <v>2</v>
      </c>
      <c r="E387" s="5">
        <v>500</v>
      </c>
      <c r="F387" s="5">
        <v>5</v>
      </c>
    </row>
    <row r="388" spans="1:6">
      <c r="A388" s="8" t="s">
        <v>1079</v>
      </c>
      <c r="B388" s="10" t="s">
        <v>1053</v>
      </c>
      <c r="C388" s="24" t="s">
        <v>1105</v>
      </c>
      <c r="D388" s="5">
        <v>2</v>
      </c>
      <c r="E388" s="5">
        <v>300</v>
      </c>
      <c r="F388" s="5">
        <v>4</v>
      </c>
    </row>
    <row r="389" spans="1:6">
      <c r="A389" s="8" t="s">
        <v>1080</v>
      </c>
      <c r="B389" s="10" t="s">
        <v>1054</v>
      </c>
      <c r="C389" s="24" t="s">
        <v>1106</v>
      </c>
      <c r="D389" s="5">
        <v>2</v>
      </c>
      <c r="E389" s="5">
        <v>100</v>
      </c>
      <c r="F389" s="5">
        <v>7</v>
      </c>
    </row>
    <row r="390" spans="1:6">
      <c r="A390" s="8" t="s">
        <v>1081</v>
      </c>
      <c r="B390" s="10" t="s">
        <v>1055</v>
      </c>
      <c r="C390" s="24" t="s">
        <v>1107</v>
      </c>
      <c r="D390" s="5">
        <v>2</v>
      </c>
      <c r="E390" s="5">
        <v>100</v>
      </c>
      <c r="F390" s="5">
        <v>14</v>
      </c>
    </row>
    <row r="391" spans="1:6">
      <c r="A391" s="8" t="s">
        <v>1082</v>
      </c>
      <c r="B391" s="10" t="s">
        <v>1056</v>
      </c>
      <c r="C391" s="24" t="s">
        <v>1108</v>
      </c>
      <c r="D391" s="5">
        <v>2</v>
      </c>
      <c r="E391" s="5">
        <v>300</v>
      </c>
      <c r="F391" s="5">
        <v>7</v>
      </c>
    </row>
    <row r="392" spans="1:6">
      <c r="A392" s="8" t="s">
        <v>1083</v>
      </c>
      <c r="B392" s="10" t="s">
        <v>1057</v>
      </c>
      <c r="C392" s="24" t="s">
        <v>1109</v>
      </c>
      <c r="D392" s="5">
        <v>2</v>
      </c>
      <c r="E392" s="5">
        <v>100</v>
      </c>
      <c r="F392" s="5">
        <v>5</v>
      </c>
    </row>
    <row r="393" spans="1:6">
      <c r="A393" s="8" t="s">
        <v>1084</v>
      </c>
      <c r="B393" s="10" t="s">
        <v>1058</v>
      </c>
      <c r="C393" s="24" t="s">
        <v>1110</v>
      </c>
      <c r="D393" s="5">
        <v>2</v>
      </c>
      <c r="E393" s="5">
        <v>100</v>
      </c>
      <c r="F393" s="5">
        <v>10</v>
      </c>
    </row>
    <row r="394" spans="1:6">
      <c r="A394" s="8" t="s">
        <v>1085</v>
      </c>
      <c r="B394" s="10" t="s">
        <v>1059</v>
      </c>
      <c r="C394" s="24" t="s">
        <v>1111</v>
      </c>
      <c r="D394" s="5">
        <v>2</v>
      </c>
      <c r="E394" s="5">
        <v>200</v>
      </c>
      <c r="F394" s="5">
        <v>8</v>
      </c>
    </row>
    <row r="395" spans="1:6">
      <c r="A395" s="8" t="s">
        <v>1086</v>
      </c>
      <c r="B395" s="10" t="s">
        <v>1060</v>
      </c>
      <c r="C395" s="24" t="s">
        <v>1112</v>
      </c>
      <c r="D395" s="5">
        <v>2</v>
      </c>
      <c r="E395" s="5">
        <v>200</v>
      </c>
      <c r="F395" s="5">
        <v>10</v>
      </c>
    </row>
    <row r="396" spans="1:6">
      <c r="A396" s="8" t="s">
        <v>1087</v>
      </c>
      <c r="B396" s="10" t="s">
        <v>1061</v>
      </c>
      <c r="C396" s="24" t="s">
        <v>1113</v>
      </c>
      <c r="D396" s="5">
        <v>2</v>
      </c>
      <c r="E396" s="5">
        <v>1000</v>
      </c>
      <c r="F396" s="5">
        <v>7</v>
      </c>
    </row>
    <row r="397" spans="1:6">
      <c r="A397" s="8" t="s">
        <v>1088</v>
      </c>
      <c r="B397" s="10" t="s">
        <v>1062</v>
      </c>
      <c r="C397" s="24" t="s">
        <v>1114</v>
      </c>
      <c r="D397" s="5">
        <v>2</v>
      </c>
      <c r="E397" s="5">
        <v>500</v>
      </c>
      <c r="F397" s="5">
        <v>5</v>
      </c>
    </row>
    <row r="398" spans="1:6">
      <c r="A398" s="8" t="s">
        <v>1089</v>
      </c>
      <c r="B398" s="10" t="s">
        <v>1063</v>
      </c>
      <c r="C398" s="24" t="s">
        <v>1115</v>
      </c>
      <c r="D398" s="5">
        <v>2</v>
      </c>
      <c r="E398" s="5">
        <v>100</v>
      </c>
      <c r="F398" s="5">
        <v>5</v>
      </c>
    </row>
    <row r="399" spans="1:6">
      <c r="A399" s="8" t="s">
        <v>1090</v>
      </c>
      <c r="B399" s="10" t="s">
        <v>1064</v>
      </c>
      <c r="C399" s="24" t="s">
        <v>1116</v>
      </c>
      <c r="D399" s="5">
        <v>2</v>
      </c>
      <c r="E399" s="5">
        <v>500</v>
      </c>
      <c r="F399" s="5">
        <v>7</v>
      </c>
    </row>
    <row r="400" spans="1:6">
      <c r="A400" s="8" t="s">
        <v>1091</v>
      </c>
      <c r="B400" s="10" t="s">
        <v>1065</v>
      </c>
      <c r="C400" s="24" t="s">
        <v>1117</v>
      </c>
      <c r="D400" s="5">
        <v>2</v>
      </c>
      <c r="E400" s="5">
        <v>100</v>
      </c>
      <c r="F400" s="5">
        <v>10</v>
      </c>
    </row>
    <row r="401" spans="1:6">
      <c r="A401" s="8" t="s">
        <v>1092</v>
      </c>
      <c r="B401" s="10" t="s">
        <v>1066</v>
      </c>
      <c r="C401" s="24" t="s">
        <v>1118</v>
      </c>
      <c r="D401" s="5">
        <v>2</v>
      </c>
      <c r="E401" s="5">
        <v>300</v>
      </c>
      <c r="F401" s="5">
        <v>6</v>
      </c>
    </row>
    <row r="402" spans="1:6">
      <c r="A402" s="8" t="s">
        <v>1093</v>
      </c>
      <c r="B402" s="10" t="s">
        <v>1067</v>
      </c>
      <c r="C402" s="24" t="s">
        <v>1119</v>
      </c>
      <c r="D402" s="5">
        <v>2</v>
      </c>
      <c r="E402" s="5">
        <v>100</v>
      </c>
      <c r="F402" s="5">
        <v>5</v>
      </c>
    </row>
    <row r="403" spans="1:6">
      <c r="A403" s="8" t="s">
        <v>1094</v>
      </c>
      <c r="B403" s="10" t="s">
        <v>1068</v>
      </c>
      <c r="C403" s="24" t="s">
        <v>1120</v>
      </c>
      <c r="D403" s="5">
        <v>2</v>
      </c>
      <c r="E403" s="5">
        <v>400</v>
      </c>
      <c r="F403" s="5">
        <v>6</v>
      </c>
    </row>
    <row r="404" spans="1:6">
      <c r="A404" s="8" t="s">
        <v>1095</v>
      </c>
      <c r="B404" s="10" t="s">
        <v>1069</v>
      </c>
      <c r="C404" s="24" t="s">
        <v>1121</v>
      </c>
      <c r="D404" s="5">
        <v>2</v>
      </c>
      <c r="E404" s="5">
        <v>500</v>
      </c>
      <c r="F404" s="5">
        <v>5</v>
      </c>
    </row>
    <row r="405" spans="1:6">
      <c r="A405" s="8" t="s">
        <v>1096</v>
      </c>
      <c r="B405" s="10" t="s">
        <v>1070</v>
      </c>
      <c r="C405" s="24" t="s">
        <v>1122</v>
      </c>
      <c r="D405" s="5">
        <v>2</v>
      </c>
      <c r="E405" s="5">
        <v>1000</v>
      </c>
      <c r="F405" s="5">
        <v>4</v>
      </c>
    </row>
    <row r="406" spans="1:6">
      <c r="A406" s="8" t="s">
        <v>1097</v>
      </c>
      <c r="B406" s="10" t="s">
        <v>1071</v>
      </c>
      <c r="C406" s="24" t="s">
        <v>1123</v>
      </c>
      <c r="D406" s="5">
        <v>2</v>
      </c>
      <c r="E406" s="5">
        <v>100</v>
      </c>
      <c r="F406" s="5">
        <v>9</v>
      </c>
    </row>
    <row r="407" spans="1:6">
      <c r="A407" s="8" t="s">
        <v>1098</v>
      </c>
      <c r="B407" s="10" t="s">
        <v>1072</v>
      </c>
      <c r="C407" s="24" t="s">
        <v>1124</v>
      </c>
      <c r="D407" s="5">
        <v>2</v>
      </c>
      <c r="E407" s="5">
        <v>500</v>
      </c>
      <c r="F407" s="5">
        <v>6</v>
      </c>
    </row>
    <row r="408" spans="1:6">
      <c r="A408" s="8" t="s">
        <v>1099</v>
      </c>
      <c r="B408" s="10" t="s">
        <v>1073</v>
      </c>
      <c r="C408" s="24" t="s">
        <v>1125</v>
      </c>
      <c r="D408" s="5">
        <v>2</v>
      </c>
      <c r="E408" s="5">
        <v>500</v>
      </c>
      <c r="F408" s="5">
        <v>6</v>
      </c>
    </row>
    <row r="409" spans="1:6">
      <c r="A409" s="8" t="s">
        <v>1100</v>
      </c>
      <c r="B409" s="10" t="s">
        <v>1074</v>
      </c>
      <c r="C409" s="24" t="s">
        <v>1126</v>
      </c>
      <c r="D409" s="5">
        <v>2</v>
      </c>
      <c r="E409" s="5">
        <v>500</v>
      </c>
      <c r="F409" s="5">
        <v>10</v>
      </c>
    </row>
    <row r="410" spans="1:6">
      <c r="A410" s="8" t="s">
        <v>1101</v>
      </c>
      <c r="B410" s="10" t="s">
        <v>1075</v>
      </c>
      <c r="C410" s="24" t="s">
        <v>1127</v>
      </c>
      <c r="D410" s="5">
        <v>2</v>
      </c>
      <c r="E410" s="5">
        <v>400</v>
      </c>
      <c r="F410" s="5">
        <v>4</v>
      </c>
    </row>
    <row r="411" spans="1:6">
      <c r="A411" s="8" t="s">
        <v>1128</v>
      </c>
      <c r="B411" s="10" t="s">
        <v>1129</v>
      </c>
      <c r="C411" s="24" t="s">
        <v>1130</v>
      </c>
      <c r="D411" s="5">
        <v>2</v>
      </c>
      <c r="E411" s="5">
        <v>200</v>
      </c>
      <c r="F411" s="5">
        <v>8</v>
      </c>
    </row>
    <row r="412" spans="1:6">
      <c r="A412" s="8" t="s">
        <v>1133</v>
      </c>
      <c r="B412" s="10" t="s">
        <v>1156</v>
      </c>
      <c r="C412" s="24" t="s">
        <v>1179</v>
      </c>
      <c r="D412" s="5">
        <v>2</v>
      </c>
      <c r="E412" s="5">
        <v>100</v>
      </c>
      <c r="F412" s="5">
        <v>8</v>
      </c>
    </row>
    <row r="413" spans="1:6">
      <c r="A413" s="8" t="s">
        <v>1134</v>
      </c>
      <c r="B413" s="10" t="s">
        <v>1157</v>
      </c>
      <c r="C413" s="24" t="s">
        <v>1180</v>
      </c>
      <c r="D413" s="5">
        <v>2</v>
      </c>
      <c r="E413" s="5">
        <v>300</v>
      </c>
      <c r="F413" s="5">
        <v>6</v>
      </c>
    </row>
    <row r="414" spans="1:6">
      <c r="A414" s="8" t="s">
        <v>1135</v>
      </c>
      <c r="B414" s="10" t="s">
        <v>1158</v>
      </c>
      <c r="C414" s="24" t="s">
        <v>1181</v>
      </c>
      <c r="D414" s="5">
        <v>2</v>
      </c>
      <c r="E414" s="5">
        <v>100</v>
      </c>
      <c r="F414" s="5">
        <v>5</v>
      </c>
    </row>
    <row r="415" spans="1:6">
      <c r="A415" s="8" t="s">
        <v>1136</v>
      </c>
      <c r="B415" s="10" t="s">
        <v>1159</v>
      </c>
      <c r="C415" s="24" t="s">
        <v>1182</v>
      </c>
      <c r="D415" s="5">
        <v>2</v>
      </c>
      <c r="E415" s="5">
        <v>1000</v>
      </c>
      <c r="F415" s="5">
        <v>5</v>
      </c>
    </row>
    <row r="416" spans="1:6">
      <c r="A416" s="8" t="s">
        <v>1137</v>
      </c>
      <c r="B416" s="10" t="s">
        <v>1160</v>
      </c>
      <c r="C416" s="24" t="s">
        <v>1183</v>
      </c>
      <c r="D416" s="5">
        <v>2</v>
      </c>
      <c r="E416" s="5">
        <v>1000</v>
      </c>
      <c r="F416" s="5">
        <v>5</v>
      </c>
    </row>
    <row r="417" spans="1:6">
      <c r="A417" s="8" t="s">
        <v>1138</v>
      </c>
      <c r="B417" s="10" t="s">
        <v>1161</v>
      </c>
      <c r="C417" s="24" t="s">
        <v>1184</v>
      </c>
      <c r="D417" s="5">
        <v>2</v>
      </c>
      <c r="E417" s="5">
        <v>500</v>
      </c>
      <c r="F417" s="5">
        <v>5</v>
      </c>
    </row>
    <row r="418" spans="1:6">
      <c r="A418" s="8" t="s">
        <v>1139</v>
      </c>
      <c r="B418" s="10" t="s">
        <v>1162</v>
      </c>
      <c r="C418" s="24" t="s">
        <v>1185</v>
      </c>
      <c r="D418" s="5">
        <v>2</v>
      </c>
      <c r="E418" s="5">
        <v>150</v>
      </c>
      <c r="F418" s="5">
        <v>6</v>
      </c>
    </row>
    <row r="419" spans="1:6">
      <c r="A419" s="8" t="s">
        <v>1140</v>
      </c>
      <c r="B419" s="10" t="s">
        <v>1163</v>
      </c>
      <c r="C419" s="24" t="s">
        <v>1186</v>
      </c>
      <c r="D419" s="5">
        <v>2</v>
      </c>
      <c r="E419" s="5">
        <v>500</v>
      </c>
      <c r="F419" s="5">
        <v>5</v>
      </c>
    </row>
    <row r="420" spans="1:6">
      <c r="A420" s="8" t="s">
        <v>1141</v>
      </c>
      <c r="B420" s="10" t="s">
        <v>1164</v>
      </c>
      <c r="C420" s="24" t="s">
        <v>1187</v>
      </c>
      <c r="D420" s="5">
        <v>2</v>
      </c>
      <c r="E420" s="5">
        <v>200</v>
      </c>
      <c r="F420" s="5">
        <v>6</v>
      </c>
    </row>
    <row r="421" spans="1:6">
      <c r="A421" s="8" t="s">
        <v>1142</v>
      </c>
      <c r="B421" s="10" t="s">
        <v>1165</v>
      </c>
      <c r="C421" s="24" t="s">
        <v>1188</v>
      </c>
      <c r="D421" s="5">
        <v>2</v>
      </c>
      <c r="E421" s="5">
        <v>300</v>
      </c>
      <c r="F421" s="5">
        <v>8</v>
      </c>
    </row>
    <row r="422" spans="1:6">
      <c r="A422" s="8" t="s">
        <v>1143</v>
      </c>
      <c r="B422" s="10" t="s">
        <v>1166</v>
      </c>
      <c r="C422" s="24" t="s">
        <v>1189</v>
      </c>
      <c r="D422" s="5">
        <v>2</v>
      </c>
      <c r="E422" s="5">
        <v>500</v>
      </c>
      <c r="F422" s="5">
        <v>6</v>
      </c>
    </row>
    <row r="423" spans="1:6">
      <c r="A423" s="8" t="s">
        <v>1144</v>
      </c>
      <c r="B423" s="10" t="s">
        <v>1167</v>
      </c>
      <c r="C423" s="24" t="s">
        <v>1190</v>
      </c>
      <c r="D423" s="5">
        <v>2</v>
      </c>
      <c r="E423" s="5">
        <v>500</v>
      </c>
      <c r="F423" s="5">
        <v>6</v>
      </c>
    </row>
    <row r="424" spans="1:6">
      <c r="A424" s="8" t="s">
        <v>1145</v>
      </c>
      <c r="B424" s="10" t="s">
        <v>1168</v>
      </c>
      <c r="C424" s="24" t="s">
        <v>1191</v>
      </c>
      <c r="D424" s="5">
        <v>2</v>
      </c>
      <c r="E424" s="5">
        <v>100</v>
      </c>
      <c r="F424" s="5">
        <v>3</v>
      </c>
    </row>
    <row r="425" spans="1:6">
      <c r="A425" s="8" t="s">
        <v>1146</v>
      </c>
      <c r="B425" s="10" t="s">
        <v>1169</v>
      </c>
      <c r="C425" s="24" t="s">
        <v>1192</v>
      </c>
      <c r="D425" s="5">
        <v>2</v>
      </c>
      <c r="E425" s="5">
        <v>500</v>
      </c>
      <c r="F425" s="5">
        <v>6</v>
      </c>
    </row>
    <row r="426" spans="1:6">
      <c r="A426" s="8" t="s">
        <v>1147</v>
      </c>
      <c r="B426" s="10" t="s">
        <v>1170</v>
      </c>
      <c r="C426" s="24" t="s">
        <v>1193</v>
      </c>
      <c r="D426" s="5">
        <v>2</v>
      </c>
      <c r="E426" s="5">
        <v>500</v>
      </c>
      <c r="F426" s="5">
        <v>5</v>
      </c>
    </row>
    <row r="427" spans="1:6">
      <c r="A427" s="8" t="s">
        <v>1148</v>
      </c>
      <c r="B427" s="10" t="s">
        <v>1171</v>
      </c>
      <c r="C427" s="24" t="s">
        <v>1194</v>
      </c>
      <c r="D427" s="5">
        <v>2</v>
      </c>
      <c r="E427" s="5">
        <v>100</v>
      </c>
      <c r="F427" s="5">
        <v>6</v>
      </c>
    </row>
    <row r="428" spans="1:6">
      <c r="A428" s="8" t="s">
        <v>1149</v>
      </c>
      <c r="B428" s="10" t="s">
        <v>1172</v>
      </c>
      <c r="C428" s="24" t="s">
        <v>1195</v>
      </c>
      <c r="D428" s="5">
        <v>2</v>
      </c>
      <c r="E428" s="5">
        <v>400</v>
      </c>
      <c r="F428" s="5">
        <v>7</v>
      </c>
    </row>
    <row r="429" spans="1:6">
      <c r="A429" s="8" t="s">
        <v>1150</v>
      </c>
      <c r="B429" s="10" t="s">
        <v>1173</v>
      </c>
      <c r="C429" s="24" t="s">
        <v>1196</v>
      </c>
      <c r="D429" s="5">
        <v>2</v>
      </c>
      <c r="E429" s="5">
        <v>500</v>
      </c>
      <c r="F429" s="5">
        <v>5</v>
      </c>
    </row>
    <row r="430" spans="1:6">
      <c r="A430" s="8" t="s">
        <v>1151</v>
      </c>
      <c r="B430" s="10" t="s">
        <v>1174</v>
      </c>
      <c r="C430" s="24" t="s">
        <v>1197</v>
      </c>
      <c r="D430" s="5">
        <v>2</v>
      </c>
      <c r="E430" s="5">
        <v>200</v>
      </c>
      <c r="F430" s="5">
        <v>14</v>
      </c>
    </row>
    <row r="431" spans="1:6">
      <c r="A431" s="8" t="s">
        <v>1152</v>
      </c>
      <c r="B431" s="10" t="s">
        <v>1175</v>
      </c>
      <c r="C431" s="24" t="s">
        <v>1198</v>
      </c>
      <c r="D431" s="5">
        <v>2</v>
      </c>
      <c r="E431" s="5">
        <v>500</v>
      </c>
      <c r="F431" s="5">
        <v>8</v>
      </c>
    </row>
    <row r="432" spans="1:6">
      <c r="A432" s="8" t="s">
        <v>1153</v>
      </c>
      <c r="B432" s="10" t="s">
        <v>1176</v>
      </c>
      <c r="C432" s="24" t="s">
        <v>1199</v>
      </c>
      <c r="D432" s="5">
        <v>2</v>
      </c>
      <c r="E432" s="5">
        <v>500</v>
      </c>
      <c r="F432" s="5">
        <v>4</v>
      </c>
    </row>
    <row r="433" spans="1:6">
      <c r="A433" s="8" t="s">
        <v>1154</v>
      </c>
      <c r="B433" s="10" t="s">
        <v>1177</v>
      </c>
      <c r="C433" s="24" t="s">
        <v>1200</v>
      </c>
      <c r="D433" s="5">
        <v>2</v>
      </c>
      <c r="E433" s="5">
        <v>400</v>
      </c>
      <c r="F433" s="5">
        <v>5</v>
      </c>
    </row>
    <row r="434" spans="1:6">
      <c r="A434" s="8" t="s">
        <v>1155</v>
      </c>
      <c r="B434" s="10" t="s">
        <v>1178</v>
      </c>
      <c r="C434" s="24" t="s">
        <v>1201</v>
      </c>
      <c r="D434" s="5">
        <v>2</v>
      </c>
      <c r="E434" s="5">
        <v>500</v>
      </c>
      <c r="F434" s="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Stock</vt:lpstr>
      <vt:lpstr>NewData</vt:lpstr>
      <vt:lpstr>Watch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2018-05-01T03:41:17Z</dcterms:modified>
</cp:coreProperties>
</file>