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038094BD-FE0E-4148-96CA-A68EE28AB0BE}" xr6:coauthVersionLast="31" xr6:coauthVersionMax="31" xr10:uidLastSave="{00000000-0000-0000-0000-000000000000}"/>
  <bookViews>
    <workbookView xWindow="0" yWindow="0" windowWidth="9705" windowHeight="11880" xr2:uid="{00000000-000D-0000-FFFF-FFFF00000000}"/>
  </bookViews>
  <sheets>
    <sheet name="Stock" sheetId="1" r:id="rId1"/>
    <sheet name="New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5" i="1" l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74" i="1"/>
  <c r="B7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</calcChain>
</file>

<file path=xl/sharedStrings.xml><?xml version="1.0" encoding="utf-8"?>
<sst xmlns="http://schemas.openxmlformats.org/spreadsheetml/2006/main" count="1388" uniqueCount="1353">
  <si>
    <t>id</t>
    <phoneticPr fontId="1" type="noConversion"/>
  </si>
  <si>
    <t>GDE_FIELD_NAMES</t>
    <phoneticPr fontId="1" type="noConversion"/>
  </si>
  <si>
    <t>GDE_FIELD_TYPES</t>
    <phoneticPr fontId="1" type="noConversion"/>
  </si>
  <si>
    <t>GDE_IGNORE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</si>
  <si>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</si>
  <si>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r>
      <t>n</t>
    </r>
    <r>
      <rPr>
        <sz val="11"/>
        <color theme="1"/>
        <rFont val="等线"/>
        <family val="2"/>
        <scheme val="minor"/>
      </rPr>
      <t>ame</t>
    </r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</si>
  <si>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</si>
  <si>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t>minute</t>
    <phoneticPr fontId="1" type="noConversion"/>
  </si>
  <si>
    <r>
      <t>i</t>
    </r>
    <r>
      <rPr>
        <sz val="11"/>
        <color theme="1"/>
        <rFont val="等线"/>
        <family val="2"/>
        <scheme val="minor"/>
      </rPr>
      <t>nt</t>
    </r>
    <phoneticPr fontId="1" type="noConversion"/>
  </si>
  <si>
    <t>lotnumber</t>
    <phoneticPr fontId="1" type="noConversion"/>
  </si>
  <si>
    <r>
      <t>r</t>
    </r>
    <r>
      <rPr>
        <sz val="11"/>
        <color theme="1"/>
        <rFont val="等线"/>
        <family val="2"/>
        <scheme val="minor"/>
      </rPr>
      <t>epeatnumber</t>
    </r>
    <phoneticPr fontId="1" type="noConversion"/>
  </si>
  <si>
    <t>stock1</t>
    <phoneticPr fontId="1" type="noConversion"/>
  </si>
  <si>
    <t>stock2</t>
  </si>
  <si>
    <t>stock3</t>
  </si>
  <si>
    <t>stock4</t>
  </si>
  <si>
    <t>stock5</t>
  </si>
  <si>
    <t>stock6</t>
  </si>
  <si>
    <t>stock7</t>
  </si>
  <si>
    <t>stock8</t>
  </si>
  <si>
    <t>stock9</t>
  </si>
  <si>
    <t>stock10</t>
  </si>
  <si>
    <t>stock11</t>
  </si>
  <si>
    <t>stock12</t>
  </si>
  <si>
    <t>stock13</t>
  </si>
  <si>
    <t>stock14</t>
  </si>
  <si>
    <t>stock15</t>
  </si>
  <si>
    <t>stock16</t>
  </si>
  <si>
    <t>stock17</t>
  </si>
  <si>
    <t>stock18</t>
  </si>
  <si>
    <t>stock19</t>
  </si>
  <si>
    <t>安井食品</t>
  </si>
  <si>
    <t>美联新材</t>
    <phoneticPr fontId="1" type="noConversion"/>
  </si>
  <si>
    <t>洛阳钼业</t>
    <phoneticPr fontId="1" type="noConversion"/>
  </si>
  <si>
    <t>华鼎股份</t>
    <phoneticPr fontId="1" type="noConversion"/>
  </si>
  <si>
    <t>太平鸟</t>
    <phoneticPr fontId="1" type="noConversion"/>
  </si>
  <si>
    <t>皖天然气</t>
    <phoneticPr fontId="1" type="noConversion"/>
  </si>
  <si>
    <t>艾迪精密</t>
    <phoneticPr fontId="1" type="noConversion"/>
  </si>
  <si>
    <t>新华龙</t>
    <phoneticPr fontId="1" type="noConversion"/>
  </si>
  <si>
    <t>梦百合</t>
    <phoneticPr fontId="1" type="noConversion"/>
  </si>
  <si>
    <t>金隅股份</t>
    <phoneticPr fontId="1" type="noConversion"/>
  </si>
  <si>
    <t>苏垦农发</t>
    <phoneticPr fontId="1" type="noConversion"/>
  </si>
  <si>
    <t>潞安环能</t>
    <phoneticPr fontId="1" type="noConversion"/>
  </si>
  <si>
    <t>陕鼓动力</t>
    <phoneticPr fontId="1" type="noConversion"/>
  </si>
  <si>
    <t>中材国际</t>
    <phoneticPr fontId="1" type="noConversion"/>
  </si>
  <si>
    <t>天业股份</t>
    <phoneticPr fontId="1" type="noConversion"/>
  </si>
  <si>
    <t>闻泰科技</t>
    <phoneticPr fontId="1" type="noConversion"/>
  </si>
  <si>
    <t>湘电股份</t>
    <phoneticPr fontId="1" type="noConversion"/>
  </si>
  <si>
    <t>天通股份</t>
    <phoneticPr fontId="1" type="noConversion"/>
  </si>
  <si>
    <t>安车检测</t>
    <phoneticPr fontId="1" type="noConversion"/>
  </si>
  <si>
    <t>激智科技</t>
    <phoneticPr fontId="1" type="noConversion"/>
  </si>
  <si>
    <t>迅游科技</t>
    <phoneticPr fontId="1" type="noConversion"/>
  </si>
  <si>
    <t>扬杰科技</t>
    <phoneticPr fontId="1" type="noConversion"/>
  </si>
  <si>
    <t>晶盛机电</t>
    <phoneticPr fontId="1" type="noConversion"/>
  </si>
  <si>
    <t>东方财富</t>
    <phoneticPr fontId="1" type="noConversion"/>
  </si>
  <si>
    <t>恺英网络</t>
    <phoneticPr fontId="1" type="noConversion"/>
  </si>
  <si>
    <t>杭氧股份</t>
    <phoneticPr fontId="1" type="noConversion"/>
  </si>
  <si>
    <t>广联达</t>
    <phoneticPr fontId="1" type="noConversion"/>
  </si>
  <si>
    <t>北方华创</t>
    <phoneticPr fontId="1" type="noConversion"/>
  </si>
  <si>
    <t>盐湖股份</t>
    <phoneticPr fontId="1" type="noConversion"/>
  </si>
  <si>
    <t>盈方微</t>
    <phoneticPr fontId="1" type="noConversion"/>
  </si>
  <si>
    <t>风华高科</t>
    <phoneticPr fontId="1" type="noConversion"/>
  </si>
  <si>
    <t>广宇发展</t>
    <phoneticPr fontId="1" type="noConversion"/>
  </si>
  <si>
    <t>潍柴动力</t>
    <phoneticPr fontId="1" type="noConversion"/>
  </si>
  <si>
    <t>新湖中宝</t>
    <phoneticPr fontId="1" type="noConversion"/>
  </si>
  <si>
    <t>浪潮信息</t>
    <phoneticPr fontId="1" type="noConversion"/>
  </si>
  <si>
    <t>鹏博士</t>
    <phoneticPr fontId="1" type="noConversion"/>
  </si>
  <si>
    <t>美年健康</t>
    <phoneticPr fontId="1" type="noConversion"/>
  </si>
  <si>
    <t>金风科技</t>
    <phoneticPr fontId="1" type="noConversion"/>
  </si>
  <si>
    <t>石基信息</t>
    <phoneticPr fontId="1" type="noConversion"/>
  </si>
  <si>
    <t>川投能源</t>
    <phoneticPr fontId="1" type="noConversion"/>
  </si>
  <si>
    <t>兖州煤业</t>
    <phoneticPr fontId="1" type="noConversion"/>
  </si>
  <si>
    <t>东方航空</t>
    <phoneticPr fontId="1" type="noConversion"/>
  </si>
  <si>
    <t>分众传媒</t>
    <phoneticPr fontId="1" type="noConversion"/>
  </si>
  <si>
    <t>金 螳 螂</t>
    <phoneticPr fontId="1" type="noConversion"/>
  </si>
  <si>
    <t>航天信息</t>
    <phoneticPr fontId="1" type="noConversion"/>
  </si>
  <si>
    <t>通富微电</t>
    <phoneticPr fontId="1" type="noConversion"/>
  </si>
  <si>
    <t>华天科技</t>
    <phoneticPr fontId="1" type="noConversion"/>
  </si>
  <si>
    <t>启明星辰</t>
    <phoneticPr fontId="1" type="noConversion"/>
  </si>
  <si>
    <t>拓日新能</t>
    <phoneticPr fontId="1" type="noConversion"/>
  </si>
  <si>
    <t>乾照光电</t>
    <phoneticPr fontId="1" type="noConversion"/>
  </si>
  <si>
    <t>隆华节能</t>
    <phoneticPr fontId="1" type="noConversion"/>
  </si>
  <si>
    <t>家家悦</t>
    <phoneticPr fontId="1" type="noConversion"/>
  </si>
  <si>
    <t>万邦达</t>
    <phoneticPr fontId="1" type="noConversion"/>
  </si>
  <si>
    <t>通灵珠宝</t>
    <phoneticPr fontId="1" type="noConversion"/>
  </si>
  <si>
    <t>阳光电源</t>
    <phoneticPr fontId="1" type="noConversion"/>
  </si>
  <si>
    <t>新奥股份</t>
    <phoneticPr fontId="1" type="noConversion"/>
  </si>
  <si>
    <t>锦富技术</t>
    <phoneticPr fontId="1" type="noConversion"/>
  </si>
  <si>
    <t>环球印务</t>
    <phoneticPr fontId="1" type="noConversion"/>
  </si>
  <si>
    <t>纽威股份</t>
    <phoneticPr fontId="1" type="noConversion"/>
  </si>
  <si>
    <t>中科曙光</t>
    <phoneticPr fontId="1" type="noConversion"/>
  </si>
  <si>
    <t>诚意药业</t>
    <phoneticPr fontId="1" type="noConversion"/>
  </si>
  <si>
    <t>云投生态</t>
    <phoneticPr fontId="1" type="noConversion"/>
  </si>
  <si>
    <t>周大生</t>
    <phoneticPr fontId="1" type="noConversion"/>
  </si>
  <si>
    <t>同兴达</t>
    <phoneticPr fontId="1" type="noConversion"/>
  </si>
  <si>
    <t>康德莱</t>
    <phoneticPr fontId="1" type="noConversion"/>
  </si>
  <si>
    <t>新国都</t>
    <phoneticPr fontId="1" type="noConversion"/>
  </si>
  <si>
    <t>晋亿实业</t>
    <phoneticPr fontId="1" type="noConversion"/>
  </si>
  <si>
    <t>三雄极光</t>
    <phoneticPr fontId="1" type="noConversion"/>
  </si>
  <si>
    <t>贝肯能源</t>
    <phoneticPr fontId="1" type="noConversion"/>
  </si>
  <si>
    <t>神农基因</t>
    <phoneticPr fontId="1" type="noConversion"/>
  </si>
  <si>
    <t>富临运业</t>
    <phoneticPr fontId="1" type="noConversion"/>
  </si>
  <si>
    <t>梅安森</t>
    <phoneticPr fontId="1" type="noConversion"/>
  </si>
  <si>
    <t>马应龙</t>
    <phoneticPr fontId="1" type="noConversion"/>
  </si>
  <si>
    <t>飞乐音响</t>
    <phoneticPr fontId="1" type="noConversion"/>
  </si>
  <si>
    <t>清源股份</t>
    <phoneticPr fontId="1" type="noConversion"/>
  </si>
  <si>
    <t>台海核电</t>
    <phoneticPr fontId="1" type="noConversion"/>
  </si>
  <si>
    <t>英飞特</t>
    <phoneticPr fontId="1" type="noConversion"/>
  </si>
  <si>
    <t>光明乳业</t>
    <phoneticPr fontId="1" type="noConversion"/>
  </si>
  <si>
    <t>洽洽食品</t>
    <phoneticPr fontId="1" type="noConversion"/>
  </si>
  <si>
    <t>钧达股份</t>
    <phoneticPr fontId="1" type="noConversion"/>
  </si>
  <si>
    <t>九 芝 堂</t>
    <phoneticPr fontId="1" type="noConversion"/>
  </si>
  <si>
    <t>杭齿前进</t>
    <phoneticPr fontId="1" type="noConversion"/>
  </si>
  <si>
    <t>九强生物</t>
    <phoneticPr fontId="1" type="noConversion"/>
  </si>
  <si>
    <t>法兰泰克</t>
    <phoneticPr fontId="1" type="noConversion"/>
  </si>
  <si>
    <t>沪电股份</t>
    <phoneticPr fontId="1" type="noConversion"/>
  </si>
  <si>
    <t>同和药业</t>
    <phoneticPr fontId="1" type="noConversion"/>
  </si>
  <si>
    <t>博彦科技</t>
    <phoneticPr fontId="1" type="noConversion"/>
  </si>
  <si>
    <t>康恩贝</t>
    <phoneticPr fontId="1" type="noConversion"/>
  </si>
  <si>
    <t>交大昂立</t>
    <phoneticPr fontId="1" type="noConversion"/>
  </si>
  <si>
    <t>合兴包装</t>
    <phoneticPr fontId="1" type="noConversion"/>
  </si>
  <si>
    <t>会稽山</t>
    <phoneticPr fontId="1" type="noConversion"/>
  </si>
  <si>
    <t>长青集团</t>
    <phoneticPr fontId="1" type="noConversion"/>
  </si>
  <si>
    <t>三维股份</t>
    <phoneticPr fontId="1" type="noConversion"/>
  </si>
  <si>
    <t>东方海洋</t>
    <phoneticPr fontId="1" type="noConversion"/>
  </si>
  <si>
    <t>维业股份</t>
    <phoneticPr fontId="1" type="noConversion"/>
  </si>
  <si>
    <t>应流股份</t>
    <phoneticPr fontId="1" type="noConversion"/>
  </si>
  <si>
    <t>仙琚制药</t>
    <phoneticPr fontId="1" type="noConversion"/>
  </si>
  <si>
    <t>安奈儿</t>
    <phoneticPr fontId="1" type="noConversion"/>
  </si>
  <si>
    <t>赛升药业</t>
    <phoneticPr fontId="1" type="noConversion"/>
  </si>
  <si>
    <t>鸿博股份</t>
    <phoneticPr fontId="1" type="noConversion"/>
  </si>
  <si>
    <t>兴齐眼药</t>
    <phoneticPr fontId="1" type="noConversion"/>
  </si>
  <si>
    <t>华鹏飞</t>
    <phoneticPr fontId="1" type="noConversion"/>
  </si>
  <si>
    <t>恒顺醋业</t>
    <phoneticPr fontId="1" type="noConversion"/>
  </si>
  <si>
    <t>菲林格尔</t>
    <phoneticPr fontId="1" type="noConversion"/>
  </si>
  <si>
    <t>圣龙股份</t>
    <phoneticPr fontId="1" type="noConversion"/>
  </si>
  <si>
    <t>海正药业</t>
    <phoneticPr fontId="1" type="noConversion"/>
  </si>
  <si>
    <t>富安娜</t>
    <phoneticPr fontId="1" type="noConversion"/>
  </si>
  <si>
    <t>佛慈制药</t>
    <phoneticPr fontId="1" type="noConversion"/>
  </si>
  <si>
    <t>牧高笛</t>
    <phoneticPr fontId="1" type="noConversion"/>
  </si>
  <si>
    <t>京新药业</t>
    <phoneticPr fontId="1" type="noConversion"/>
  </si>
  <si>
    <t>中亚股份</t>
    <phoneticPr fontId="1" type="noConversion"/>
  </si>
  <si>
    <t>百合花</t>
    <phoneticPr fontId="1" type="noConversion"/>
  </si>
  <si>
    <t>丰原药业</t>
    <phoneticPr fontId="1" type="noConversion"/>
  </si>
  <si>
    <t>辉丰股份</t>
    <phoneticPr fontId="1" type="noConversion"/>
  </si>
  <si>
    <t>鱼跃医疗</t>
    <phoneticPr fontId="1" type="noConversion"/>
  </si>
  <si>
    <t>盈峰环境</t>
    <phoneticPr fontId="1" type="noConversion"/>
  </si>
  <si>
    <t>兆驰股份</t>
    <phoneticPr fontId="1" type="noConversion"/>
  </si>
  <si>
    <t>华瑞股份</t>
    <phoneticPr fontId="1" type="noConversion"/>
  </si>
  <si>
    <t>东杰智能</t>
    <phoneticPr fontId="1" type="noConversion"/>
  </si>
  <si>
    <t>汤臣倍健</t>
    <phoneticPr fontId="1" type="noConversion"/>
  </si>
  <si>
    <t>金花股份</t>
    <phoneticPr fontId="1" type="noConversion"/>
  </si>
  <si>
    <t>节能风电</t>
    <phoneticPr fontId="1" type="noConversion"/>
  </si>
  <si>
    <t>海波重科</t>
    <phoneticPr fontId="1" type="noConversion"/>
  </si>
  <si>
    <t>三全食品</t>
    <phoneticPr fontId="1" type="noConversion"/>
  </si>
  <si>
    <t>澳洋顺昌</t>
    <phoneticPr fontId="1" type="noConversion"/>
  </si>
  <si>
    <t>金太阳</t>
    <phoneticPr fontId="1" type="noConversion"/>
  </si>
  <si>
    <t>海辰药业</t>
    <phoneticPr fontId="1" type="noConversion"/>
  </si>
  <si>
    <t>博士眼镜</t>
    <phoneticPr fontId="1" type="noConversion"/>
  </si>
  <si>
    <t>宁波联合</t>
    <phoneticPr fontId="1" type="noConversion"/>
  </si>
  <si>
    <t>天银机电</t>
    <phoneticPr fontId="1" type="noConversion"/>
  </si>
  <si>
    <t>众业达</t>
    <phoneticPr fontId="1" type="noConversion"/>
  </si>
  <si>
    <t>名雕股份</t>
    <phoneticPr fontId="1" type="noConversion"/>
  </si>
  <si>
    <t>罗莱生活</t>
    <phoneticPr fontId="1" type="noConversion"/>
  </si>
  <si>
    <t>怡 亚 通</t>
    <phoneticPr fontId="1" type="noConversion"/>
  </si>
  <si>
    <t>同益股份</t>
    <phoneticPr fontId="1" type="noConversion"/>
  </si>
  <si>
    <t>联泰环保</t>
    <phoneticPr fontId="1" type="noConversion"/>
  </si>
  <si>
    <t>海信电器</t>
    <phoneticPr fontId="1" type="noConversion"/>
  </si>
  <si>
    <t>交运股份</t>
    <phoneticPr fontId="1" type="noConversion"/>
  </si>
  <si>
    <t>千金药业</t>
    <phoneticPr fontId="1" type="noConversion"/>
  </si>
  <si>
    <t>雷迪克</t>
    <phoneticPr fontId="1" type="noConversion"/>
  </si>
  <si>
    <t>瑞康医药</t>
    <phoneticPr fontId="1" type="noConversion"/>
  </si>
  <si>
    <t>广信股份</t>
    <phoneticPr fontId="1" type="noConversion"/>
  </si>
  <si>
    <t>新日股份</t>
    <phoneticPr fontId="1" type="noConversion"/>
  </si>
  <si>
    <t>紫鑫药业</t>
    <phoneticPr fontId="1" type="noConversion"/>
  </si>
  <si>
    <t>海洋王</t>
    <phoneticPr fontId="1" type="noConversion"/>
  </si>
  <si>
    <t>卓翼科技</t>
    <phoneticPr fontId="1" type="noConversion"/>
  </si>
  <si>
    <t>菲达环保</t>
    <phoneticPr fontId="1" type="noConversion"/>
  </si>
  <si>
    <t>铁流股份</t>
    <phoneticPr fontId="1" type="noConversion"/>
  </si>
  <si>
    <t>林洋能源</t>
    <phoneticPr fontId="1" type="noConversion"/>
  </si>
  <si>
    <t>中文在线</t>
    <phoneticPr fontId="1" type="noConversion"/>
  </si>
  <si>
    <t>002517</t>
    <phoneticPr fontId="1" type="noConversion"/>
  </si>
  <si>
    <t>002430</t>
    <phoneticPr fontId="1" type="noConversion"/>
  </si>
  <si>
    <t>002410</t>
    <phoneticPr fontId="1" type="noConversion"/>
  </si>
  <si>
    <t>002371</t>
    <phoneticPr fontId="1" type="noConversion"/>
  </si>
  <si>
    <t>000792</t>
    <phoneticPr fontId="1" type="noConversion"/>
  </si>
  <si>
    <t>000670</t>
    <phoneticPr fontId="1" type="noConversion"/>
  </si>
  <si>
    <t>000636</t>
    <phoneticPr fontId="1" type="noConversion"/>
  </si>
  <si>
    <t>000537</t>
    <phoneticPr fontId="1" type="noConversion"/>
  </si>
  <si>
    <t>000338</t>
    <phoneticPr fontId="1" type="noConversion"/>
  </si>
  <si>
    <t>000977</t>
    <phoneticPr fontId="1" type="noConversion"/>
  </si>
  <si>
    <t>002044</t>
    <phoneticPr fontId="1" type="noConversion"/>
  </si>
  <si>
    <t>002202</t>
    <phoneticPr fontId="1" type="noConversion"/>
  </si>
  <si>
    <t>002153</t>
    <phoneticPr fontId="1" type="noConversion"/>
  </si>
  <si>
    <t>002027</t>
    <phoneticPr fontId="1" type="noConversion"/>
  </si>
  <si>
    <t>002081</t>
    <phoneticPr fontId="1" type="noConversion"/>
  </si>
  <si>
    <t>002156</t>
    <phoneticPr fontId="1" type="noConversion"/>
  </si>
  <si>
    <t>002185</t>
    <phoneticPr fontId="1" type="noConversion"/>
  </si>
  <si>
    <t>002439</t>
    <phoneticPr fontId="1" type="noConversion"/>
  </si>
  <si>
    <t>002218</t>
    <phoneticPr fontId="1" type="noConversion"/>
  </si>
  <si>
    <t>002799</t>
    <phoneticPr fontId="1" type="noConversion"/>
  </si>
  <si>
    <t>恒宝股份</t>
  </si>
  <si>
    <t>优德精密</t>
  </si>
  <si>
    <t>神力股份</t>
  </si>
  <si>
    <t>世纪鼎利</t>
    <phoneticPr fontId="1" type="noConversion"/>
  </si>
  <si>
    <t>天源迪科</t>
    <phoneticPr fontId="1" type="noConversion"/>
  </si>
  <si>
    <t>华星创业</t>
    <phoneticPr fontId="1" type="noConversion"/>
  </si>
  <si>
    <t>太辰光</t>
    <phoneticPr fontId="1" type="noConversion"/>
  </si>
  <si>
    <t>栖霞建设</t>
    <phoneticPr fontId="1" type="noConversion"/>
  </si>
  <si>
    <t>北纬科技</t>
    <phoneticPr fontId="1" type="noConversion"/>
  </si>
  <si>
    <t>中体产业</t>
    <phoneticPr fontId="1" type="noConversion"/>
  </si>
  <si>
    <t>六国化工</t>
    <phoneticPr fontId="1" type="noConversion"/>
  </si>
  <si>
    <t>铜峰电子</t>
    <phoneticPr fontId="1" type="noConversion"/>
  </si>
  <si>
    <t>盛路通信</t>
    <phoneticPr fontId="4" type="noConversion"/>
  </si>
  <si>
    <t>亿通科技</t>
    <phoneticPr fontId="4" type="noConversion"/>
  </si>
  <si>
    <t>三维通信</t>
    <phoneticPr fontId="4" type="noConversion"/>
  </si>
  <si>
    <t>路通视信</t>
    <phoneticPr fontId="4" type="noConversion"/>
  </si>
  <si>
    <t>大唐电信</t>
    <phoneticPr fontId="4" type="noConversion"/>
  </si>
  <si>
    <t>崇达技术</t>
    <phoneticPr fontId="4" type="noConversion"/>
  </si>
  <si>
    <t>初灵信息</t>
    <phoneticPr fontId="4" type="noConversion"/>
  </si>
  <si>
    <t>达实智能</t>
    <phoneticPr fontId="4" type="noConversion"/>
  </si>
  <si>
    <t>艾比森</t>
    <phoneticPr fontId="4" type="noConversion"/>
  </si>
  <si>
    <t>共进股份</t>
    <phoneticPr fontId="4" type="noConversion"/>
  </si>
  <si>
    <t>世运电路</t>
    <phoneticPr fontId="4" type="noConversion"/>
  </si>
  <si>
    <t>国民技术</t>
    <phoneticPr fontId="4" type="noConversion"/>
  </si>
  <si>
    <t>力帆股份</t>
    <phoneticPr fontId="4" type="noConversion"/>
  </si>
  <si>
    <t>吴通控股</t>
    <phoneticPr fontId="4" type="noConversion"/>
  </si>
  <si>
    <t>上海贝岭</t>
    <phoneticPr fontId="4" type="noConversion"/>
  </si>
  <si>
    <t>北京科悦</t>
    <phoneticPr fontId="4" type="noConversion"/>
  </si>
  <si>
    <t>音飞储存</t>
    <phoneticPr fontId="4" type="noConversion"/>
  </si>
  <si>
    <t>东风汽车</t>
    <phoneticPr fontId="4" type="noConversion"/>
  </si>
  <si>
    <t>梦网集团</t>
    <phoneticPr fontId="4" type="noConversion"/>
  </si>
  <si>
    <t>金信诺</t>
    <phoneticPr fontId="4" type="noConversion"/>
  </si>
  <si>
    <t>邦讯技术</t>
    <phoneticPr fontId="4" type="noConversion"/>
  </si>
  <si>
    <t>大丰实业</t>
    <phoneticPr fontId="4" type="noConversion"/>
  </si>
  <si>
    <t>凯迪生态</t>
    <phoneticPr fontId="4" type="noConversion"/>
  </si>
  <si>
    <t>苏州固锝</t>
    <phoneticPr fontId="4" type="noConversion"/>
  </si>
  <si>
    <t>有研新材</t>
    <phoneticPr fontId="4" type="noConversion"/>
  </si>
  <si>
    <t>瑞斯康达</t>
    <phoneticPr fontId="4" type="noConversion"/>
  </si>
  <si>
    <t>景兴纸业</t>
    <phoneticPr fontId="4" type="noConversion"/>
  </si>
  <si>
    <t>昆仑万维</t>
  </si>
  <si>
    <t>东华测试</t>
  </si>
  <si>
    <t>今天国际</t>
  </si>
  <si>
    <t>凯中精密</t>
  </si>
  <si>
    <t>硅宝科技</t>
  </si>
  <si>
    <t>上海临港</t>
  </si>
  <si>
    <t>四方冷链</t>
  </si>
  <si>
    <t>星网锐捷</t>
  </si>
  <si>
    <t>红旗连锁</t>
  </si>
  <si>
    <t>利群股份</t>
  </si>
  <si>
    <t>美康生物</t>
  </si>
  <si>
    <t>华胜天成</t>
  </si>
  <si>
    <t>新农开发</t>
  </si>
  <si>
    <t>劲嘉股份</t>
  </si>
  <si>
    <t>飞亚达Ａ</t>
  </si>
  <si>
    <t>辉隆股份</t>
  </si>
  <si>
    <t>中航高科</t>
  </si>
  <si>
    <t>紫光国芯</t>
  </si>
  <si>
    <t>伟隆股份</t>
  </si>
  <si>
    <t>东方通信</t>
  </si>
  <si>
    <t>北斗星通</t>
  </si>
  <si>
    <t>二六三</t>
  </si>
  <si>
    <t>海特高新</t>
  </si>
  <si>
    <t>中源协和</t>
  </si>
  <si>
    <t>奥联电子</t>
  </si>
  <si>
    <t>北京城建</t>
  </si>
  <si>
    <t>海王生物</t>
  </si>
  <si>
    <t>长青股份</t>
  </si>
  <si>
    <t>金陵体育</t>
  </si>
  <si>
    <t>万集科技</t>
  </si>
  <si>
    <t>天马科技</t>
    <phoneticPr fontId="4" type="noConversion"/>
  </si>
  <si>
    <t>国美通讯</t>
    <phoneticPr fontId="4" type="noConversion"/>
  </si>
  <si>
    <t>stock20</t>
  </si>
  <si>
    <t>stock21</t>
  </si>
  <si>
    <t>stock22</t>
  </si>
  <si>
    <t>stock23</t>
  </si>
  <si>
    <t>stock24</t>
  </si>
  <si>
    <t>stock25</t>
  </si>
  <si>
    <t>stock26</t>
  </si>
  <si>
    <t>stock27</t>
  </si>
  <si>
    <t>stock28</t>
  </si>
  <si>
    <t>stock29</t>
  </si>
  <si>
    <t>stock30</t>
  </si>
  <si>
    <t>stock31</t>
  </si>
  <si>
    <t>stock32</t>
  </si>
  <si>
    <t>stock33</t>
  </si>
  <si>
    <t>stock34</t>
  </si>
  <si>
    <t>stock35</t>
  </si>
  <si>
    <t>stock36</t>
  </si>
  <si>
    <t>stock37</t>
  </si>
  <si>
    <t>stock38</t>
  </si>
  <si>
    <t>stock39</t>
  </si>
  <si>
    <t>stock40</t>
  </si>
  <si>
    <t>stock41</t>
  </si>
  <si>
    <t>stock42</t>
  </si>
  <si>
    <t>stock43</t>
  </si>
  <si>
    <t>stock44</t>
  </si>
  <si>
    <t>stock45</t>
  </si>
  <si>
    <t>stock46</t>
  </si>
  <si>
    <t>stock47</t>
  </si>
  <si>
    <t>stock48</t>
  </si>
  <si>
    <t>stock49</t>
  </si>
  <si>
    <t>stock50</t>
  </si>
  <si>
    <t>stock51</t>
  </si>
  <si>
    <t>stock52</t>
  </si>
  <si>
    <t>stock53</t>
  </si>
  <si>
    <t>stock54</t>
  </si>
  <si>
    <t>stock55</t>
  </si>
  <si>
    <t>stock56</t>
  </si>
  <si>
    <t>stock57</t>
  </si>
  <si>
    <t>stock58</t>
  </si>
  <si>
    <t>stock59</t>
  </si>
  <si>
    <t>stock60</t>
  </si>
  <si>
    <t>stock61</t>
  </si>
  <si>
    <t>stock62</t>
  </si>
  <si>
    <t>stock63</t>
  </si>
  <si>
    <t>stock64</t>
  </si>
  <si>
    <t>stock65</t>
  </si>
  <si>
    <t>stock66</t>
  </si>
  <si>
    <t>stock67</t>
  </si>
  <si>
    <t>stock68</t>
  </si>
  <si>
    <t>stock69</t>
  </si>
  <si>
    <t>stock70</t>
  </si>
  <si>
    <t>stock71</t>
  </si>
  <si>
    <t>stock72</t>
  </si>
  <si>
    <t>stock73</t>
  </si>
  <si>
    <t>stock74</t>
  </si>
  <si>
    <t>stock76</t>
  </si>
  <si>
    <t>stock77</t>
  </si>
  <si>
    <t>stock78</t>
  </si>
  <si>
    <t>stock79</t>
  </si>
  <si>
    <t>stock80</t>
  </si>
  <si>
    <t>stock81</t>
  </si>
  <si>
    <t>stock82</t>
  </si>
  <si>
    <t>stock84</t>
  </si>
  <si>
    <t>stock85</t>
  </si>
  <si>
    <t>stock86</t>
  </si>
  <si>
    <t>stock88</t>
  </si>
  <si>
    <t>stock89</t>
  </si>
  <si>
    <t>stock91</t>
  </si>
  <si>
    <t>stock92</t>
  </si>
  <si>
    <t>stock93</t>
  </si>
  <si>
    <t>stock94</t>
  </si>
  <si>
    <t>stock95</t>
  </si>
  <si>
    <t>stock96</t>
  </si>
  <si>
    <t>stock97</t>
  </si>
  <si>
    <t>stock99</t>
  </si>
  <si>
    <t>stock100</t>
  </si>
  <si>
    <t>stock101</t>
  </si>
  <si>
    <t>stock102</t>
  </si>
  <si>
    <t>stock103</t>
  </si>
  <si>
    <t>stock104</t>
  </si>
  <si>
    <t>stock105</t>
  </si>
  <si>
    <t>stock106</t>
  </si>
  <si>
    <t>stock107</t>
  </si>
  <si>
    <t>stock108</t>
  </si>
  <si>
    <t>stock109</t>
  </si>
  <si>
    <t>stock110</t>
  </si>
  <si>
    <t>stock111</t>
  </si>
  <si>
    <t>stock112</t>
  </si>
  <si>
    <t>stock113</t>
  </si>
  <si>
    <t>stock114</t>
  </si>
  <si>
    <t>stock116</t>
  </si>
  <si>
    <t>stock117</t>
  </si>
  <si>
    <t>stock118</t>
  </si>
  <si>
    <t>stock119</t>
  </si>
  <si>
    <t>stock120</t>
  </si>
  <si>
    <t>stock121</t>
  </si>
  <si>
    <t>stock122</t>
  </si>
  <si>
    <t>stock123</t>
  </si>
  <si>
    <t>stock124</t>
  </si>
  <si>
    <t>stock125</t>
  </si>
  <si>
    <t>stock126</t>
  </si>
  <si>
    <t>stock127</t>
  </si>
  <si>
    <t>stock128</t>
  </si>
  <si>
    <t>stock129</t>
  </si>
  <si>
    <t>stock130</t>
  </si>
  <si>
    <t>stock131</t>
  </si>
  <si>
    <t>stock132</t>
  </si>
  <si>
    <t>stock133</t>
  </si>
  <si>
    <t>stock134</t>
  </si>
  <si>
    <t>stock135</t>
  </si>
  <si>
    <t>stock136</t>
  </si>
  <si>
    <t>stock137</t>
  </si>
  <si>
    <t>stock138</t>
  </si>
  <si>
    <t>stock139</t>
  </si>
  <si>
    <t>stock140</t>
  </si>
  <si>
    <t>stock141</t>
  </si>
  <si>
    <t>stock142</t>
  </si>
  <si>
    <t>stock143</t>
  </si>
  <si>
    <t>stock144</t>
  </si>
  <si>
    <t>stock145</t>
  </si>
  <si>
    <t>stock146</t>
  </si>
  <si>
    <t>stock147</t>
  </si>
  <si>
    <t>stock148</t>
  </si>
  <si>
    <t>stock150</t>
  </si>
  <si>
    <t>stock151</t>
  </si>
  <si>
    <t>stock152</t>
  </si>
  <si>
    <t>stock154</t>
  </si>
  <si>
    <t>stock155</t>
  </si>
  <si>
    <t>stock156</t>
  </si>
  <si>
    <t>stock157</t>
  </si>
  <si>
    <t>stock158</t>
  </si>
  <si>
    <t>stock160</t>
  </si>
  <si>
    <t>stock164</t>
  </si>
  <si>
    <t>stock168</t>
  </si>
  <si>
    <t>stock169</t>
  </si>
  <si>
    <t>stock170</t>
  </si>
  <si>
    <t>stock171</t>
  </si>
  <si>
    <t>stock172</t>
  </si>
  <si>
    <t>stock173</t>
  </si>
  <si>
    <t>stock176</t>
  </si>
  <si>
    <t>stock178</t>
  </si>
  <si>
    <t>stock179</t>
  </si>
  <si>
    <t>stock180</t>
  </si>
  <si>
    <t>stock183</t>
  </si>
  <si>
    <t>stock184</t>
  </si>
  <si>
    <t>stock187</t>
  </si>
  <si>
    <t>stock189</t>
  </si>
  <si>
    <t>stock191</t>
  </si>
  <si>
    <t>stock192</t>
  </si>
  <si>
    <t>stock193</t>
  </si>
  <si>
    <t>stock195</t>
  </si>
  <si>
    <t>stock196</t>
  </si>
  <si>
    <t>stock198</t>
  </si>
  <si>
    <t>stock200</t>
  </si>
  <si>
    <t>stock201</t>
  </si>
  <si>
    <t>stock204</t>
  </si>
  <si>
    <t>stock205</t>
  </si>
  <si>
    <t>stock206</t>
  </si>
  <si>
    <t>stock207</t>
  </si>
  <si>
    <t>stock209</t>
  </si>
  <si>
    <t>stock210</t>
  </si>
  <si>
    <t>stock211</t>
  </si>
  <si>
    <t>stock212</t>
  </si>
  <si>
    <t>stock213</t>
  </si>
  <si>
    <t>stock214</t>
  </si>
  <si>
    <t>stock215</t>
  </si>
  <si>
    <t>stock217</t>
  </si>
  <si>
    <t>stock221</t>
  </si>
  <si>
    <t>stock223</t>
  </si>
  <si>
    <t>stock224</t>
  </si>
  <si>
    <t>stock227</t>
  </si>
  <si>
    <t>stock229</t>
  </si>
  <si>
    <t>stock232</t>
  </si>
  <si>
    <t>stock234</t>
  </si>
  <si>
    <t>stock235</t>
  </si>
  <si>
    <t>stock237</t>
  </si>
  <si>
    <t>stock238</t>
  </si>
  <si>
    <t>stock242</t>
  </si>
  <si>
    <t>stock243</t>
  </si>
  <si>
    <t>stock244</t>
  </si>
  <si>
    <t>stock246</t>
  </si>
  <si>
    <t>stock247</t>
  </si>
  <si>
    <t>stock248</t>
  </si>
  <si>
    <t>stock249</t>
  </si>
  <si>
    <t>stock250</t>
  </si>
  <si>
    <t>stock251</t>
  </si>
  <si>
    <t>stock252</t>
  </si>
  <si>
    <t>stock254</t>
  </si>
  <si>
    <t>stock255</t>
  </si>
  <si>
    <t>stock256</t>
  </si>
  <si>
    <t>stock257</t>
  </si>
  <si>
    <t>stock258</t>
  </si>
  <si>
    <t>stock259</t>
  </si>
  <si>
    <t>stock260</t>
  </si>
  <si>
    <t>stock261</t>
  </si>
  <si>
    <t>stock262</t>
  </si>
  <si>
    <t>stock263</t>
  </si>
  <si>
    <t>stock265</t>
  </si>
  <si>
    <t>stock266</t>
  </si>
  <si>
    <t>stock269</t>
  </si>
  <si>
    <t>stock270</t>
  </si>
  <si>
    <t>stock272</t>
  </si>
  <si>
    <t>新晨科技</t>
    <phoneticPr fontId="4" type="noConversion"/>
  </si>
  <si>
    <t>天孚通信</t>
    <phoneticPr fontId="4" type="noConversion"/>
  </si>
  <si>
    <t>沪宁股份</t>
    <phoneticPr fontId="4" type="noConversion"/>
  </si>
  <si>
    <t>日盈电子</t>
    <phoneticPr fontId="4" type="noConversion"/>
  </si>
  <si>
    <t>兴业股份</t>
    <phoneticPr fontId="4" type="noConversion"/>
  </si>
  <si>
    <t>超频三</t>
    <phoneticPr fontId="4" type="noConversion"/>
  </si>
  <si>
    <t>中国科传</t>
    <phoneticPr fontId="4" type="noConversion"/>
  </si>
  <si>
    <t>汉威科技</t>
    <phoneticPr fontId="4" type="noConversion"/>
  </si>
  <si>
    <t>大烨智能</t>
    <phoneticPr fontId="4" type="noConversion"/>
  </si>
  <si>
    <t>万通智控</t>
    <phoneticPr fontId="4" type="noConversion"/>
  </si>
  <si>
    <t>桂发祥</t>
    <phoneticPr fontId="4" type="noConversion"/>
  </si>
  <si>
    <t>同有科技</t>
    <phoneticPr fontId="4" type="noConversion"/>
  </si>
  <si>
    <t>盾安环境</t>
    <phoneticPr fontId="4" type="noConversion"/>
  </si>
  <si>
    <t>宏辉果蔬</t>
    <phoneticPr fontId="4" type="noConversion"/>
  </si>
  <si>
    <t>恒锋信息</t>
    <phoneticPr fontId="4" type="noConversion"/>
  </si>
  <si>
    <t>002148</t>
    <phoneticPr fontId="1" type="noConversion"/>
  </si>
  <si>
    <t>stock274</t>
  </si>
  <si>
    <t>stock275</t>
  </si>
  <si>
    <t>stock276</t>
  </si>
  <si>
    <t>stock277</t>
  </si>
  <si>
    <t>stock278</t>
  </si>
  <si>
    <t>stock279</t>
  </si>
  <si>
    <t>stock280</t>
  </si>
  <si>
    <t>stock281</t>
  </si>
  <si>
    <t>stock282</t>
  </si>
  <si>
    <t>stock283</t>
  </si>
  <si>
    <t>stock284</t>
  </si>
  <si>
    <t>stock285</t>
  </si>
  <si>
    <t>stock286</t>
  </si>
  <si>
    <t>stock287</t>
  </si>
  <si>
    <t>stock288</t>
  </si>
  <si>
    <t>600158</t>
    <phoneticPr fontId="1" type="noConversion"/>
  </si>
  <si>
    <t>600470</t>
    <phoneticPr fontId="1" type="noConversion"/>
  </si>
  <si>
    <t>600237</t>
    <phoneticPr fontId="1" type="noConversion"/>
  </si>
  <si>
    <t>双成药业</t>
    <phoneticPr fontId="1" type="noConversion"/>
  </si>
  <si>
    <t>002693</t>
    <phoneticPr fontId="1" type="noConversion"/>
  </si>
  <si>
    <r>
      <t>0</t>
    </r>
    <r>
      <rPr>
        <sz val="11"/>
        <color theme="1"/>
        <rFont val="等线"/>
        <family val="2"/>
        <scheme val="minor"/>
      </rPr>
      <t>02446</t>
    </r>
    <phoneticPr fontId="1" type="noConversion"/>
  </si>
  <si>
    <t>300211</t>
    <phoneticPr fontId="1" type="noConversion"/>
  </si>
  <si>
    <t>002115</t>
    <phoneticPr fontId="1" type="noConversion"/>
  </si>
  <si>
    <t>300555</t>
    <phoneticPr fontId="1" type="noConversion"/>
  </si>
  <si>
    <t>600198</t>
    <phoneticPr fontId="1" type="noConversion"/>
  </si>
  <si>
    <t>002815</t>
    <phoneticPr fontId="1" type="noConversion"/>
  </si>
  <si>
    <t>300250</t>
    <phoneticPr fontId="1" type="noConversion"/>
  </si>
  <si>
    <t>002421</t>
    <phoneticPr fontId="1" type="noConversion"/>
  </si>
  <si>
    <t>300389</t>
    <phoneticPr fontId="1" type="noConversion"/>
  </si>
  <si>
    <t>603118</t>
    <phoneticPr fontId="1" type="noConversion"/>
  </si>
  <si>
    <t>603920</t>
    <phoneticPr fontId="1" type="noConversion"/>
  </si>
  <si>
    <t>300077</t>
    <phoneticPr fontId="1" type="noConversion"/>
  </si>
  <si>
    <t>601777</t>
    <phoneticPr fontId="1" type="noConversion"/>
  </si>
  <si>
    <r>
      <t>3</t>
    </r>
    <r>
      <rPr>
        <sz val="11"/>
        <color theme="1"/>
        <rFont val="等线"/>
        <family val="2"/>
        <scheme val="minor"/>
      </rPr>
      <t>00292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</si>
  <si>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00171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</si>
  <si>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02350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</si>
  <si>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03066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</si>
  <si>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00006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</si>
  <si>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02123</t>
    </r>
    <phoneticPr fontId="1" type="noConversion"/>
  </si>
  <si>
    <r>
      <t>3</t>
    </r>
    <r>
      <rPr>
        <sz val="11"/>
        <color theme="1"/>
        <rFont val="等线"/>
        <family val="2"/>
        <scheme val="minor"/>
      </rPr>
      <t>00252</t>
    </r>
    <phoneticPr fontId="1" type="noConversion"/>
  </si>
  <si>
    <r>
      <t>3</t>
    </r>
    <r>
      <rPr>
        <sz val="11"/>
        <color theme="1"/>
        <rFont val="等线"/>
        <family val="2"/>
        <scheme val="minor"/>
      </rPr>
      <t>00312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</si>
  <si>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03081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</si>
  <si>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00939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</si>
  <si>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02079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</si>
  <si>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00206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</si>
  <si>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03803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</si>
  <si>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02067</t>
    </r>
    <phoneticPr fontId="1" type="noConversion"/>
  </si>
  <si>
    <t>stock220</t>
    <phoneticPr fontId="1" type="noConversion"/>
  </si>
  <si>
    <t>300542</t>
    <phoneticPr fontId="1" type="noConversion"/>
  </si>
  <si>
    <t>300394</t>
    <phoneticPr fontId="1" type="noConversion"/>
  </si>
  <si>
    <t>300669</t>
    <phoneticPr fontId="1" type="noConversion"/>
  </si>
  <si>
    <t>603286</t>
    <phoneticPr fontId="1" type="noConversion"/>
  </si>
  <si>
    <t>603928</t>
    <phoneticPr fontId="1" type="noConversion"/>
  </si>
  <si>
    <t>300647</t>
    <phoneticPr fontId="1" type="noConversion"/>
  </si>
  <si>
    <t>601858</t>
    <phoneticPr fontId="1" type="noConversion"/>
  </si>
  <si>
    <t>300007</t>
    <phoneticPr fontId="1" type="noConversion"/>
  </si>
  <si>
    <t>300670</t>
    <phoneticPr fontId="1" type="noConversion"/>
  </si>
  <si>
    <t>300643</t>
    <phoneticPr fontId="1" type="noConversion"/>
  </si>
  <si>
    <t>002820</t>
    <phoneticPr fontId="1" type="noConversion"/>
  </si>
  <si>
    <t>300302</t>
    <phoneticPr fontId="1" type="noConversion"/>
  </si>
  <si>
    <t>002011</t>
    <phoneticPr fontId="1" type="noConversion"/>
  </si>
  <si>
    <t>603336</t>
    <phoneticPr fontId="1" type="noConversion"/>
  </si>
  <si>
    <t>300605</t>
    <phoneticPr fontId="1" type="noConversion"/>
  </si>
  <si>
    <t>newdata1</t>
    <phoneticPr fontId="1" type="noConversion"/>
  </si>
  <si>
    <t>newdata2</t>
  </si>
  <si>
    <t>newdata3</t>
  </si>
  <si>
    <t>newdata5</t>
  </si>
  <si>
    <t>newdata8</t>
  </si>
  <si>
    <t>newdata9</t>
  </si>
  <si>
    <t>newdata10</t>
  </si>
  <si>
    <t>newdata11</t>
  </si>
  <si>
    <t>newdata15</t>
  </si>
  <si>
    <t>newdata17</t>
  </si>
  <si>
    <t>newdata20</t>
  </si>
  <si>
    <t>newdata21</t>
  </si>
  <si>
    <t>600606</t>
    <phoneticPr fontId="1" type="noConversion"/>
  </si>
  <si>
    <t>绿地控股</t>
    <phoneticPr fontId="1" type="noConversion"/>
  </si>
  <si>
    <t>300133</t>
    <phoneticPr fontId="1" type="noConversion"/>
  </si>
  <si>
    <t>华策影视</t>
    <phoneticPr fontId="1" type="noConversion"/>
  </si>
  <si>
    <t>600348</t>
    <phoneticPr fontId="1" type="noConversion"/>
  </si>
  <si>
    <t>阳泉煤业</t>
    <phoneticPr fontId="1" type="noConversion"/>
  </si>
  <si>
    <t>柳工</t>
    <phoneticPr fontId="1" type="noConversion"/>
  </si>
  <si>
    <t>000528</t>
    <phoneticPr fontId="1" type="noConversion"/>
  </si>
  <si>
    <t>002309</t>
    <phoneticPr fontId="1" type="noConversion"/>
  </si>
  <si>
    <t>中利集团</t>
    <phoneticPr fontId="1" type="noConversion"/>
  </si>
  <si>
    <t>603177</t>
    <phoneticPr fontId="1" type="noConversion"/>
  </si>
  <si>
    <t>德创环保</t>
    <phoneticPr fontId="1" type="noConversion"/>
  </si>
  <si>
    <t>stock289</t>
  </si>
  <si>
    <t>stock290</t>
  </si>
  <si>
    <t>stock291</t>
  </si>
  <si>
    <t>stock292</t>
  </si>
  <si>
    <t>stock293</t>
  </si>
  <si>
    <t>stock294</t>
  </si>
  <si>
    <t>601001</t>
  </si>
  <si>
    <t>大同煤业</t>
    <phoneticPr fontId="1" type="noConversion"/>
  </si>
  <si>
    <t>600997</t>
    <phoneticPr fontId="1" type="noConversion"/>
  </si>
  <si>
    <t>开滦股份</t>
    <phoneticPr fontId="1" type="noConversion"/>
  </si>
  <si>
    <t>600567</t>
  </si>
  <si>
    <t>山鹰纸业</t>
    <phoneticPr fontId="1" type="noConversion"/>
  </si>
  <si>
    <t>600497</t>
  </si>
  <si>
    <t>驰宏锌锗</t>
    <phoneticPr fontId="1" type="noConversion"/>
  </si>
  <si>
    <t>601101</t>
  </si>
  <si>
    <t>昊华能源</t>
    <phoneticPr fontId="1" type="noConversion"/>
  </si>
  <si>
    <t>603369</t>
    <phoneticPr fontId="1" type="noConversion"/>
  </si>
  <si>
    <t>今世缘</t>
    <phoneticPr fontId="1" type="noConversion"/>
  </si>
  <si>
    <t>鲁北化工</t>
    <phoneticPr fontId="1" type="noConversion"/>
  </si>
  <si>
    <t>000060</t>
  </si>
  <si>
    <t>中金岭南</t>
    <phoneticPr fontId="1" type="noConversion"/>
  </si>
  <si>
    <t>002386</t>
  </si>
  <si>
    <t>天原集团</t>
    <phoneticPr fontId="1" type="noConversion"/>
  </si>
  <si>
    <t>600133</t>
  </si>
  <si>
    <t>东湖高新</t>
    <phoneticPr fontId="1" type="noConversion"/>
  </si>
  <si>
    <t>000876</t>
    <phoneticPr fontId="1" type="noConversion"/>
  </si>
  <si>
    <t>新希望</t>
    <phoneticPr fontId="1" type="noConversion"/>
  </si>
  <si>
    <t>安徽合力</t>
    <phoneticPr fontId="1" type="noConversion"/>
  </si>
  <si>
    <t>newdata24</t>
  </si>
  <si>
    <t>newdata26</t>
  </si>
  <si>
    <t>newdata27</t>
  </si>
  <si>
    <t>newdata28</t>
  </si>
  <si>
    <t>newdata31</t>
  </si>
  <si>
    <t>newdata32</t>
  </si>
  <si>
    <t>newdata33</t>
  </si>
  <si>
    <t>newdata34</t>
  </si>
  <si>
    <t>newdata35</t>
  </si>
  <si>
    <t>newdata38</t>
  </si>
  <si>
    <t>newdata39</t>
  </si>
  <si>
    <t>stock295</t>
  </si>
  <si>
    <t>stock296</t>
  </si>
  <si>
    <t>stock297</t>
  </si>
  <si>
    <t>stock298</t>
  </si>
  <si>
    <t>stock299</t>
  </si>
  <si>
    <t>stock300</t>
  </si>
  <si>
    <t>stock301</t>
  </si>
  <si>
    <t>stock302</t>
  </si>
  <si>
    <t>stock303</t>
  </si>
  <si>
    <t>stock304</t>
  </si>
  <si>
    <t>stock305</t>
  </si>
  <si>
    <t>stock306</t>
  </si>
  <si>
    <t>newdata44</t>
  </si>
  <si>
    <t>newdata46</t>
  </si>
  <si>
    <t>newdata47</t>
  </si>
  <si>
    <t>newdata48</t>
  </si>
  <si>
    <t>newdata52</t>
  </si>
  <si>
    <t>newdata54</t>
  </si>
  <si>
    <t>newdata57</t>
  </si>
  <si>
    <t>newdata58</t>
  </si>
  <si>
    <t>newdata59</t>
  </si>
  <si>
    <t>newdata60</t>
  </si>
  <si>
    <t>newdata61</t>
  </si>
  <si>
    <t>newdata62</t>
  </si>
  <si>
    <t>汉得信息</t>
    <phoneticPr fontId="1" type="noConversion"/>
  </si>
  <si>
    <t>东易日盛</t>
    <phoneticPr fontId="1" type="noConversion"/>
  </si>
  <si>
    <t>002713</t>
    <phoneticPr fontId="1" type="noConversion"/>
  </si>
  <si>
    <t>600761</t>
    <phoneticPr fontId="1" type="noConversion"/>
  </si>
  <si>
    <t>002428</t>
    <phoneticPr fontId="1" type="noConversion"/>
  </si>
  <si>
    <t>云南锗业</t>
    <phoneticPr fontId="1" type="noConversion"/>
  </si>
  <si>
    <t>渤海轮渡</t>
    <phoneticPr fontId="1" type="noConversion"/>
  </si>
  <si>
    <t>603167</t>
    <phoneticPr fontId="1" type="noConversion"/>
  </si>
  <si>
    <t>600380</t>
    <phoneticPr fontId="1" type="noConversion"/>
  </si>
  <si>
    <t>健康元</t>
    <phoneticPr fontId="1" type="noConversion"/>
  </si>
  <si>
    <t>宝信软件</t>
    <phoneticPr fontId="1" type="noConversion"/>
  </si>
  <si>
    <t>600845</t>
    <phoneticPr fontId="1" type="noConversion"/>
  </si>
  <si>
    <t>603887</t>
    <phoneticPr fontId="1" type="noConversion"/>
  </si>
  <si>
    <t>城地股份</t>
    <phoneticPr fontId="1" type="noConversion"/>
  </si>
  <si>
    <t>华泰股份</t>
    <phoneticPr fontId="1" type="noConversion"/>
  </si>
  <si>
    <t>600308</t>
    <phoneticPr fontId="1" type="noConversion"/>
  </si>
  <si>
    <t>300498</t>
    <phoneticPr fontId="1" type="noConversion"/>
  </si>
  <si>
    <t>温氏股份</t>
    <phoneticPr fontId="1" type="noConversion"/>
  </si>
  <si>
    <t>用友网络</t>
    <phoneticPr fontId="1" type="noConversion"/>
  </si>
  <si>
    <t>600588</t>
    <phoneticPr fontId="1" type="noConversion"/>
  </si>
  <si>
    <t>601958</t>
    <phoneticPr fontId="1" type="noConversion"/>
  </si>
  <si>
    <t>金钼股份</t>
    <phoneticPr fontId="1" type="noConversion"/>
  </si>
  <si>
    <t>京天利</t>
    <phoneticPr fontId="1" type="noConversion"/>
  </si>
  <si>
    <t>300399</t>
    <phoneticPr fontId="1" type="noConversion"/>
  </si>
  <si>
    <t>300212</t>
    <phoneticPr fontId="1" type="noConversion"/>
  </si>
  <si>
    <t>易华录</t>
    <phoneticPr fontId="1" type="noConversion"/>
  </si>
  <si>
    <t>拓尔思</t>
    <phoneticPr fontId="1" type="noConversion"/>
  </si>
  <si>
    <t>300229</t>
    <phoneticPr fontId="1" type="noConversion"/>
  </si>
  <si>
    <t>000729</t>
    <phoneticPr fontId="1" type="noConversion"/>
  </si>
  <si>
    <t>燕京啤酒</t>
    <phoneticPr fontId="1" type="noConversion"/>
  </si>
  <si>
    <t>王府井</t>
    <phoneticPr fontId="1" type="noConversion"/>
  </si>
  <si>
    <t>600859</t>
    <phoneticPr fontId="1" type="noConversion"/>
  </si>
  <si>
    <t>600143</t>
    <phoneticPr fontId="1" type="noConversion"/>
  </si>
  <si>
    <t>金发科技</t>
    <phoneticPr fontId="1" type="noConversion"/>
  </si>
  <si>
    <t>宏昌电子</t>
    <phoneticPr fontId="1" type="noConversion"/>
  </si>
  <si>
    <t>600596</t>
    <phoneticPr fontId="1" type="noConversion"/>
  </si>
  <si>
    <t>新安股份</t>
    <phoneticPr fontId="1" type="noConversion"/>
  </si>
  <si>
    <t>广电运通</t>
    <phoneticPr fontId="1" type="noConversion"/>
  </si>
  <si>
    <t>贵广网络</t>
    <phoneticPr fontId="1" type="noConversion"/>
  </si>
  <si>
    <t>京运通</t>
    <phoneticPr fontId="1" type="noConversion"/>
  </si>
  <si>
    <t>千方科技</t>
    <phoneticPr fontId="1" type="noConversion"/>
  </si>
  <si>
    <t>大北农</t>
    <phoneticPr fontId="1" type="noConversion"/>
  </si>
  <si>
    <t>002152</t>
    <phoneticPr fontId="1" type="noConversion"/>
  </si>
  <si>
    <t>600996</t>
    <phoneticPr fontId="1" type="noConversion"/>
  </si>
  <si>
    <t>601908</t>
    <phoneticPr fontId="1" type="noConversion"/>
  </si>
  <si>
    <t>002373</t>
    <phoneticPr fontId="1" type="noConversion"/>
  </si>
  <si>
    <t>002385</t>
    <phoneticPr fontId="1" type="noConversion"/>
  </si>
  <si>
    <t>600571</t>
    <phoneticPr fontId="1" type="noConversion"/>
  </si>
  <si>
    <t>300074</t>
    <phoneticPr fontId="1" type="noConversion"/>
  </si>
  <si>
    <t>300378</t>
    <phoneticPr fontId="1" type="noConversion"/>
  </si>
  <si>
    <t>600129</t>
    <phoneticPr fontId="1" type="noConversion"/>
  </si>
  <si>
    <t>信雅达</t>
    <phoneticPr fontId="1" type="noConversion"/>
  </si>
  <si>
    <t>华平股份</t>
    <phoneticPr fontId="1" type="noConversion"/>
  </si>
  <si>
    <t>鼎捷软件</t>
    <phoneticPr fontId="1" type="noConversion"/>
  </si>
  <si>
    <t>太极集团</t>
    <phoneticPr fontId="1" type="noConversion"/>
  </si>
  <si>
    <t>香雪制药</t>
    <phoneticPr fontId="1" type="noConversion"/>
  </si>
  <si>
    <t>东方市场</t>
    <phoneticPr fontId="1" type="noConversion"/>
  </si>
  <si>
    <t>300147</t>
    <phoneticPr fontId="1" type="noConversion"/>
  </si>
  <si>
    <t>000301</t>
    <phoneticPr fontId="1" type="noConversion"/>
  </si>
  <si>
    <t>601818</t>
    <phoneticPr fontId="1" type="noConversion"/>
  </si>
  <si>
    <t>光大银行</t>
    <phoneticPr fontId="1" type="noConversion"/>
  </si>
  <si>
    <t>视觉中国</t>
    <phoneticPr fontId="1" type="noConversion"/>
  </si>
  <si>
    <t>海欣股份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</si>
  <si>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T智慧</t>
    </r>
    <phoneticPr fontId="1" type="noConversion"/>
  </si>
  <si>
    <t>葵花药业</t>
    <phoneticPr fontId="1" type="noConversion"/>
  </si>
  <si>
    <t>沃华医药</t>
    <phoneticPr fontId="1" type="noConversion"/>
  </si>
  <si>
    <t>000681</t>
    <phoneticPr fontId="1" type="noConversion"/>
  </si>
  <si>
    <t>600851</t>
    <phoneticPr fontId="1" type="noConversion"/>
  </si>
  <si>
    <t>601519</t>
    <phoneticPr fontId="1" type="noConversion"/>
  </si>
  <si>
    <t>002737</t>
    <phoneticPr fontId="1" type="noConversion"/>
  </si>
  <si>
    <t>002107</t>
    <phoneticPr fontId="1" type="noConversion"/>
  </si>
  <si>
    <t>002221</t>
    <phoneticPr fontId="1" type="noConversion"/>
  </si>
  <si>
    <t>300270</t>
    <phoneticPr fontId="1" type="noConversion"/>
  </si>
  <si>
    <t>002016</t>
    <phoneticPr fontId="1" type="noConversion"/>
  </si>
  <si>
    <t>002488</t>
    <phoneticPr fontId="1" type="noConversion"/>
  </si>
  <si>
    <t>600299</t>
    <phoneticPr fontId="1" type="noConversion"/>
  </si>
  <si>
    <t>002663</t>
    <phoneticPr fontId="1" type="noConversion"/>
  </si>
  <si>
    <t>普邦股份</t>
    <phoneticPr fontId="1" type="noConversion"/>
  </si>
  <si>
    <t>安迪苏</t>
    <phoneticPr fontId="1" type="noConversion"/>
  </si>
  <si>
    <t>金固股份</t>
    <phoneticPr fontId="1" type="noConversion"/>
  </si>
  <si>
    <t>世荣兆业</t>
    <phoneticPr fontId="1" type="noConversion"/>
  </si>
  <si>
    <t>中威电子</t>
    <phoneticPr fontId="1" type="noConversion"/>
  </si>
  <si>
    <t>东华能源</t>
    <phoneticPr fontId="1" type="noConversion"/>
  </si>
  <si>
    <t>浙江龙盛</t>
    <phoneticPr fontId="1" type="noConversion"/>
  </si>
  <si>
    <t>长荣股份</t>
    <phoneticPr fontId="1" type="noConversion"/>
  </si>
  <si>
    <t>日机密封</t>
    <phoneticPr fontId="1" type="noConversion"/>
  </si>
  <si>
    <t>海南瑞泽</t>
    <phoneticPr fontId="1" type="noConversion"/>
  </si>
  <si>
    <t>宝新能源</t>
    <phoneticPr fontId="1" type="noConversion"/>
  </si>
  <si>
    <t>德威新材</t>
    <phoneticPr fontId="1" type="noConversion"/>
  </si>
  <si>
    <t>美丽生态</t>
    <phoneticPr fontId="1" type="noConversion"/>
  </si>
  <si>
    <t>600352</t>
    <phoneticPr fontId="1" type="noConversion"/>
  </si>
  <si>
    <t>300195</t>
    <phoneticPr fontId="1" type="noConversion"/>
  </si>
  <si>
    <t>300470</t>
    <phoneticPr fontId="1" type="noConversion"/>
  </si>
  <si>
    <t>002596</t>
    <phoneticPr fontId="1" type="noConversion"/>
  </si>
  <si>
    <t>000690</t>
    <phoneticPr fontId="1" type="noConversion"/>
  </si>
  <si>
    <t>300325</t>
    <phoneticPr fontId="1" type="noConversion"/>
  </si>
  <si>
    <t>000010</t>
    <phoneticPr fontId="1" type="noConversion"/>
  </si>
  <si>
    <t>601700</t>
    <phoneticPr fontId="1" type="noConversion"/>
  </si>
  <si>
    <t>风范股份</t>
    <phoneticPr fontId="1" type="noConversion"/>
  </si>
  <si>
    <t>派思股份</t>
    <phoneticPr fontId="1" type="noConversion"/>
  </si>
  <si>
    <t>神马股份</t>
    <phoneticPr fontId="1" type="noConversion"/>
  </si>
  <si>
    <t>中国中期</t>
    <phoneticPr fontId="1" type="noConversion"/>
  </si>
  <si>
    <t>神州泰岳</t>
    <phoneticPr fontId="1" type="noConversion"/>
  </si>
  <si>
    <t>300002</t>
    <phoneticPr fontId="1" type="noConversion"/>
  </si>
  <si>
    <t>000996</t>
    <phoneticPr fontId="1" type="noConversion"/>
  </si>
  <si>
    <t>600810</t>
    <phoneticPr fontId="1" type="noConversion"/>
  </si>
  <si>
    <t>603318</t>
    <phoneticPr fontId="1" type="noConversion"/>
  </si>
  <si>
    <t>stock307</t>
  </si>
  <si>
    <t>stock308</t>
  </si>
  <si>
    <t>stock309</t>
  </si>
  <si>
    <t>stock310</t>
  </si>
  <si>
    <t>stock311</t>
  </si>
  <si>
    <t>stock312</t>
  </si>
  <si>
    <t>stock313</t>
  </si>
  <si>
    <t>stock314</t>
  </si>
  <si>
    <t>stock315</t>
  </si>
  <si>
    <t>stock316</t>
  </si>
  <si>
    <t>stock317</t>
  </si>
  <si>
    <t>stock318</t>
  </si>
  <si>
    <t>stock319</t>
  </si>
  <si>
    <t>stock320</t>
  </si>
  <si>
    <t>stock321</t>
  </si>
  <si>
    <t>stock322</t>
  </si>
  <si>
    <t>stock323</t>
  </si>
  <si>
    <t>stock324</t>
  </si>
  <si>
    <t>stock325</t>
  </si>
  <si>
    <t>stock326</t>
  </si>
  <si>
    <t>stock327</t>
  </si>
  <si>
    <t>stock328</t>
  </si>
  <si>
    <t>stock329</t>
  </si>
  <si>
    <t>stock330</t>
  </si>
  <si>
    <t>stock331</t>
  </si>
  <si>
    <t>stock332</t>
  </si>
  <si>
    <t>stock333</t>
  </si>
  <si>
    <t>stock334</t>
  </si>
  <si>
    <t>stock335</t>
  </si>
  <si>
    <t>stock336</t>
  </si>
  <si>
    <t>stock337</t>
  </si>
  <si>
    <t>stock338</t>
  </si>
  <si>
    <t>stock339</t>
  </si>
  <si>
    <t>stock340</t>
  </si>
  <si>
    <t>stock341</t>
  </si>
  <si>
    <t>stock342</t>
  </si>
  <si>
    <t>stock343</t>
  </si>
  <si>
    <t>stock344</t>
  </si>
  <si>
    <t>stock345</t>
  </si>
  <si>
    <t>stock346</t>
  </si>
  <si>
    <t>stock347</t>
  </si>
  <si>
    <t>stock348</t>
  </si>
  <si>
    <t>stock349</t>
  </si>
  <si>
    <t>stock350</t>
  </si>
  <si>
    <t>stock351</t>
  </si>
  <si>
    <t>stock352</t>
  </si>
  <si>
    <t>stock353</t>
  </si>
  <si>
    <t>stock354</t>
  </si>
  <si>
    <t>stock355</t>
  </si>
  <si>
    <t>stock356</t>
  </si>
  <si>
    <t>stock357</t>
  </si>
  <si>
    <t>stock358</t>
  </si>
  <si>
    <t>stock359</t>
  </si>
  <si>
    <t>stock360</t>
  </si>
  <si>
    <t>002128</t>
    <phoneticPr fontId="4" type="noConversion"/>
  </si>
  <si>
    <t>露天煤业</t>
    <phoneticPr fontId="4" type="noConversion"/>
  </si>
  <si>
    <t>601666</t>
    <phoneticPr fontId="4" type="noConversion"/>
  </si>
  <si>
    <t>600789</t>
    <phoneticPr fontId="4" type="noConversion"/>
  </si>
  <si>
    <t>000878</t>
    <phoneticPr fontId="4" type="noConversion"/>
  </si>
  <si>
    <t>000525</t>
    <phoneticPr fontId="4" type="noConversion"/>
  </si>
  <si>
    <t>002136</t>
    <phoneticPr fontId="4" type="noConversion"/>
  </si>
  <si>
    <t>600508</t>
    <phoneticPr fontId="4" type="noConversion"/>
  </si>
  <si>
    <t>000983</t>
    <phoneticPr fontId="4" type="noConversion"/>
  </si>
  <si>
    <t>600395</t>
    <phoneticPr fontId="4" type="noConversion"/>
  </si>
  <si>
    <t>600720</t>
    <phoneticPr fontId="4" type="noConversion"/>
  </si>
  <si>
    <t>000603</t>
    <phoneticPr fontId="4" type="noConversion"/>
  </si>
  <si>
    <t>300004</t>
    <phoneticPr fontId="4" type="noConversion"/>
  </si>
  <si>
    <t>000630</t>
    <phoneticPr fontId="4" type="noConversion"/>
  </si>
  <si>
    <t>600282</t>
    <phoneticPr fontId="4" type="noConversion"/>
  </si>
  <si>
    <t>300343</t>
    <phoneticPr fontId="4" type="noConversion"/>
  </si>
  <si>
    <t>300253</t>
    <phoneticPr fontId="4" type="noConversion"/>
  </si>
  <si>
    <t>600409</t>
    <phoneticPr fontId="4" type="noConversion"/>
  </si>
  <si>
    <t>601898</t>
    <phoneticPr fontId="4" type="noConversion"/>
  </si>
  <si>
    <t>000937</t>
    <phoneticPr fontId="4" type="noConversion"/>
  </si>
  <si>
    <t>600449</t>
    <phoneticPr fontId="4" type="noConversion"/>
  </si>
  <si>
    <t>000552</t>
    <phoneticPr fontId="4" type="noConversion"/>
  </si>
  <si>
    <t>600170</t>
    <phoneticPr fontId="4" type="noConversion"/>
  </si>
  <si>
    <t>000751</t>
    <phoneticPr fontId="4" type="noConversion"/>
  </si>
  <si>
    <t>002727</t>
    <phoneticPr fontId="4" type="noConversion"/>
  </si>
  <si>
    <t>600966</t>
    <phoneticPr fontId="4" type="noConversion"/>
  </si>
  <si>
    <t>博汇纸业</t>
    <phoneticPr fontId="4" type="noConversion"/>
  </si>
  <si>
    <t>300027</t>
    <phoneticPr fontId="4" type="noConversion"/>
  </si>
  <si>
    <t>000425</t>
    <phoneticPr fontId="4" type="noConversion"/>
  </si>
  <si>
    <t>002666</t>
    <phoneticPr fontId="4" type="noConversion"/>
  </si>
  <si>
    <t>601985</t>
    <phoneticPr fontId="4" type="noConversion"/>
  </si>
  <si>
    <t>600180</t>
    <phoneticPr fontId="4" type="noConversion"/>
  </si>
  <si>
    <t>600643</t>
    <phoneticPr fontId="4" type="noConversion"/>
  </si>
  <si>
    <t>603196</t>
    <phoneticPr fontId="4" type="noConversion"/>
  </si>
  <si>
    <t>日播时尚</t>
    <phoneticPr fontId="4" type="noConversion"/>
  </si>
  <si>
    <t>平煤股份</t>
    <phoneticPr fontId="4" type="noConversion"/>
  </si>
  <si>
    <t>鲁抗医药</t>
    <phoneticPr fontId="4" type="noConversion"/>
  </si>
  <si>
    <t>云南铜业</t>
    <phoneticPr fontId="4" type="noConversion"/>
  </si>
  <si>
    <t>红太阳</t>
    <phoneticPr fontId="4" type="noConversion"/>
  </si>
  <si>
    <t>安纳达</t>
    <phoneticPr fontId="4" type="noConversion"/>
  </si>
  <si>
    <t>上海能源</t>
    <phoneticPr fontId="4" type="noConversion"/>
  </si>
  <si>
    <t>盘江股份</t>
    <phoneticPr fontId="4" type="noConversion"/>
  </si>
  <si>
    <t>祁连山</t>
    <phoneticPr fontId="4" type="noConversion"/>
  </si>
  <si>
    <t>盛达矿业</t>
    <phoneticPr fontId="4" type="noConversion"/>
  </si>
  <si>
    <t>南风股份</t>
    <phoneticPr fontId="4" type="noConversion"/>
  </si>
  <si>
    <t>铜陵有色</t>
    <phoneticPr fontId="4" type="noConversion"/>
  </si>
  <si>
    <t>南钢股份</t>
    <phoneticPr fontId="4" type="noConversion"/>
  </si>
  <si>
    <t>联创互联</t>
    <phoneticPr fontId="4" type="noConversion"/>
  </si>
  <si>
    <t>卫宁健康</t>
    <phoneticPr fontId="4" type="noConversion"/>
  </si>
  <si>
    <t>三友化工</t>
    <phoneticPr fontId="4" type="noConversion"/>
  </si>
  <si>
    <t>中煤能源</t>
    <phoneticPr fontId="4" type="noConversion"/>
  </si>
  <si>
    <t>冀中能源</t>
    <phoneticPr fontId="4" type="noConversion"/>
  </si>
  <si>
    <t>宁夏建材</t>
    <phoneticPr fontId="4" type="noConversion"/>
  </si>
  <si>
    <t>靖远煤电</t>
    <phoneticPr fontId="4" type="noConversion"/>
  </si>
  <si>
    <t>上海建工</t>
    <phoneticPr fontId="4" type="noConversion"/>
  </si>
  <si>
    <t>锌业股份</t>
    <phoneticPr fontId="4" type="noConversion"/>
  </si>
  <si>
    <t>一心堂</t>
    <phoneticPr fontId="4" type="noConversion"/>
  </si>
  <si>
    <t>徐工机械</t>
    <phoneticPr fontId="4" type="noConversion"/>
  </si>
  <si>
    <t>德联集团</t>
    <phoneticPr fontId="4" type="noConversion"/>
  </si>
  <si>
    <t>中国核电</t>
    <phoneticPr fontId="4" type="noConversion"/>
  </si>
  <si>
    <t>瑞茂通</t>
    <phoneticPr fontId="4" type="noConversion"/>
  </si>
  <si>
    <t>爱建集团</t>
    <phoneticPr fontId="4" type="noConversion"/>
  </si>
  <si>
    <t>西山煤电</t>
    <phoneticPr fontId="4" type="noConversion"/>
  </si>
  <si>
    <t>华谊兄弟</t>
    <phoneticPr fontId="4" type="noConversion"/>
  </si>
  <si>
    <t>stock361</t>
  </si>
  <si>
    <t>stock362</t>
  </si>
  <si>
    <t>stock363</t>
  </si>
  <si>
    <t>stock364</t>
  </si>
  <si>
    <t>stock365</t>
  </si>
  <si>
    <t>stock366</t>
  </si>
  <si>
    <t>stock367</t>
  </si>
  <si>
    <t>stock368</t>
  </si>
  <si>
    <t>stock369</t>
  </si>
  <si>
    <t>stock370</t>
  </si>
  <si>
    <t>stock371</t>
  </si>
  <si>
    <t>stock372</t>
  </si>
  <si>
    <t>stock373</t>
  </si>
  <si>
    <t>stock374</t>
  </si>
  <si>
    <t>stock375</t>
  </si>
  <si>
    <t>stock376</t>
  </si>
  <si>
    <t>stock377</t>
  </si>
  <si>
    <t>stock378</t>
  </si>
  <si>
    <t>stock379</t>
  </si>
  <si>
    <t>stock380</t>
  </si>
  <si>
    <t>stock381</t>
  </si>
  <si>
    <t>stock382</t>
  </si>
  <si>
    <t>stock383</t>
  </si>
  <si>
    <t>stock384</t>
  </si>
  <si>
    <t>stock385</t>
  </si>
  <si>
    <t>stock386</t>
  </si>
  <si>
    <t>stock387</t>
  </si>
  <si>
    <t>stock388</t>
  </si>
  <si>
    <t>stock389</t>
  </si>
  <si>
    <t>stock390</t>
  </si>
  <si>
    <t>stock391</t>
  </si>
  <si>
    <t>stock392</t>
  </si>
  <si>
    <t>newdata64</t>
  </si>
  <si>
    <t>newdata65</t>
  </si>
  <si>
    <t>newdata67</t>
  </si>
  <si>
    <t>newdata69</t>
  </si>
  <si>
    <t>newdata70</t>
  </si>
  <si>
    <t>newdata72</t>
  </si>
  <si>
    <t>newdata74</t>
  </si>
  <si>
    <t>newdata75</t>
  </si>
  <si>
    <t>stock393</t>
  </si>
  <si>
    <t>stock394</t>
  </si>
  <si>
    <t>stock395</t>
  </si>
  <si>
    <t>stock396</t>
  </si>
  <si>
    <t>stock397</t>
  </si>
  <si>
    <t>stock398</t>
  </si>
  <si>
    <t>stock399</t>
  </si>
  <si>
    <t>stock400</t>
  </si>
  <si>
    <t>stock401</t>
  </si>
  <si>
    <t>stock402</t>
  </si>
  <si>
    <t>stock403</t>
  </si>
  <si>
    <t>stock404</t>
  </si>
  <si>
    <t>stock405</t>
  </si>
  <si>
    <t>stock406</t>
  </si>
  <si>
    <t>stock407</t>
  </si>
  <si>
    <t>stock408</t>
  </si>
  <si>
    <t>stock409</t>
  </si>
  <si>
    <t>stock410</t>
  </si>
  <si>
    <t>stock411</t>
  </si>
  <si>
    <t>stock412</t>
  </si>
  <si>
    <t>stock413</t>
  </si>
  <si>
    <t>stock414</t>
  </si>
  <si>
    <t>002563</t>
    <phoneticPr fontId="4" type="noConversion"/>
  </si>
  <si>
    <t>002614</t>
    <phoneticPr fontId="4" type="noConversion"/>
  </si>
  <si>
    <t>002470</t>
    <phoneticPr fontId="4" type="noConversion"/>
  </si>
  <si>
    <t>300188</t>
    <phoneticPr fontId="4" type="noConversion"/>
  </si>
  <si>
    <t>000825</t>
    <phoneticPr fontId="4" type="noConversion"/>
  </si>
  <si>
    <t>002376</t>
    <phoneticPr fontId="4" type="noConversion"/>
  </si>
  <si>
    <t>002645</t>
    <phoneticPr fontId="4" type="noConversion"/>
  </si>
  <si>
    <t>300388</t>
    <phoneticPr fontId="4" type="noConversion"/>
  </si>
  <si>
    <t>600195</t>
    <phoneticPr fontId="4" type="noConversion"/>
  </si>
  <si>
    <t>002073</t>
    <phoneticPr fontId="4" type="noConversion"/>
  </si>
  <si>
    <t>600283</t>
    <phoneticPr fontId="4" type="noConversion"/>
  </si>
  <si>
    <t>300380</t>
    <phoneticPr fontId="4" type="noConversion"/>
  </si>
  <si>
    <t>300559</t>
    <phoneticPr fontId="4" type="noConversion"/>
  </si>
  <si>
    <t>300348</t>
    <phoneticPr fontId="4" type="noConversion"/>
  </si>
  <si>
    <t>002707</t>
    <phoneticPr fontId="4" type="noConversion"/>
  </si>
  <si>
    <t>600623</t>
    <phoneticPr fontId="4" type="noConversion"/>
  </si>
  <si>
    <t>601678</t>
    <phoneticPr fontId="4" type="noConversion"/>
  </si>
  <si>
    <t>002063</t>
    <phoneticPr fontId="4" type="noConversion"/>
  </si>
  <si>
    <t>002440</t>
    <phoneticPr fontId="4" type="noConversion"/>
  </si>
  <si>
    <t>603025</t>
    <phoneticPr fontId="4" type="noConversion"/>
  </si>
  <si>
    <t>300058</t>
    <phoneticPr fontId="4" type="noConversion"/>
  </si>
  <si>
    <t>300369</t>
    <phoneticPr fontId="4" type="noConversion"/>
  </si>
  <si>
    <t>森马服饰</t>
    <phoneticPr fontId="4" type="noConversion"/>
  </si>
  <si>
    <t>奥佳华</t>
    <phoneticPr fontId="4" type="noConversion"/>
  </si>
  <si>
    <t>金正大</t>
    <phoneticPr fontId="4" type="noConversion"/>
  </si>
  <si>
    <t>美亚柏科</t>
    <phoneticPr fontId="4" type="noConversion"/>
  </si>
  <si>
    <t>太钢不锈</t>
    <phoneticPr fontId="4" type="noConversion"/>
  </si>
  <si>
    <t>新北洋</t>
    <phoneticPr fontId="4" type="noConversion"/>
  </si>
  <si>
    <t>华宏科技</t>
    <phoneticPr fontId="4" type="noConversion"/>
  </si>
  <si>
    <t>国祯环保</t>
    <phoneticPr fontId="4" type="noConversion"/>
  </si>
  <si>
    <t>中牧股份</t>
    <phoneticPr fontId="4" type="noConversion"/>
  </si>
  <si>
    <t>软控股份</t>
    <phoneticPr fontId="4" type="noConversion"/>
  </si>
  <si>
    <t>钱江水利</t>
    <phoneticPr fontId="4" type="noConversion"/>
  </si>
  <si>
    <t>安硕信息</t>
    <phoneticPr fontId="4" type="noConversion"/>
  </si>
  <si>
    <t>佳发安泰</t>
    <phoneticPr fontId="4" type="noConversion"/>
  </si>
  <si>
    <t>长亮科技</t>
    <phoneticPr fontId="4" type="noConversion"/>
  </si>
  <si>
    <t>众信旅游</t>
    <phoneticPr fontId="4" type="noConversion"/>
  </si>
  <si>
    <t>华谊集团</t>
    <phoneticPr fontId="4" type="noConversion"/>
  </si>
  <si>
    <t>滨化股份</t>
    <phoneticPr fontId="4" type="noConversion"/>
  </si>
  <si>
    <t>远光软件</t>
    <phoneticPr fontId="4" type="noConversion"/>
  </si>
  <si>
    <t>润土股份</t>
    <phoneticPr fontId="4" type="noConversion"/>
  </si>
  <si>
    <t>大豪科技</t>
    <phoneticPr fontId="4" type="noConversion"/>
  </si>
  <si>
    <t>蓝色光标</t>
    <phoneticPr fontId="4" type="noConversion"/>
  </si>
  <si>
    <t>绿盟科技</t>
    <phoneticPr fontId="4" type="noConversion"/>
  </si>
  <si>
    <t>stock5001</t>
    <phoneticPr fontId="4" type="noConversion"/>
  </si>
  <si>
    <t>stock5002</t>
  </si>
  <si>
    <t>stock5003</t>
  </si>
  <si>
    <t>stock5004</t>
  </si>
  <si>
    <t>stock5005</t>
  </si>
  <si>
    <t>stock5006</t>
  </si>
  <si>
    <t>stock5007</t>
  </si>
  <si>
    <t>stock5008</t>
  </si>
  <si>
    <t>stock5009</t>
  </si>
  <si>
    <t>stock5010</t>
  </si>
  <si>
    <t>上证50监控股票名单  Begin</t>
    <phoneticPr fontId="4" type="noConversion"/>
  </si>
  <si>
    <t>上证50监控股票名单  End</t>
    <phoneticPr fontId="4" type="noConversion"/>
  </si>
  <si>
    <t>601318</t>
    <phoneticPr fontId="4" type="noConversion"/>
  </si>
  <si>
    <t>600519</t>
    <phoneticPr fontId="4" type="noConversion"/>
  </si>
  <si>
    <t>600036</t>
    <phoneticPr fontId="4" type="noConversion"/>
  </si>
  <si>
    <t>601166</t>
    <phoneticPr fontId="4" type="noConversion"/>
  </si>
  <si>
    <t>600016</t>
    <phoneticPr fontId="4" type="noConversion"/>
  </si>
  <si>
    <t>600887</t>
    <phoneticPr fontId="4" type="noConversion"/>
  </si>
  <si>
    <t>601328</t>
    <phoneticPr fontId="4" type="noConversion"/>
  </si>
  <si>
    <t>601288</t>
    <phoneticPr fontId="4" type="noConversion"/>
  </si>
  <si>
    <t>600000</t>
    <phoneticPr fontId="4" type="noConversion"/>
  </si>
  <si>
    <t>601398</t>
    <phoneticPr fontId="4" type="noConversion"/>
  </si>
  <si>
    <t>中国平安</t>
    <phoneticPr fontId="4" type="noConversion"/>
  </si>
  <si>
    <t>贵州茅台</t>
    <phoneticPr fontId="4" type="noConversion"/>
  </si>
  <si>
    <t>招商银行</t>
    <phoneticPr fontId="4" type="noConversion"/>
  </si>
  <si>
    <t>兴业银行</t>
    <phoneticPr fontId="4" type="noConversion"/>
  </si>
  <si>
    <t>民生银行</t>
    <phoneticPr fontId="4" type="noConversion"/>
  </si>
  <si>
    <t>伊利股份</t>
    <phoneticPr fontId="4" type="noConversion"/>
  </si>
  <si>
    <t>交通银行</t>
    <phoneticPr fontId="4" type="noConversion"/>
  </si>
  <si>
    <t>农业银行</t>
    <phoneticPr fontId="4" type="noConversion"/>
  </si>
  <si>
    <t>浦发银行</t>
    <phoneticPr fontId="4" type="noConversion"/>
  </si>
  <si>
    <t>工商银行</t>
    <phoneticPr fontId="4" type="noConversion"/>
  </si>
  <si>
    <t>newdata5001</t>
    <phoneticPr fontId="1" type="noConversion"/>
  </si>
  <si>
    <t>newdata5002</t>
  </si>
  <si>
    <t>newdata5003</t>
  </si>
  <si>
    <t>newdata5004</t>
  </si>
  <si>
    <t>newdata5005</t>
  </si>
  <si>
    <t>newdata5006</t>
  </si>
  <si>
    <t>newdata5007</t>
  </si>
  <si>
    <t>newdata5008</t>
  </si>
  <si>
    <t>newdata5009</t>
  </si>
  <si>
    <t>newdata5010</t>
  </si>
  <si>
    <t>newdata77</t>
  </si>
  <si>
    <t>newdata80</t>
  </si>
  <si>
    <t>newdata81</t>
  </si>
  <si>
    <t>newdata82</t>
  </si>
  <si>
    <t>newdata83</t>
  </si>
  <si>
    <t>newdata84</t>
  </si>
  <si>
    <t>newdata85</t>
  </si>
  <si>
    <t>newdata86</t>
  </si>
  <si>
    <t>newdata87</t>
  </si>
  <si>
    <t>newdata88</t>
  </si>
  <si>
    <t>newdata93</t>
  </si>
  <si>
    <t>newdata94</t>
  </si>
  <si>
    <t>stock415</t>
  </si>
  <si>
    <t>stock416</t>
  </si>
  <si>
    <t>stock417</t>
  </si>
  <si>
    <t>stock418</t>
  </si>
  <si>
    <t>stock419</t>
  </si>
  <si>
    <t>stock420</t>
  </si>
  <si>
    <t>000016</t>
    <phoneticPr fontId="4" type="noConversion"/>
  </si>
  <si>
    <t>600229</t>
    <phoneticPr fontId="4" type="noConversion"/>
  </si>
  <si>
    <t>600580</t>
    <phoneticPr fontId="4" type="noConversion"/>
  </si>
  <si>
    <t>601117</t>
    <phoneticPr fontId="4" type="noConversion"/>
  </si>
  <si>
    <t>002334</t>
    <phoneticPr fontId="4" type="noConversion"/>
  </si>
  <si>
    <t>600977</t>
    <phoneticPr fontId="4" type="noConversion"/>
  </si>
  <si>
    <t>深康佳A</t>
    <phoneticPr fontId="4" type="noConversion"/>
  </si>
  <si>
    <t>城市传媒</t>
    <phoneticPr fontId="4" type="noConversion"/>
  </si>
  <si>
    <t>卧龙电气</t>
    <phoneticPr fontId="4" type="noConversion"/>
  </si>
  <si>
    <t>中国化学</t>
    <phoneticPr fontId="4" type="noConversion"/>
  </si>
  <si>
    <t>英威腾</t>
    <phoneticPr fontId="4" type="noConversion"/>
  </si>
  <si>
    <t>中国电影</t>
    <phoneticPr fontId="4" type="noConversion"/>
  </si>
  <si>
    <t>000670</t>
    <phoneticPr fontId="1" type="noConversion"/>
  </si>
  <si>
    <t>300101</t>
    <phoneticPr fontId="1" type="noConversion"/>
  </si>
  <si>
    <t>600271</t>
    <phoneticPr fontId="1" type="noConversion"/>
  </si>
  <si>
    <t>002334</t>
    <phoneticPr fontId="1" type="noConversion"/>
  </si>
  <si>
    <t>002376</t>
    <phoneticPr fontId="1" type="noConversion"/>
  </si>
  <si>
    <t>002439</t>
    <phoneticPr fontId="1" type="noConversion"/>
  </si>
  <si>
    <t>300205</t>
    <phoneticPr fontId="1" type="noConversion"/>
  </si>
  <si>
    <t>000681</t>
    <phoneticPr fontId="1" type="noConversion"/>
  </si>
  <si>
    <t>300168</t>
    <phoneticPr fontId="1" type="noConversion"/>
  </si>
  <si>
    <t>002863</t>
    <phoneticPr fontId="1" type="noConversion"/>
  </si>
  <si>
    <t>300212</t>
    <phoneticPr fontId="1" type="noConversion"/>
  </si>
  <si>
    <t>600571</t>
    <phoneticPr fontId="1" type="noConversion"/>
  </si>
  <si>
    <t>002690</t>
    <phoneticPr fontId="1" type="noConversion"/>
  </si>
  <si>
    <t>300378</t>
    <phoneticPr fontId="1" type="noConversion"/>
  </si>
  <si>
    <t>600372</t>
    <phoneticPr fontId="1" type="noConversion"/>
  </si>
  <si>
    <t>603488</t>
    <phoneticPr fontId="1" type="noConversion"/>
  </si>
  <si>
    <t>300529</t>
    <phoneticPr fontId="1" type="noConversion"/>
  </si>
  <si>
    <t>002815</t>
    <phoneticPr fontId="1" type="noConversion"/>
  </si>
  <si>
    <t>300451</t>
    <phoneticPr fontId="1" type="noConversion"/>
  </si>
  <si>
    <t>002229</t>
    <phoneticPr fontId="1" type="noConversion"/>
  </si>
  <si>
    <t>002649</t>
    <phoneticPr fontId="1" type="noConversion"/>
  </si>
  <si>
    <t>000528</t>
    <phoneticPr fontId="1" type="noConversion"/>
  </si>
  <si>
    <t>000636</t>
    <phoneticPr fontId="1" type="noConversion"/>
  </si>
  <si>
    <t>300418</t>
    <phoneticPr fontId="1" type="noConversion"/>
  </si>
  <si>
    <t>300202</t>
    <phoneticPr fontId="1" type="noConversion"/>
  </si>
  <si>
    <t>300348</t>
    <phoneticPr fontId="1" type="noConversion"/>
  </si>
  <si>
    <t>300465</t>
    <phoneticPr fontId="1" type="noConversion"/>
  </si>
  <si>
    <t>000410</t>
    <phoneticPr fontId="1" type="noConversion"/>
  </si>
  <si>
    <t>300047</t>
    <phoneticPr fontId="1" type="noConversion"/>
  </si>
  <si>
    <t>300287</t>
    <phoneticPr fontId="1" type="noConversion"/>
  </si>
  <si>
    <t>300429</t>
    <phoneticPr fontId="1" type="noConversion"/>
  </si>
  <si>
    <t>300059</t>
    <phoneticPr fontId="1" type="noConversion"/>
  </si>
  <si>
    <t>600410</t>
    <phoneticPr fontId="1" type="noConversion"/>
  </si>
  <si>
    <t>300182</t>
    <phoneticPr fontId="1" type="noConversion"/>
  </si>
  <si>
    <t>300386</t>
    <phoneticPr fontId="1" type="noConversion"/>
  </si>
  <si>
    <t>300058</t>
    <phoneticPr fontId="1" type="noConversion"/>
  </si>
  <si>
    <t>300532</t>
    <phoneticPr fontId="1" type="noConversion"/>
  </si>
  <si>
    <t>300364</t>
    <phoneticPr fontId="1" type="noConversion"/>
  </si>
  <si>
    <t>300431</t>
    <phoneticPr fontId="1" type="noConversion"/>
  </si>
  <si>
    <t>002223</t>
    <phoneticPr fontId="1" type="noConversion"/>
  </si>
  <si>
    <t>300651</t>
    <phoneticPr fontId="1" type="noConversion"/>
  </si>
  <si>
    <t>300369</t>
    <phoneticPr fontId="1" type="noConversion"/>
  </si>
  <si>
    <t>002063</t>
    <phoneticPr fontId="1" type="noConversion"/>
  </si>
  <si>
    <t>300485</t>
    <phoneticPr fontId="1" type="noConversion"/>
  </si>
  <si>
    <t>002769</t>
    <phoneticPr fontId="1" type="noConversion"/>
  </si>
  <si>
    <t>600789</t>
    <phoneticPr fontId="1" type="noConversion"/>
  </si>
  <si>
    <t>002373</t>
    <phoneticPr fontId="1" type="noConversion"/>
  </si>
  <si>
    <t>300380</t>
    <phoneticPr fontId="1" type="noConversion"/>
  </si>
  <si>
    <t>600479</t>
    <phoneticPr fontId="1" type="noConversion"/>
  </si>
  <si>
    <t>002327</t>
    <phoneticPr fontId="1" type="noConversion"/>
  </si>
  <si>
    <t>603456</t>
    <phoneticPr fontId="1" type="noConversion"/>
  </si>
  <si>
    <t>600977</t>
    <phoneticPr fontId="1" type="noConversion"/>
  </si>
  <si>
    <t>000729</t>
    <phoneticPr fontId="1" type="noConversion"/>
  </si>
  <si>
    <t>300133</t>
    <phoneticPr fontId="1" type="noConversion"/>
  </si>
  <si>
    <t>600380</t>
    <phoneticPr fontId="1" type="noConversion"/>
  </si>
  <si>
    <t>002428</t>
    <phoneticPr fontId="1" type="noConversion"/>
  </si>
  <si>
    <t>300027</t>
    <phoneticPr fontId="1" type="noConversion"/>
  </si>
  <si>
    <t>002390</t>
    <phoneticPr fontId="1" type="noConversion"/>
  </si>
  <si>
    <t>002698</t>
    <phoneticPr fontId="1" type="noConversion"/>
  </si>
  <si>
    <t>002332</t>
    <phoneticPr fontId="1" type="noConversion"/>
  </si>
  <si>
    <t>600354</t>
    <phoneticPr fontId="1" type="noConversion"/>
  </si>
  <si>
    <t>002488</t>
    <phoneticPr fontId="1" type="noConversion"/>
  </si>
  <si>
    <t>002655</t>
    <phoneticPr fontId="1" type="noConversion"/>
  </si>
  <si>
    <t>000989</t>
    <phoneticPr fontId="1" type="noConversion"/>
  </si>
  <si>
    <t>600596</t>
    <phoneticPr fontId="1" type="noConversion"/>
  </si>
  <si>
    <t>600299</t>
    <phoneticPr fontId="1" type="noConversion"/>
  </si>
  <si>
    <t>000996</t>
    <phoneticPr fontId="1" type="noConversion"/>
  </si>
  <si>
    <t>603025</t>
    <phoneticPr fontId="1" type="noConversion"/>
  </si>
  <si>
    <t>600623</t>
    <phoneticPr fontId="1" type="noConversion"/>
  </si>
  <si>
    <t>002666</t>
    <phoneticPr fontId="1" type="noConversion"/>
  </si>
  <si>
    <t>601678</t>
    <phoneticPr fontId="1" type="noConversion"/>
  </si>
  <si>
    <t>002713</t>
    <phoneticPr fontId="1" type="noConversion"/>
  </si>
  <si>
    <t>603877</t>
    <phoneticPr fontId="1" type="noConversion"/>
  </si>
  <si>
    <t>600195</t>
    <phoneticPr fontId="1" type="noConversion"/>
  </si>
  <si>
    <t>600439</t>
    <phoneticPr fontId="1" type="noConversion"/>
  </si>
  <si>
    <t>600727</t>
    <phoneticPr fontId="1" type="noConversion"/>
  </si>
  <si>
    <t>002454</t>
    <phoneticPr fontId="1" type="noConversion"/>
  </si>
  <si>
    <t>600359</t>
    <phoneticPr fontId="1" type="noConversion"/>
  </si>
  <si>
    <t>601369</t>
    <phoneticPr fontId="1" type="noConversion"/>
  </si>
  <si>
    <t>newdata95</t>
  </si>
  <si>
    <t>newdata96</t>
  </si>
  <si>
    <t>newdata97</t>
  </si>
  <si>
    <t>newdata98</t>
  </si>
  <si>
    <t>newdata99</t>
  </si>
  <si>
    <t>newdata100</t>
  </si>
  <si>
    <t>newdata101</t>
  </si>
  <si>
    <t>newdata102</t>
  </si>
  <si>
    <t>newdata103</t>
  </si>
  <si>
    <t>newdata104</t>
  </si>
  <si>
    <t>newdata106</t>
  </si>
  <si>
    <t>newdata107</t>
  </si>
  <si>
    <t>newdata108</t>
  </si>
  <si>
    <t>newdata109</t>
  </si>
  <si>
    <t>newdata110</t>
  </si>
  <si>
    <t>newdata111</t>
  </si>
  <si>
    <t>newdata112</t>
  </si>
  <si>
    <t>newdata113</t>
  </si>
  <si>
    <t>newdata114</t>
  </si>
  <si>
    <t>newdata115</t>
  </si>
  <si>
    <t>newdata116</t>
  </si>
  <si>
    <t>newdata117</t>
  </si>
  <si>
    <t>newdata118</t>
  </si>
  <si>
    <t>newdata119</t>
  </si>
  <si>
    <t>300101</t>
    <phoneticPr fontId="4" type="noConversion"/>
  </si>
  <si>
    <t>300205</t>
    <phoneticPr fontId="4" type="noConversion"/>
  </si>
  <si>
    <t>300168</t>
    <phoneticPr fontId="4" type="noConversion"/>
  </si>
  <si>
    <t>002863</t>
    <phoneticPr fontId="4" type="noConversion"/>
  </si>
  <si>
    <t>002690</t>
    <phoneticPr fontId="4" type="noConversion"/>
  </si>
  <si>
    <t>600372</t>
    <phoneticPr fontId="4" type="noConversion"/>
  </si>
  <si>
    <t>603488</t>
    <phoneticPr fontId="4" type="noConversion"/>
  </si>
  <si>
    <t>300529</t>
    <phoneticPr fontId="4" type="noConversion"/>
  </si>
  <si>
    <t>300451</t>
    <phoneticPr fontId="4" type="noConversion"/>
  </si>
  <si>
    <t>300202</t>
    <phoneticPr fontId="4" type="noConversion"/>
  </si>
  <si>
    <t>300465</t>
    <phoneticPr fontId="4" type="noConversion"/>
  </si>
  <si>
    <t>000410</t>
    <phoneticPr fontId="4" type="noConversion"/>
  </si>
  <si>
    <t>300287</t>
    <phoneticPr fontId="4" type="noConversion"/>
  </si>
  <si>
    <t>300429</t>
    <phoneticPr fontId="4" type="noConversion"/>
  </si>
  <si>
    <t>300182</t>
    <phoneticPr fontId="4" type="noConversion"/>
  </si>
  <si>
    <t>300386</t>
    <phoneticPr fontId="4" type="noConversion"/>
  </si>
  <si>
    <t>300431</t>
    <phoneticPr fontId="4" type="noConversion"/>
  </si>
  <si>
    <t>300654</t>
    <phoneticPr fontId="4" type="noConversion"/>
  </si>
  <si>
    <t>002769</t>
    <phoneticPr fontId="4" type="noConversion"/>
  </si>
  <si>
    <t>603456</t>
    <phoneticPr fontId="4" type="noConversion"/>
  </si>
  <si>
    <t>002390</t>
    <phoneticPr fontId="4" type="noConversion"/>
  </si>
  <si>
    <t>002698</t>
    <phoneticPr fontId="4" type="noConversion"/>
  </si>
  <si>
    <t>600354</t>
    <phoneticPr fontId="4" type="noConversion"/>
  </si>
  <si>
    <t>002655</t>
    <phoneticPr fontId="4" type="noConversion"/>
  </si>
  <si>
    <t>600439</t>
    <phoneticPr fontId="4" type="noConversion"/>
  </si>
  <si>
    <t>002454</t>
    <phoneticPr fontId="4" type="noConversion"/>
  </si>
  <si>
    <t>stock421</t>
  </si>
  <si>
    <t>stock422</t>
  </si>
  <si>
    <t>stock423</t>
  </si>
  <si>
    <t>stock424</t>
  </si>
  <si>
    <t>stock425</t>
  </si>
  <si>
    <t>stock426</t>
  </si>
  <si>
    <t>stock427</t>
  </si>
  <si>
    <t>stock428</t>
  </si>
  <si>
    <t>stock429</t>
  </si>
  <si>
    <t>stock430</t>
  </si>
  <si>
    <t>stock431</t>
  </si>
  <si>
    <t>stock432</t>
  </si>
  <si>
    <t>stock433</t>
  </si>
  <si>
    <t>stock434</t>
  </si>
  <si>
    <t>stock435</t>
  </si>
  <si>
    <t>stock436</t>
  </si>
  <si>
    <t>stock437</t>
  </si>
  <si>
    <t>stock438</t>
  </si>
  <si>
    <t>stock439</t>
  </si>
  <si>
    <t>stock440</t>
  </si>
  <si>
    <t>stock441</t>
  </si>
  <si>
    <t>stock442</t>
  </si>
  <si>
    <t>stock443</t>
  </si>
  <si>
    <t>stock444</t>
  </si>
  <si>
    <t>stock445</t>
  </si>
  <si>
    <t>stock446</t>
  </si>
  <si>
    <t>振芯科技</t>
    <phoneticPr fontId="4" type="noConversion"/>
  </si>
  <si>
    <t>天喻信息</t>
    <phoneticPr fontId="4" type="noConversion"/>
  </si>
  <si>
    <t>万达信息</t>
    <phoneticPr fontId="4" type="noConversion"/>
  </si>
  <si>
    <t>今飞凯达</t>
    <phoneticPr fontId="4" type="noConversion"/>
  </si>
  <si>
    <t>美亚光电</t>
    <phoneticPr fontId="4" type="noConversion"/>
  </si>
  <si>
    <t>中航电子</t>
    <phoneticPr fontId="4" type="noConversion"/>
  </si>
  <si>
    <t>鹏展科技</t>
    <phoneticPr fontId="4" type="noConversion"/>
  </si>
  <si>
    <t>健帆生物</t>
    <phoneticPr fontId="4" type="noConversion"/>
  </si>
  <si>
    <t>创业软件</t>
    <phoneticPr fontId="4" type="noConversion"/>
  </si>
  <si>
    <t>聚龙股份</t>
    <phoneticPr fontId="4" type="noConversion"/>
  </si>
  <si>
    <t>高伟达</t>
    <phoneticPr fontId="4" type="noConversion"/>
  </si>
  <si>
    <t>沈阳机床</t>
    <phoneticPr fontId="4" type="noConversion"/>
  </si>
  <si>
    <t>飞利信</t>
    <phoneticPr fontId="4" type="noConversion"/>
  </si>
  <si>
    <t>强力新材</t>
    <phoneticPr fontId="4" type="noConversion"/>
  </si>
  <si>
    <t>捷成股份</t>
    <phoneticPr fontId="4" type="noConversion"/>
  </si>
  <si>
    <t>飞天诚信</t>
    <phoneticPr fontId="4" type="noConversion"/>
  </si>
  <si>
    <t>暴风集团</t>
    <phoneticPr fontId="4" type="noConversion"/>
  </si>
  <si>
    <t>世纪天鸿</t>
    <phoneticPr fontId="4" type="noConversion"/>
  </si>
  <si>
    <t>普路通</t>
    <phoneticPr fontId="4" type="noConversion"/>
  </si>
  <si>
    <t>九洲药业</t>
    <phoneticPr fontId="4" type="noConversion"/>
  </si>
  <si>
    <t>信邦制药</t>
    <phoneticPr fontId="4" type="noConversion"/>
  </si>
  <si>
    <t>博实股份</t>
    <phoneticPr fontId="4" type="noConversion"/>
  </si>
  <si>
    <t>敦煌种业</t>
    <phoneticPr fontId="4" type="noConversion"/>
  </si>
  <si>
    <t>共达电声</t>
    <phoneticPr fontId="4" type="noConversion"/>
  </si>
  <si>
    <t>瑞贝卡</t>
    <phoneticPr fontId="4" type="noConversion"/>
  </si>
  <si>
    <t>松芝股份</t>
    <phoneticPr fontId="4" type="noConversion"/>
  </si>
  <si>
    <t>newdata120</t>
  </si>
  <si>
    <t>newdata121</t>
  </si>
  <si>
    <t>300399</t>
    <phoneticPr fontId="1" type="noConversion"/>
  </si>
  <si>
    <t>300085</t>
    <phoneticPr fontId="1" type="noConversion"/>
  </si>
  <si>
    <t>newdata122</t>
  </si>
  <si>
    <t>002727</t>
    <phoneticPr fontId="1" type="noConversion"/>
  </si>
  <si>
    <t>stock447</t>
  </si>
  <si>
    <t>300085</t>
    <phoneticPr fontId="4" type="noConversion"/>
  </si>
  <si>
    <t>银之杰</t>
    <phoneticPr fontId="4" type="noConversion"/>
  </si>
  <si>
    <t>newdata123</t>
  </si>
  <si>
    <t>newdata124</t>
  </si>
  <si>
    <t>newdata125</t>
  </si>
  <si>
    <t>newdata126</t>
  </si>
  <si>
    <t>newdata127</t>
  </si>
  <si>
    <t>newdata128</t>
  </si>
  <si>
    <t>newdata129</t>
  </si>
  <si>
    <t>newdata130</t>
  </si>
  <si>
    <t>newdata132</t>
  </si>
  <si>
    <t>newdata133</t>
  </si>
  <si>
    <t>newdata134</t>
  </si>
  <si>
    <t>newdata135</t>
  </si>
  <si>
    <t>newdata136</t>
  </si>
  <si>
    <t>newdata137</t>
  </si>
  <si>
    <t>newdata138</t>
  </si>
  <si>
    <t>newdata141</t>
  </si>
  <si>
    <t>newdata143</t>
  </si>
  <si>
    <t>newdata144</t>
  </si>
  <si>
    <t>newdata149</t>
  </si>
  <si>
    <t>newdata151</t>
  </si>
  <si>
    <t>newdata152</t>
  </si>
  <si>
    <t>newdata153</t>
  </si>
  <si>
    <t>newdata155</t>
  </si>
  <si>
    <t>newdata157</t>
  </si>
  <si>
    <t>newdata158</t>
  </si>
  <si>
    <t>newdata159</t>
  </si>
  <si>
    <t>600371</t>
    <phoneticPr fontId="1" type="noConversion"/>
  </si>
  <si>
    <t>600391</t>
    <phoneticPr fontId="1" type="noConversion"/>
  </si>
  <si>
    <t>603617</t>
    <phoneticPr fontId="1" type="noConversion"/>
  </si>
  <si>
    <t>600988</t>
    <phoneticPr fontId="1" type="noConversion"/>
  </si>
  <si>
    <t>600313</t>
    <phoneticPr fontId="1" type="noConversion"/>
  </si>
  <si>
    <t>300189</t>
    <phoneticPr fontId="1" type="noConversion"/>
  </si>
  <si>
    <t>002432</t>
    <phoneticPr fontId="1" type="noConversion"/>
  </si>
  <si>
    <t>002826</t>
    <phoneticPr fontId="1" type="noConversion"/>
  </si>
  <si>
    <t>300094</t>
    <phoneticPr fontId="1" type="noConversion"/>
  </si>
  <si>
    <t>300511</t>
    <phoneticPr fontId="1" type="noConversion"/>
  </si>
  <si>
    <t>300155</t>
    <phoneticPr fontId="1" type="noConversion"/>
  </si>
  <si>
    <t>600594</t>
    <phoneticPr fontId="1" type="noConversion"/>
  </si>
  <si>
    <t>300021</t>
    <phoneticPr fontId="1" type="noConversion"/>
  </si>
  <si>
    <t>002867</t>
    <phoneticPr fontId="1" type="noConversion"/>
  </si>
  <si>
    <t>300519</t>
    <phoneticPr fontId="1" type="noConversion"/>
  </si>
  <si>
    <t>300270</t>
    <phoneticPr fontId="1" type="noConversion"/>
  </si>
  <si>
    <t>600360</t>
    <phoneticPr fontId="1" type="noConversion"/>
  </si>
  <si>
    <t>600422</t>
    <phoneticPr fontId="1" type="noConversion"/>
  </si>
  <si>
    <t>300424</t>
    <phoneticPr fontId="1" type="noConversion"/>
  </si>
  <si>
    <t>300181</t>
    <phoneticPr fontId="1" type="noConversion"/>
  </si>
  <si>
    <t>300277</t>
    <phoneticPr fontId="1" type="noConversion"/>
  </si>
  <si>
    <t>000532</t>
    <phoneticPr fontId="1" type="noConversion"/>
  </si>
  <si>
    <t>300353</t>
    <phoneticPr fontId="1" type="noConversion"/>
  </si>
  <si>
    <t>600560</t>
    <phoneticPr fontId="1" type="noConversion"/>
  </si>
  <si>
    <t>300300</t>
    <phoneticPr fontId="1" type="noConversion"/>
  </si>
  <si>
    <t>300352</t>
    <phoneticPr fontId="1" type="noConversion"/>
  </si>
  <si>
    <t>stock448</t>
  </si>
  <si>
    <t>stock449</t>
  </si>
  <si>
    <t>stock450</t>
  </si>
  <si>
    <t>stock451</t>
  </si>
  <si>
    <t>stock452</t>
  </si>
  <si>
    <t>stock453</t>
  </si>
  <si>
    <t>stock454</t>
  </si>
  <si>
    <t>stock455</t>
  </si>
  <si>
    <t>stock456</t>
  </si>
  <si>
    <t>stock457</t>
  </si>
  <si>
    <t>stock458</t>
  </si>
  <si>
    <t>stock459</t>
  </si>
  <si>
    <t>stock460</t>
  </si>
  <si>
    <t>stock461</t>
  </si>
  <si>
    <t>stock462</t>
  </si>
  <si>
    <t>stock463</t>
  </si>
  <si>
    <t>stock464</t>
  </si>
  <si>
    <t>stock465</t>
  </si>
  <si>
    <t>stock466</t>
  </si>
  <si>
    <t>stock467</t>
  </si>
  <si>
    <t>stock468</t>
  </si>
  <si>
    <t>stock469</t>
  </si>
  <si>
    <t>stock470</t>
  </si>
  <si>
    <t>600371</t>
    <phoneticPr fontId="4" type="noConversion"/>
  </si>
  <si>
    <t>600391</t>
    <phoneticPr fontId="4" type="noConversion"/>
  </si>
  <si>
    <t>603617</t>
    <phoneticPr fontId="4" type="noConversion"/>
  </si>
  <si>
    <t>600988</t>
    <phoneticPr fontId="4" type="noConversion"/>
  </si>
  <si>
    <t>600313</t>
    <phoneticPr fontId="4" type="noConversion"/>
  </si>
  <si>
    <t>002432</t>
    <phoneticPr fontId="4" type="noConversion"/>
  </si>
  <si>
    <t>002826</t>
    <phoneticPr fontId="4" type="noConversion"/>
  </si>
  <si>
    <t>300094</t>
    <phoneticPr fontId="4" type="noConversion"/>
  </si>
  <si>
    <t>300511</t>
    <phoneticPr fontId="4" type="noConversion"/>
  </si>
  <si>
    <t>300155</t>
    <phoneticPr fontId="4" type="noConversion"/>
  </si>
  <si>
    <t>600594</t>
    <phoneticPr fontId="4" type="noConversion"/>
  </si>
  <si>
    <t>300021</t>
    <phoneticPr fontId="4" type="noConversion"/>
  </si>
  <si>
    <t>300519</t>
    <phoneticPr fontId="4" type="noConversion"/>
  </si>
  <si>
    <t>600360</t>
    <phoneticPr fontId="4" type="noConversion"/>
  </si>
  <si>
    <t>600422</t>
    <phoneticPr fontId="4" type="noConversion"/>
  </si>
  <si>
    <t>300424</t>
    <phoneticPr fontId="4" type="noConversion"/>
  </si>
  <si>
    <t>300181</t>
    <phoneticPr fontId="4" type="noConversion"/>
  </si>
  <si>
    <t>300277</t>
    <phoneticPr fontId="4" type="noConversion"/>
  </si>
  <si>
    <t>000532</t>
    <phoneticPr fontId="4" type="noConversion"/>
  </si>
  <si>
    <t>300353</t>
    <phoneticPr fontId="4" type="noConversion"/>
  </si>
  <si>
    <t>600560</t>
    <phoneticPr fontId="4" type="noConversion"/>
  </si>
  <si>
    <t>300300</t>
    <phoneticPr fontId="4" type="noConversion"/>
  </si>
  <si>
    <t>300352</t>
    <phoneticPr fontId="4" type="noConversion"/>
  </si>
  <si>
    <t>万向德农</t>
    <phoneticPr fontId="4" type="noConversion"/>
  </si>
  <si>
    <t>航发科技</t>
    <phoneticPr fontId="4" type="noConversion"/>
  </si>
  <si>
    <t>君禾股份</t>
    <phoneticPr fontId="4" type="noConversion"/>
  </si>
  <si>
    <t>赤峰黄金</t>
    <phoneticPr fontId="4" type="noConversion"/>
  </si>
  <si>
    <t>农发种业</t>
    <phoneticPr fontId="4" type="noConversion"/>
  </si>
  <si>
    <t>九安医疗</t>
    <phoneticPr fontId="4" type="noConversion"/>
  </si>
  <si>
    <t>易明医药</t>
    <phoneticPr fontId="4" type="noConversion"/>
  </si>
  <si>
    <t>国联水产</t>
    <phoneticPr fontId="4" type="noConversion"/>
  </si>
  <si>
    <t>雪榕生物</t>
    <phoneticPr fontId="4" type="noConversion"/>
  </si>
  <si>
    <t>安居宝</t>
    <phoneticPr fontId="4" type="noConversion"/>
  </si>
  <si>
    <t>益佰制药</t>
    <phoneticPr fontId="4" type="noConversion"/>
  </si>
  <si>
    <t>大禹节水</t>
    <phoneticPr fontId="4" type="noConversion"/>
  </si>
  <si>
    <t>新光药业</t>
    <phoneticPr fontId="4" type="noConversion"/>
  </si>
  <si>
    <t>华微电子</t>
    <phoneticPr fontId="4" type="noConversion"/>
  </si>
  <si>
    <t>昆药集团</t>
    <phoneticPr fontId="4" type="noConversion"/>
  </si>
  <si>
    <t>航新科技</t>
    <phoneticPr fontId="4" type="noConversion"/>
  </si>
  <si>
    <t>佐力药业</t>
    <phoneticPr fontId="4" type="noConversion"/>
  </si>
  <si>
    <t>海联讯</t>
    <phoneticPr fontId="4" type="noConversion"/>
  </si>
  <si>
    <t>华金资本</t>
    <phoneticPr fontId="4" type="noConversion"/>
  </si>
  <si>
    <t>东土科技</t>
    <phoneticPr fontId="4" type="noConversion"/>
  </si>
  <si>
    <t>金自天正</t>
    <phoneticPr fontId="4" type="noConversion"/>
  </si>
  <si>
    <t>汉鼎宇佑</t>
    <phoneticPr fontId="4" type="noConversion"/>
  </si>
  <si>
    <t>北信源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</si>
</sst>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0">
    <xf numFmtId="0" fontId="0" fillId="0" borderId="0" xfId="0"/>
    <xf numFmtId="0" fontId="2" fillId="2" borderId="0" xfId="0" applyFont="1" applyFill="1"/>
    <xf numFmtId="0" fontId="2" fillId="0" borderId="0" xfId="0" applyFont="1"/>
    <xf numFmtId="0" fontId="0" fillId="0" borderId="0" xfId="0" applyFont="1"/>
    <xf numFmtId="49" fontId="0" fillId="0" borderId="0" xfId="0" applyNumberFormat="1" applyFont="1"/>
    <xf numFmtId="176" fontId="0" fillId="0" borderId="0" xfId="0" applyNumberFormat="1" applyFont="1"/>
    <xf numFmtId="49" fontId="0" fillId="0" borderId="0" xfId="0" applyNumberFormat="1"/>
    <xf numFmtId="0" fontId="2" fillId="0" borderId="0" xfId="0" applyFont="1" applyFill="1"/>
    <xf numFmtId="0" fontId="0" fillId="0" borderId="0" xfId="0" applyFont="1" applyFill="1"/>
    <xf numFmtId="0" fontId="0" fillId="0" borderId="0" xfId="0" applyFill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3" borderId="0" xfId="0" applyFont="1" applyFill="1"/>
    <xf numFmtId="0" fontId="0" fillId="3" borderId="0" xfId="0" applyFill="1"/>
    <xf numFmtId="49" fontId="0" fillId="3" borderId="0" xfId="0" applyNumberFormat="1" applyFont="1" applyFill="1"/>
    <xf numFmtId="0" fontId="0" fillId="3" borderId="0" xfId="0" applyFill="1" applyAlignment="1">
      <alignment vertical="center"/>
    </xf>
    <xf numFmtId="0" fontId="0" fillId="2" borderId="0" xfId="0" applyFont="1" applyFill="1"/>
    <xf numFmtId="49" fontId="0" fillId="0" borderId="0" xfId="0" applyNumberFormat="1" applyFill="1" applyAlignment="1">
      <alignment vertical="center"/>
    </xf>
    <xf numFmtId="176" fontId="0" fillId="0" borderId="0" xfId="0" applyNumberFormat="1" applyFont="1" applyFill="1"/>
    <xf numFmtId="49" fontId="0" fillId="4" borderId="0" xfId="0" applyNumberFormat="1" applyFill="1" applyAlignment="1">
      <alignment vertical="center"/>
    </xf>
    <xf numFmtId="0" fontId="0" fillId="4" borderId="0" xfId="0" applyFont="1" applyFill="1"/>
    <xf numFmtId="0" fontId="0" fillId="4" borderId="0" xfId="0" applyFill="1"/>
    <xf numFmtId="49" fontId="0" fillId="4" borderId="0" xfId="0" applyNumberFormat="1" applyFont="1" applyFill="1"/>
    <xf numFmtId="0" fontId="0" fillId="4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0" borderId="0" xfId="0" applyNumberFormat="1" applyFont="1" applyFill="1"/>
    <xf numFmtId="49" fontId="0" fillId="5" borderId="0" xfId="0" applyNumberFormat="1" applyFont="1" applyFill="1"/>
    <xf numFmtId="0" fontId="0" fillId="5" borderId="0" xfId="0" applyFont="1" applyFill="1"/>
    <xf numFmtId="0" fontId="0" fillId="5" borderId="0" xfId="0" applyFill="1" applyAlignment="1">
      <alignment vertical="center"/>
    </xf>
    <xf numFmtId="0" fontId="0" fillId="5" borderId="0" xfId="0" applyFill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5"/>
  <sheetViews>
    <sheetView tabSelected="1" topLeftCell="A289" zoomScaleNormal="100" workbookViewId="0">
      <selection activeCell="F308" sqref="F308"/>
    </sheetView>
  </sheetViews>
  <sheetFormatPr defaultColWidth="9" defaultRowHeight="14.25" x14ac:dyDescent="0.2"/>
  <cols>
    <col min="1" max="1" width="21.625" style="2" customWidth="1"/>
    <col min="2" max="4" width="9" style="2"/>
    <col min="5" max="5" width="10" style="2" bestFit="1" customWidth="1"/>
    <col min="6" max="6" width="13.625" style="2" bestFit="1" customWidth="1"/>
    <col min="7" max="16384" width="9" style="2"/>
  </cols>
  <sheetData>
    <row r="1" spans="1:6" s="1" customFormat="1" x14ac:dyDescent="0.2">
      <c r="A1" s="1" t="s">
        <v>3</v>
      </c>
    </row>
    <row r="2" spans="1:6" x14ac:dyDescent="0.2">
      <c r="A2" s="2" t="s">
        <v>1</v>
      </c>
      <c r="B2" s="2" t="s">
        <v>0</v>
      </c>
      <c r="C2" s="3" t="s">
        <v>5</v>
      </c>
      <c r="D2" s="3" t="s">
        <v>7</v>
      </c>
      <c r="E2" s="3" t="s">
        <v>9</v>
      </c>
      <c r="F2" s="3" t="s">
        <v>10</v>
      </c>
    </row>
    <row r="3" spans="1:6" x14ac:dyDescent="0.2">
      <c r="A3" s="2" t="s">
        <v>2</v>
      </c>
      <c r="B3" s="3" t="s">
        <v>4</v>
      </c>
      <c r="C3" s="3" t="s">
        <v>6</v>
      </c>
      <c r="D3" s="3" t="s">
        <v>8</v>
      </c>
      <c r="E3" s="3" t="s">
        <v>8</v>
      </c>
      <c r="F3" s="3" t="s">
        <v>8</v>
      </c>
    </row>
    <row r="4" spans="1:6" x14ac:dyDescent="0.2">
      <c r="A4" s="1" t="s">
        <v>3</v>
      </c>
      <c r="B4" s="16" t="s">
        <v>980</v>
      </c>
      <c r="C4" s="1"/>
      <c r="D4" s="1"/>
      <c r="E4" s="1"/>
      <c r="F4" s="1"/>
    </row>
    <row r="5" spans="1:6" x14ac:dyDescent="0.2">
      <c r="A5" s="3" t="s">
        <v>970</v>
      </c>
      <c r="B5" s="10" t="s">
        <v>982</v>
      </c>
      <c r="C5" s="10" t="s">
        <v>992</v>
      </c>
      <c r="D5" s="5">
        <v>2</v>
      </c>
      <c r="E5" s="5">
        <v>1000</v>
      </c>
      <c r="F5" s="5">
        <v>8</v>
      </c>
    </row>
    <row r="6" spans="1:6" x14ac:dyDescent="0.2">
      <c r="A6" s="3" t="s">
        <v>971</v>
      </c>
      <c r="B6" s="10" t="s">
        <v>983</v>
      </c>
      <c r="C6" s="10" t="s">
        <v>993</v>
      </c>
      <c r="D6" s="5">
        <v>2</v>
      </c>
      <c r="E6" s="5">
        <v>100</v>
      </c>
      <c r="F6" s="5">
        <v>4</v>
      </c>
    </row>
    <row r="7" spans="1:6" x14ac:dyDescent="0.2">
      <c r="A7" s="3" t="s">
        <v>972</v>
      </c>
      <c r="B7" s="10" t="s">
        <v>984</v>
      </c>
      <c r="C7" s="10" t="s">
        <v>994</v>
      </c>
      <c r="D7" s="5">
        <v>2</v>
      </c>
      <c r="E7" s="5">
        <v>1000</v>
      </c>
      <c r="F7" s="5">
        <v>10</v>
      </c>
    </row>
    <row r="8" spans="1:6" x14ac:dyDescent="0.2">
      <c r="A8" s="3" t="s">
        <v>973</v>
      </c>
      <c r="B8" s="10" t="s">
        <v>985</v>
      </c>
      <c r="C8" s="10" t="s">
        <v>995</v>
      </c>
      <c r="D8" s="5">
        <v>2</v>
      </c>
      <c r="E8" s="5">
        <v>2000</v>
      </c>
      <c r="F8" s="5">
        <v>8</v>
      </c>
    </row>
    <row r="9" spans="1:6" x14ac:dyDescent="0.2">
      <c r="A9" s="3" t="s">
        <v>974</v>
      </c>
      <c r="B9" s="10" t="s">
        <v>986</v>
      </c>
      <c r="C9" s="10" t="s">
        <v>996</v>
      </c>
      <c r="D9" s="5">
        <v>2</v>
      </c>
      <c r="E9" s="5">
        <v>5000</v>
      </c>
      <c r="F9" s="5">
        <v>7</v>
      </c>
    </row>
    <row r="10" spans="1:6" x14ac:dyDescent="0.2">
      <c r="A10" s="3" t="s">
        <v>975</v>
      </c>
      <c r="B10" s="10" t="s">
        <v>987</v>
      </c>
      <c r="C10" s="10" t="s">
        <v>997</v>
      </c>
      <c r="D10" s="5">
        <v>2</v>
      </c>
      <c r="E10" s="5">
        <v>2000</v>
      </c>
      <c r="F10" s="5">
        <v>5</v>
      </c>
    </row>
    <row r="11" spans="1:6" x14ac:dyDescent="0.2">
      <c r="A11" s="3" t="s">
        <v>976</v>
      </c>
      <c r="B11" s="10" t="s">
        <v>988</v>
      </c>
      <c r="C11" s="10" t="s">
        <v>998</v>
      </c>
      <c r="D11" s="5">
        <v>2</v>
      </c>
      <c r="E11" s="5">
        <v>10000</v>
      </c>
      <c r="F11" s="5">
        <v>3</v>
      </c>
    </row>
    <row r="12" spans="1:6" x14ac:dyDescent="0.2">
      <c r="A12" s="3" t="s">
        <v>977</v>
      </c>
      <c r="B12" s="10" t="s">
        <v>989</v>
      </c>
      <c r="C12" s="10" t="s">
        <v>999</v>
      </c>
      <c r="D12" s="5">
        <v>2</v>
      </c>
      <c r="E12" s="5">
        <v>10000</v>
      </c>
      <c r="F12" s="5">
        <v>6</v>
      </c>
    </row>
    <row r="13" spans="1:6" x14ac:dyDescent="0.2">
      <c r="A13" s="3" t="s">
        <v>978</v>
      </c>
      <c r="B13" s="10" t="s">
        <v>990</v>
      </c>
      <c r="C13" s="10" t="s">
        <v>1000</v>
      </c>
      <c r="D13" s="5">
        <v>2</v>
      </c>
      <c r="E13" s="5">
        <v>2000</v>
      </c>
      <c r="F13" s="5">
        <v>4</v>
      </c>
    </row>
    <row r="14" spans="1:6" x14ac:dyDescent="0.2">
      <c r="A14" s="3" t="s">
        <v>979</v>
      </c>
      <c r="B14" s="10" t="s">
        <v>991</v>
      </c>
      <c r="C14" s="10" t="s">
        <v>1001</v>
      </c>
      <c r="D14" s="5">
        <v>2</v>
      </c>
      <c r="E14" s="5">
        <v>10000</v>
      </c>
      <c r="F14" s="5">
        <v>4</v>
      </c>
    </row>
    <row r="15" spans="1:6" x14ac:dyDescent="0.2">
      <c r="A15" s="1" t="s">
        <v>3</v>
      </c>
      <c r="B15" s="16" t="s">
        <v>981</v>
      </c>
      <c r="C15" s="1"/>
      <c r="D15" s="1"/>
      <c r="E15" s="1"/>
      <c r="F15" s="1"/>
    </row>
    <row r="16" spans="1:6" x14ac:dyDescent="0.2">
      <c r="A16" s="3" t="s">
        <v>11</v>
      </c>
      <c r="B16" s="4">
        <v>603993</v>
      </c>
      <c r="C16" s="4" t="s">
        <v>32</v>
      </c>
      <c r="D16" s="5">
        <v>2</v>
      </c>
      <c r="E16" s="5">
        <v>10000</v>
      </c>
      <c r="F16" s="5">
        <v>3</v>
      </c>
    </row>
    <row r="17" spans="1:6" x14ac:dyDescent="0.2">
      <c r="A17" s="3" t="s">
        <v>12</v>
      </c>
      <c r="B17" s="4">
        <v>601113</v>
      </c>
      <c r="C17" s="4" t="s">
        <v>33</v>
      </c>
      <c r="D17" s="5">
        <v>2</v>
      </c>
      <c r="E17" s="5">
        <v>500</v>
      </c>
      <c r="F17" s="5">
        <v>3</v>
      </c>
    </row>
    <row r="18" spans="1:6" x14ac:dyDescent="0.2">
      <c r="A18" s="3" t="s">
        <v>13</v>
      </c>
      <c r="B18" s="4">
        <v>603877</v>
      </c>
      <c r="C18" s="22" t="s">
        <v>34</v>
      </c>
      <c r="D18" s="5">
        <v>2</v>
      </c>
      <c r="E18" s="5">
        <v>200</v>
      </c>
      <c r="F18" s="5">
        <v>3</v>
      </c>
    </row>
    <row r="19" spans="1:6" x14ac:dyDescent="0.2">
      <c r="A19" s="3" t="s">
        <v>14</v>
      </c>
      <c r="B19" s="4">
        <v>603689</v>
      </c>
      <c r="C19" s="4" t="s">
        <v>35</v>
      </c>
      <c r="D19" s="5">
        <v>2</v>
      </c>
      <c r="E19" s="5">
        <v>500</v>
      </c>
      <c r="F19" s="5">
        <v>3</v>
      </c>
    </row>
    <row r="20" spans="1:6" x14ac:dyDescent="0.2">
      <c r="A20" s="3" t="s">
        <v>15</v>
      </c>
      <c r="B20" s="4">
        <v>603638</v>
      </c>
      <c r="C20" s="4" t="s">
        <v>36</v>
      </c>
      <c r="D20" s="5">
        <v>2</v>
      </c>
      <c r="E20" s="5">
        <v>150</v>
      </c>
      <c r="F20" s="5">
        <v>3</v>
      </c>
    </row>
    <row r="21" spans="1:6" x14ac:dyDescent="0.2">
      <c r="A21" s="3" t="s">
        <v>16</v>
      </c>
      <c r="B21" s="4">
        <v>603399</v>
      </c>
      <c r="C21" s="4" t="s">
        <v>37</v>
      </c>
      <c r="D21" s="5">
        <v>2</v>
      </c>
      <c r="E21" s="5">
        <v>500</v>
      </c>
      <c r="F21" s="5">
        <v>3</v>
      </c>
    </row>
    <row r="22" spans="1:6" x14ac:dyDescent="0.2">
      <c r="A22" s="3" t="s">
        <v>17</v>
      </c>
      <c r="B22" s="4">
        <v>603313</v>
      </c>
      <c r="C22" s="4" t="s">
        <v>38</v>
      </c>
      <c r="D22" s="5">
        <v>2</v>
      </c>
      <c r="E22" s="5">
        <v>200</v>
      </c>
      <c r="F22" s="5">
        <v>3</v>
      </c>
    </row>
    <row r="23" spans="1:6" x14ac:dyDescent="0.2">
      <c r="A23" s="3" t="s">
        <v>18</v>
      </c>
      <c r="B23" s="4">
        <v>601992</v>
      </c>
      <c r="C23" s="4" t="s">
        <v>39</v>
      </c>
      <c r="D23" s="5">
        <v>2</v>
      </c>
      <c r="E23" s="5">
        <v>7000</v>
      </c>
      <c r="F23" s="5">
        <v>3</v>
      </c>
    </row>
    <row r="24" spans="1:6" x14ac:dyDescent="0.2">
      <c r="A24" s="3" t="s">
        <v>19</v>
      </c>
      <c r="B24" s="4">
        <v>601952</v>
      </c>
      <c r="C24" s="4" t="s">
        <v>40</v>
      </c>
      <c r="D24" s="5">
        <v>2</v>
      </c>
      <c r="E24" s="5">
        <v>1000</v>
      </c>
      <c r="F24" s="5">
        <v>3</v>
      </c>
    </row>
    <row r="25" spans="1:6" x14ac:dyDescent="0.2">
      <c r="A25" s="3" t="s">
        <v>20</v>
      </c>
      <c r="B25" s="4">
        <v>601699</v>
      </c>
      <c r="C25" s="4" t="s">
        <v>41</v>
      </c>
      <c r="D25" s="5">
        <v>2</v>
      </c>
      <c r="E25" s="5">
        <v>2000</v>
      </c>
      <c r="F25" s="5">
        <v>4</v>
      </c>
    </row>
    <row r="26" spans="1:6" x14ac:dyDescent="0.2">
      <c r="A26" s="3" t="s">
        <v>21</v>
      </c>
      <c r="B26" s="4">
        <v>601369</v>
      </c>
      <c r="C26" s="26" t="s">
        <v>42</v>
      </c>
      <c r="D26" s="5">
        <v>2</v>
      </c>
      <c r="E26" s="5">
        <v>600</v>
      </c>
      <c r="F26" s="5">
        <v>5</v>
      </c>
    </row>
    <row r="27" spans="1:6" x14ac:dyDescent="0.2">
      <c r="A27" s="3" t="s">
        <v>22</v>
      </c>
      <c r="B27" s="4">
        <v>600970</v>
      </c>
      <c r="C27" s="22" t="s">
        <v>43</v>
      </c>
      <c r="D27" s="5">
        <v>2</v>
      </c>
      <c r="E27" s="5">
        <v>1000</v>
      </c>
      <c r="F27" s="5">
        <v>5</v>
      </c>
    </row>
    <row r="28" spans="1:6" x14ac:dyDescent="0.2">
      <c r="A28" s="3" t="s">
        <v>23</v>
      </c>
      <c r="B28" s="4">
        <v>600807</v>
      </c>
      <c r="C28" s="4" t="s">
        <v>44</v>
      </c>
      <c r="D28" s="5">
        <v>2</v>
      </c>
      <c r="E28" s="5">
        <v>1000</v>
      </c>
      <c r="F28" s="5">
        <v>3</v>
      </c>
    </row>
    <row r="29" spans="1:6" x14ac:dyDescent="0.2">
      <c r="A29" s="3" t="s">
        <v>24</v>
      </c>
      <c r="B29" s="4">
        <v>600745</v>
      </c>
      <c r="C29" s="4" t="s">
        <v>45</v>
      </c>
      <c r="D29" s="5">
        <v>2</v>
      </c>
      <c r="E29" s="5">
        <v>400</v>
      </c>
      <c r="F29" s="5">
        <v>3</v>
      </c>
    </row>
    <row r="30" spans="1:6" x14ac:dyDescent="0.2">
      <c r="A30" s="3" t="s">
        <v>25</v>
      </c>
      <c r="B30" s="4">
        <v>600416</v>
      </c>
      <c r="C30" s="4" t="s">
        <v>46</v>
      </c>
      <c r="D30" s="5">
        <v>2</v>
      </c>
      <c r="E30" s="5">
        <v>1000</v>
      </c>
      <c r="F30" s="5">
        <v>3</v>
      </c>
    </row>
    <row r="31" spans="1:6" x14ac:dyDescent="0.2">
      <c r="A31" s="3" t="s">
        <v>26</v>
      </c>
      <c r="B31" s="4">
        <v>600330</v>
      </c>
      <c r="C31" s="4" t="s">
        <v>47</v>
      </c>
      <c r="D31" s="5">
        <v>2</v>
      </c>
      <c r="E31" s="5">
        <v>1000</v>
      </c>
      <c r="F31" s="5">
        <v>4</v>
      </c>
    </row>
    <row r="32" spans="1:6" x14ac:dyDescent="0.2">
      <c r="A32" s="3" t="s">
        <v>27</v>
      </c>
      <c r="B32" s="4">
        <v>300572</v>
      </c>
      <c r="C32" s="4" t="s">
        <v>48</v>
      </c>
      <c r="D32" s="5">
        <v>2</v>
      </c>
      <c r="E32" s="5">
        <v>100</v>
      </c>
      <c r="F32" s="5">
        <v>3</v>
      </c>
    </row>
    <row r="33" spans="1:6" x14ac:dyDescent="0.2">
      <c r="A33" s="3" t="s">
        <v>28</v>
      </c>
      <c r="B33" s="4">
        <v>300566</v>
      </c>
      <c r="C33" s="4" t="s">
        <v>49</v>
      </c>
      <c r="D33" s="5">
        <v>2</v>
      </c>
      <c r="E33" s="5">
        <v>200</v>
      </c>
      <c r="F33" s="5">
        <v>3</v>
      </c>
    </row>
    <row r="34" spans="1:6" x14ac:dyDescent="0.2">
      <c r="A34" s="3" t="s">
        <v>29</v>
      </c>
      <c r="B34" s="4">
        <v>300467</v>
      </c>
      <c r="C34" s="4" t="s">
        <v>50</v>
      </c>
      <c r="D34" s="5">
        <v>2</v>
      </c>
      <c r="E34" s="5">
        <v>200</v>
      </c>
      <c r="F34" s="5">
        <v>3</v>
      </c>
    </row>
    <row r="35" spans="1:6" x14ac:dyDescent="0.2">
      <c r="A35" s="3" t="s">
        <v>271</v>
      </c>
      <c r="B35" s="4">
        <v>300373</v>
      </c>
      <c r="C35" s="4" t="s">
        <v>51</v>
      </c>
      <c r="D35" s="5">
        <v>2</v>
      </c>
      <c r="E35" s="5">
        <v>300</v>
      </c>
      <c r="F35" s="5">
        <v>3</v>
      </c>
    </row>
    <row r="36" spans="1:6" x14ac:dyDescent="0.2">
      <c r="A36" s="3" t="s">
        <v>272</v>
      </c>
      <c r="B36" s="4">
        <v>300316</v>
      </c>
      <c r="C36" s="4" t="s">
        <v>52</v>
      </c>
      <c r="D36" s="5">
        <v>2</v>
      </c>
      <c r="E36" s="5">
        <v>1000</v>
      </c>
      <c r="F36" s="5">
        <v>3</v>
      </c>
    </row>
    <row r="37" spans="1:6" x14ac:dyDescent="0.2">
      <c r="A37" s="3" t="s">
        <v>273</v>
      </c>
      <c r="B37" s="4">
        <v>300059</v>
      </c>
      <c r="C37" s="22" t="s">
        <v>53</v>
      </c>
      <c r="D37" s="5">
        <v>2</v>
      </c>
      <c r="E37" s="5">
        <v>2000</v>
      </c>
      <c r="F37" s="5">
        <v>5</v>
      </c>
    </row>
    <row r="38" spans="1:6" x14ac:dyDescent="0.2">
      <c r="A38" s="3" t="s">
        <v>274</v>
      </c>
      <c r="B38" s="4" t="s">
        <v>180</v>
      </c>
      <c r="C38" s="4" t="s">
        <v>54</v>
      </c>
      <c r="D38" s="5">
        <v>2</v>
      </c>
      <c r="E38" s="5">
        <v>500</v>
      </c>
      <c r="F38" s="5">
        <v>3</v>
      </c>
    </row>
    <row r="39" spans="1:6" x14ac:dyDescent="0.2">
      <c r="A39" s="3" t="s">
        <v>275</v>
      </c>
      <c r="B39" s="4" t="s">
        <v>181</v>
      </c>
      <c r="C39" s="4" t="s">
        <v>55</v>
      </c>
      <c r="D39" s="5">
        <v>2</v>
      </c>
      <c r="E39" s="5">
        <v>500</v>
      </c>
      <c r="F39" s="5">
        <v>4</v>
      </c>
    </row>
    <row r="40" spans="1:6" x14ac:dyDescent="0.2">
      <c r="A40" s="3" t="s">
        <v>276</v>
      </c>
      <c r="B40" s="4" t="s">
        <v>182</v>
      </c>
      <c r="C40" s="4" t="s">
        <v>56</v>
      </c>
      <c r="D40" s="5">
        <v>2</v>
      </c>
      <c r="E40" s="5">
        <v>500</v>
      </c>
      <c r="F40" s="5">
        <v>4</v>
      </c>
    </row>
    <row r="41" spans="1:6" x14ac:dyDescent="0.2">
      <c r="A41" s="3" t="s">
        <v>277</v>
      </c>
      <c r="B41" s="4" t="s">
        <v>183</v>
      </c>
      <c r="C41" s="4" t="s">
        <v>57</v>
      </c>
      <c r="D41" s="5">
        <v>2</v>
      </c>
      <c r="E41" s="5">
        <v>500</v>
      </c>
      <c r="F41" s="5">
        <v>4</v>
      </c>
    </row>
    <row r="42" spans="1:6" x14ac:dyDescent="0.2">
      <c r="A42" s="3" t="s">
        <v>278</v>
      </c>
      <c r="B42" s="4" t="s">
        <v>184</v>
      </c>
      <c r="C42" s="25" t="s">
        <v>58</v>
      </c>
      <c r="D42" s="5">
        <v>2</v>
      </c>
      <c r="E42" s="5">
        <v>3000</v>
      </c>
      <c r="F42" s="5">
        <v>4</v>
      </c>
    </row>
    <row r="43" spans="1:6" x14ac:dyDescent="0.2">
      <c r="A43" s="3" t="s">
        <v>279</v>
      </c>
      <c r="B43" s="4" t="s">
        <v>185</v>
      </c>
      <c r="C43" s="26" t="s">
        <v>59</v>
      </c>
      <c r="D43" s="5">
        <v>2</v>
      </c>
      <c r="E43" s="5">
        <v>1000</v>
      </c>
      <c r="F43" s="5">
        <v>6</v>
      </c>
    </row>
    <row r="44" spans="1:6" x14ac:dyDescent="0.2">
      <c r="A44" s="3" t="s">
        <v>280</v>
      </c>
      <c r="B44" s="4" t="s">
        <v>186</v>
      </c>
      <c r="C44" s="22" t="s">
        <v>60</v>
      </c>
      <c r="D44" s="5">
        <v>2</v>
      </c>
      <c r="E44" s="5">
        <v>1000</v>
      </c>
      <c r="F44" s="5">
        <v>4</v>
      </c>
    </row>
    <row r="45" spans="1:6" x14ac:dyDescent="0.2">
      <c r="A45" s="3" t="s">
        <v>281</v>
      </c>
      <c r="B45" s="4" t="s">
        <v>187</v>
      </c>
      <c r="C45" s="4" t="s">
        <v>61</v>
      </c>
      <c r="D45" s="5">
        <v>2</v>
      </c>
      <c r="E45" s="5">
        <v>500</v>
      </c>
      <c r="F45" s="5">
        <v>4</v>
      </c>
    </row>
    <row r="46" spans="1:6" x14ac:dyDescent="0.2">
      <c r="A46" s="3" t="s">
        <v>282</v>
      </c>
      <c r="B46" s="4" t="s">
        <v>188</v>
      </c>
      <c r="C46" s="4" t="s">
        <v>62</v>
      </c>
      <c r="D46" s="5">
        <v>2</v>
      </c>
      <c r="E46" s="5">
        <v>4000</v>
      </c>
      <c r="F46" s="5">
        <v>3</v>
      </c>
    </row>
    <row r="47" spans="1:6" x14ac:dyDescent="0.2">
      <c r="A47" s="3" t="s">
        <v>283</v>
      </c>
      <c r="B47" s="4">
        <v>600208</v>
      </c>
      <c r="C47" s="4" t="s">
        <v>63</v>
      </c>
      <c r="D47" s="5">
        <v>2</v>
      </c>
      <c r="E47" s="5">
        <v>5000</v>
      </c>
      <c r="F47" s="5">
        <v>3</v>
      </c>
    </row>
    <row r="48" spans="1:6" x14ac:dyDescent="0.2">
      <c r="A48" s="3" t="s">
        <v>284</v>
      </c>
      <c r="B48" s="4" t="s">
        <v>189</v>
      </c>
      <c r="C48" s="4" t="s">
        <v>64</v>
      </c>
      <c r="D48" s="5">
        <v>2</v>
      </c>
      <c r="E48" s="5">
        <v>1000</v>
      </c>
      <c r="F48" s="5">
        <v>4</v>
      </c>
    </row>
    <row r="49" spans="1:7" x14ac:dyDescent="0.2">
      <c r="A49" s="3" t="s">
        <v>285</v>
      </c>
      <c r="B49" s="4">
        <v>600804</v>
      </c>
      <c r="C49" s="4" t="s">
        <v>65</v>
      </c>
      <c r="D49" s="5">
        <v>2</v>
      </c>
      <c r="E49" s="5">
        <v>1000</v>
      </c>
      <c r="F49" s="5">
        <v>3</v>
      </c>
    </row>
    <row r="50" spans="1:7" x14ac:dyDescent="0.2">
      <c r="A50" s="3" t="s">
        <v>286</v>
      </c>
      <c r="B50" s="4" t="s">
        <v>190</v>
      </c>
      <c r="C50" s="4" t="s">
        <v>66</v>
      </c>
      <c r="D50" s="5">
        <v>2</v>
      </c>
      <c r="E50" s="5">
        <v>1000</v>
      </c>
      <c r="F50" s="5">
        <v>3</v>
      </c>
    </row>
    <row r="51" spans="1:7" x14ac:dyDescent="0.2">
      <c r="A51" s="3" t="s">
        <v>287</v>
      </c>
      <c r="B51" s="4" t="s">
        <v>191</v>
      </c>
      <c r="C51" s="22" t="s">
        <v>67</v>
      </c>
      <c r="D51" s="5">
        <v>2</v>
      </c>
      <c r="E51" s="5">
        <v>1000</v>
      </c>
      <c r="F51" s="5">
        <v>5</v>
      </c>
    </row>
    <row r="52" spans="1:7" x14ac:dyDescent="0.2">
      <c r="A52" s="3" t="s">
        <v>288</v>
      </c>
      <c r="B52" s="4" t="s">
        <v>192</v>
      </c>
      <c r="C52" s="4" t="s">
        <v>68</v>
      </c>
      <c r="D52" s="5">
        <v>2</v>
      </c>
      <c r="E52" s="5">
        <v>500</v>
      </c>
      <c r="F52" s="5">
        <v>3</v>
      </c>
    </row>
    <row r="53" spans="1:7" x14ac:dyDescent="0.2">
      <c r="A53" s="3" t="s">
        <v>289</v>
      </c>
      <c r="B53" s="4">
        <v>600674</v>
      </c>
      <c r="C53" s="4" t="s">
        <v>69</v>
      </c>
      <c r="D53" s="5">
        <v>2</v>
      </c>
      <c r="E53" s="5">
        <v>4000</v>
      </c>
      <c r="F53" s="5">
        <v>3</v>
      </c>
      <c r="G53" s="7"/>
    </row>
    <row r="54" spans="1:7" x14ac:dyDescent="0.2">
      <c r="A54" s="3" t="s">
        <v>290</v>
      </c>
      <c r="B54" s="4">
        <v>600188</v>
      </c>
      <c r="C54" s="4" t="s">
        <v>70</v>
      </c>
      <c r="D54" s="5">
        <v>2</v>
      </c>
      <c r="E54" s="5">
        <v>1000</v>
      </c>
      <c r="F54" s="5">
        <v>3</v>
      </c>
    </row>
    <row r="55" spans="1:7" x14ac:dyDescent="0.2">
      <c r="A55" s="3" t="s">
        <v>291</v>
      </c>
      <c r="B55" s="4">
        <v>600115</v>
      </c>
      <c r="C55" s="4" t="s">
        <v>71</v>
      </c>
      <c r="D55" s="5">
        <v>2</v>
      </c>
      <c r="E55" s="5">
        <v>10000</v>
      </c>
      <c r="F55" s="5">
        <v>3</v>
      </c>
    </row>
    <row r="56" spans="1:7" x14ac:dyDescent="0.2">
      <c r="A56" s="3" t="s">
        <v>292</v>
      </c>
      <c r="B56" s="4" t="s">
        <v>193</v>
      </c>
      <c r="C56" s="4" t="s">
        <v>72</v>
      </c>
      <c r="D56" s="5">
        <v>2</v>
      </c>
      <c r="E56" s="5">
        <v>2000</v>
      </c>
      <c r="F56" s="5">
        <v>3</v>
      </c>
    </row>
    <row r="57" spans="1:7" x14ac:dyDescent="0.2">
      <c r="A57" s="3" t="s">
        <v>293</v>
      </c>
      <c r="B57" s="4" t="s">
        <v>194</v>
      </c>
      <c r="C57" s="4" t="s">
        <v>73</v>
      </c>
      <c r="D57" s="5">
        <v>2</v>
      </c>
      <c r="E57" s="5">
        <v>1500</v>
      </c>
      <c r="F57" s="5">
        <v>3</v>
      </c>
    </row>
    <row r="58" spans="1:7" x14ac:dyDescent="0.2">
      <c r="A58" s="3" t="s">
        <v>294</v>
      </c>
      <c r="B58" s="4">
        <v>600271</v>
      </c>
      <c r="C58" s="26" t="s">
        <v>74</v>
      </c>
      <c r="D58" s="5">
        <v>2</v>
      </c>
      <c r="E58" s="5">
        <v>500</v>
      </c>
      <c r="F58" s="5">
        <v>7</v>
      </c>
    </row>
    <row r="59" spans="1:7" x14ac:dyDescent="0.2">
      <c r="A59" s="3" t="s">
        <v>295</v>
      </c>
      <c r="B59" s="4" t="s">
        <v>195</v>
      </c>
      <c r="C59" s="4" t="s">
        <v>75</v>
      </c>
      <c r="D59" s="5">
        <v>2</v>
      </c>
      <c r="E59" s="5">
        <v>1000</v>
      </c>
      <c r="F59" s="5">
        <v>6</v>
      </c>
    </row>
    <row r="60" spans="1:7" x14ac:dyDescent="0.2">
      <c r="A60" s="3" t="s">
        <v>296</v>
      </c>
      <c r="B60" s="4" t="s">
        <v>196</v>
      </c>
      <c r="C60" s="4" t="s">
        <v>76</v>
      </c>
      <c r="D60" s="5">
        <v>2</v>
      </c>
      <c r="E60" s="5">
        <v>2000</v>
      </c>
      <c r="F60" s="5">
        <v>3</v>
      </c>
    </row>
    <row r="61" spans="1:7" x14ac:dyDescent="0.2">
      <c r="A61" s="3" t="s">
        <v>297</v>
      </c>
      <c r="B61" s="4" t="s">
        <v>197</v>
      </c>
      <c r="C61" s="22" t="s">
        <v>77</v>
      </c>
      <c r="D61" s="5">
        <v>2</v>
      </c>
      <c r="E61" s="5">
        <v>300</v>
      </c>
      <c r="F61" s="5">
        <v>4</v>
      </c>
    </row>
    <row r="62" spans="1:7" x14ac:dyDescent="0.2">
      <c r="A62" s="3" t="s">
        <v>298</v>
      </c>
      <c r="B62" s="4" t="s">
        <v>198</v>
      </c>
      <c r="C62" s="4" t="s">
        <v>78</v>
      </c>
      <c r="D62" s="5">
        <v>2</v>
      </c>
      <c r="E62" s="5">
        <v>1000</v>
      </c>
      <c r="F62" s="5">
        <v>3</v>
      </c>
    </row>
    <row r="63" spans="1:7" x14ac:dyDescent="0.2">
      <c r="A63" s="3" t="s">
        <v>299</v>
      </c>
      <c r="B63" s="4">
        <v>300102</v>
      </c>
      <c r="C63" s="4" t="s">
        <v>79</v>
      </c>
      <c r="D63" s="5">
        <v>2</v>
      </c>
      <c r="E63" s="5">
        <v>1000</v>
      </c>
      <c r="F63" s="5">
        <v>3</v>
      </c>
    </row>
    <row r="64" spans="1:7" x14ac:dyDescent="0.2">
      <c r="A64" s="3" t="s">
        <v>300</v>
      </c>
      <c r="B64" s="4">
        <v>300263</v>
      </c>
      <c r="C64" s="4" t="s">
        <v>80</v>
      </c>
      <c r="D64" s="5">
        <v>2</v>
      </c>
      <c r="E64" s="5">
        <v>2000</v>
      </c>
      <c r="F64" s="5">
        <v>5</v>
      </c>
    </row>
    <row r="65" spans="1:6" x14ac:dyDescent="0.2">
      <c r="A65" s="3" t="s">
        <v>301</v>
      </c>
      <c r="B65" s="4">
        <v>603708</v>
      </c>
      <c r="C65" s="22" t="s">
        <v>81</v>
      </c>
      <c r="D65" s="5">
        <v>2</v>
      </c>
      <c r="E65" s="5">
        <v>200</v>
      </c>
      <c r="F65" s="5">
        <v>3</v>
      </c>
    </row>
    <row r="66" spans="1:6" x14ac:dyDescent="0.2">
      <c r="A66" s="3" t="s">
        <v>302</v>
      </c>
      <c r="B66" s="4">
        <v>300055</v>
      </c>
      <c r="C66" s="4" t="s">
        <v>82</v>
      </c>
      <c r="D66" s="5">
        <v>2</v>
      </c>
      <c r="E66" s="5">
        <v>1000</v>
      </c>
      <c r="F66" s="5">
        <v>4</v>
      </c>
    </row>
    <row r="67" spans="1:6" x14ac:dyDescent="0.2">
      <c r="A67" s="3" t="s">
        <v>303</v>
      </c>
      <c r="B67" s="4">
        <v>603900</v>
      </c>
      <c r="C67" s="4" t="s">
        <v>83</v>
      </c>
      <c r="D67" s="5">
        <v>2</v>
      </c>
      <c r="E67" s="5">
        <v>200</v>
      </c>
      <c r="F67" s="5">
        <v>3</v>
      </c>
    </row>
    <row r="68" spans="1:6" x14ac:dyDescent="0.2">
      <c r="A68" s="3" t="s">
        <v>304</v>
      </c>
      <c r="B68" s="4">
        <v>300274</v>
      </c>
      <c r="C68" s="4" t="s">
        <v>84</v>
      </c>
      <c r="D68" s="5">
        <v>2</v>
      </c>
      <c r="E68" s="5">
        <v>1000</v>
      </c>
      <c r="F68" s="5">
        <v>3</v>
      </c>
    </row>
    <row r="69" spans="1:6" x14ac:dyDescent="0.2">
      <c r="A69" s="3" t="s">
        <v>305</v>
      </c>
      <c r="B69" s="4">
        <v>600803</v>
      </c>
      <c r="C69" s="4" t="s">
        <v>85</v>
      </c>
      <c r="D69" s="5">
        <v>2</v>
      </c>
      <c r="E69" s="5">
        <v>1000</v>
      </c>
      <c r="F69" s="5">
        <v>3</v>
      </c>
    </row>
    <row r="70" spans="1:6" x14ac:dyDescent="0.2">
      <c r="A70" s="3" t="s">
        <v>306</v>
      </c>
      <c r="B70" s="4">
        <v>300128</v>
      </c>
      <c r="C70" s="4" t="s">
        <v>86</v>
      </c>
      <c r="D70" s="5">
        <v>2</v>
      </c>
      <c r="E70" s="5">
        <v>1000</v>
      </c>
      <c r="F70" s="5">
        <v>4</v>
      </c>
    </row>
    <row r="71" spans="1:6" x14ac:dyDescent="0.2">
      <c r="A71" s="3" t="s">
        <v>307</v>
      </c>
      <c r="B71" s="4" t="s">
        <v>199</v>
      </c>
      <c r="C71" s="4" t="s">
        <v>87</v>
      </c>
      <c r="D71" s="5">
        <v>2</v>
      </c>
      <c r="E71" s="5">
        <v>100</v>
      </c>
      <c r="F71" s="5">
        <v>3</v>
      </c>
    </row>
    <row r="72" spans="1:6" x14ac:dyDescent="0.2">
      <c r="A72" s="3" t="s">
        <v>308</v>
      </c>
      <c r="B72" s="4">
        <v>603699</v>
      </c>
      <c r="C72" s="4" t="s">
        <v>88</v>
      </c>
      <c r="D72" s="5">
        <v>2</v>
      </c>
      <c r="E72" s="5">
        <v>500</v>
      </c>
      <c r="F72" s="5">
        <v>3</v>
      </c>
    </row>
    <row r="73" spans="1:6" x14ac:dyDescent="0.2">
      <c r="A73" s="3" t="s">
        <v>309</v>
      </c>
      <c r="B73" s="4">
        <v>603019</v>
      </c>
      <c r="C73" s="4" t="s">
        <v>89</v>
      </c>
      <c r="D73" s="5">
        <v>2</v>
      </c>
      <c r="E73" s="5">
        <v>1000</v>
      </c>
      <c r="F73" s="5">
        <v>3</v>
      </c>
    </row>
    <row r="74" spans="1:6" x14ac:dyDescent="0.2">
      <c r="A74" s="3" t="s">
        <v>310</v>
      </c>
      <c r="B74" s="4" t="str">
        <f>"603811"</f>
        <v>603811</v>
      </c>
      <c r="C74" s="4" t="s">
        <v>90</v>
      </c>
      <c r="D74" s="5">
        <v>2</v>
      </c>
      <c r="E74" s="5">
        <v>100</v>
      </c>
      <c r="F74" s="5">
        <v>7</v>
      </c>
    </row>
    <row r="75" spans="1:6" x14ac:dyDescent="0.2">
      <c r="A75" s="3" t="s">
        <v>311</v>
      </c>
      <c r="B75" s="4" t="str">
        <f>"002200"</f>
        <v>002200</v>
      </c>
      <c r="C75" s="4" t="s">
        <v>91</v>
      </c>
      <c r="D75" s="5">
        <v>2</v>
      </c>
      <c r="E75" s="5">
        <v>200</v>
      </c>
      <c r="F75" s="5">
        <v>5</v>
      </c>
    </row>
    <row r="76" spans="1:6" x14ac:dyDescent="0.2">
      <c r="A76" s="3" t="s">
        <v>312</v>
      </c>
      <c r="B76" s="4" t="str">
        <f>"002867"</f>
        <v>002867</v>
      </c>
      <c r="C76" s="26" t="s">
        <v>92</v>
      </c>
      <c r="D76" s="5">
        <v>2</v>
      </c>
      <c r="E76" s="5">
        <v>100</v>
      </c>
      <c r="F76" s="5">
        <v>5</v>
      </c>
    </row>
    <row r="77" spans="1:6" x14ac:dyDescent="0.2">
      <c r="A77" s="3" t="s">
        <v>313</v>
      </c>
      <c r="B77" s="4" t="str">
        <f>"002845"</f>
        <v>002845</v>
      </c>
      <c r="C77" s="4" t="s">
        <v>93</v>
      </c>
      <c r="D77" s="5">
        <v>2</v>
      </c>
      <c r="E77" s="5">
        <v>300</v>
      </c>
      <c r="F77" s="5">
        <v>5</v>
      </c>
    </row>
    <row r="78" spans="1:6" x14ac:dyDescent="0.2">
      <c r="A78" s="3" t="s">
        <v>314</v>
      </c>
      <c r="B78" s="4" t="str">
        <f>"603987"</f>
        <v>603987</v>
      </c>
      <c r="C78" s="4" t="s">
        <v>94</v>
      </c>
      <c r="D78" s="5">
        <v>2</v>
      </c>
      <c r="E78" s="5">
        <v>200</v>
      </c>
      <c r="F78" s="5">
        <v>5</v>
      </c>
    </row>
    <row r="79" spans="1:6" x14ac:dyDescent="0.2">
      <c r="A79" s="3" t="s">
        <v>315</v>
      </c>
      <c r="B79" s="4" t="str">
        <f>"300130"</f>
        <v>300130</v>
      </c>
      <c r="C79" s="4" t="s">
        <v>95</v>
      </c>
      <c r="D79" s="5">
        <v>2</v>
      </c>
      <c r="E79" s="5">
        <v>300</v>
      </c>
      <c r="F79" s="5">
        <v>3</v>
      </c>
    </row>
    <row r="80" spans="1:6" x14ac:dyDescent="0.2">
      <c r="A80" s="3" t="s">
        <v>316</v>
      </c>
      <c r="B80" s="4" t="str">
        <f>"601002"</f>
        <v>601002</v>
      </c>
      <c r="C80" s="4" t="s">
        <v>96</v>
      </c>
      <c r="D80" s="5">
        <v>2</v>
      </c>
      <c r="E80" s="5">
        <v>2000</v>
      </c>
      <c r="F80" s="5">
        <v>4</v>
      </c>
    </row>
    <row r="81" spans="1:6" x14ac:dyDescent="0.2">
      <c r="A81" s="3" t="s">
        <v>317</v>
      </c>
      <c r="B81" s="4" t="str">
        <f>"300625"</f>
        <v>300625</v>
      </c>
      <c r="C81" s="4" t="s">
        <v>97</v>
      </c>
      <c r="D81" s="5">
        <v>2</v>
      </c>
      <c r="E81" s="5">
        <v>200</v>
      </c>
      <c r="F81" s="5">
        <v>4</v>
      </c>
    </row>
    <row r="82" spans="1:6" x14ac:dyDescent="0.2">
      <c r="A82" s="3" t="s">
        <v>318</v>
      </c>
      <c r="B82" s="4" t="str">
        <f>"002828"</f>
        <v>002828</v>
      </c>
      <c r="C82" s="4" t="s">
        <v>98</v>
      </c>
      <c r="D82" s="5">
        <v>2</v>
      </c>
      <c r="E82" s="5">
        <v>250</v>
      </c>
      <c r="F82" s="5">
        <v>3</v>
      </c>
    </row>
    <row r="83" spans="1:6" x14ac:dyDescent="0.2">
      <c r="A83" s="3" t="s">
        <v>319</v>
      </c>
      <c r="B83" s="4" t="str">
        <f>"300189"</f>
        <v>300189</v>
      </c>
      <c r="C83" s="26" t="s">
        <v>99</v>
      </c>
      <c r="D83" s="5">
        <v>2</v>
      </c>
      <c r="E83" s="5">
        <v>500</v>
      </c>
      <c r="F83" s="5">
        <v>6</v>
      </c>
    </row>
    <row r="84" spans="1:6" x14ac:dyDescent="0.2">
      <c r="A84" s="3" t="s">
        <v>320</v>
      </c>
      <c r="B84" s="4" t="str">
        <f>"002357"</f>
        <v>002357</v>
      </c>
      <c r="C84" s="4" t="s">
        <v>100</v>
      </c>
      <c r="D84" s="5">
        <v>3</v>
      </c>
      <c r="E84" s="5">
        <v>500</v>
      </c>
      <c r="F84" s="5">
        <v>5</v>
      </c>
    </row>
    <row r="85" spans="1:6" x14ac:dyDescent="0.2">
      <c r="A85" s="3" t="s">
        <v>321</v>
      </c>
      <c r="B85" s="4" t="str">
        <f>"300275"</f>
        <v>300275</v>
      </c>
      <c r="C85" s="4" t="s">
        <v>101</v>
      </c>
      <c r="D85" s="5">
        <v>2</v>
      </c>
      <c r="E85" s="5">
        <v>200</v>
      </c>
      <c r="F85" s="5">
        <v>6</v>
      </c>
    </row>
    <row r="86" spans="1:6" x14ac:dyDescent="0.2">
      <c r="A86" s="3" t="s">
        <v>322</v>
      </c>
      <c r="B86" s="4" t="str">
        <f>"600993"</f>
        <v>600993</v>
      </c>
      <c r="C86" s="4" t="s">
        <v>102</v>
      </c>
      <c r="D86" s="5">
        <v>2</v>
      </c>
      <c r="E86" s="5">
        <v>400</v>
      </c>
      <c r="F86" s="5">
        <v>5</v>
      </c>
    </row>
    <row r="87" spans="1:6" x14ac:dyDescent="0.2">
      <c r="A87" s="3" t="s">
        <v>323</v>
      </c>
      <c r="B87" s="4" t="str">
        <f>"600651"</f>
        <v>600651</v>
      </c>
      <c r="C87" s="4" t="s">
        <v>103</v>
      </c>
      <c r="D87" s="5">
        <v>2</v>
      </c>
      <c r="E87" s="5">
        <v>1000</v>
      </c>
      <c r="F87" s="5">
        <v>3</v>
      </c>
    </row>
    <row r="88" spans="1:6" x14ac:dyDescent="0.2">
      <c r="A88" s="3" t="s">
        <v>324</v>
      </c>
      <c r="B88" s="4" t="str">
        <f>"603628"</f>
        <v>603628</v>
      </c>
      <c r="C88" s="4" t="s">
        <v>104</v>
      </c>
      <c r="D88" s="5">
        <v>2</v>
      </c>
      <c r="E88" s="5">
        <v>500</v>
      </c>
      <c r="F88" s="5">
        <v>3</v>
      </c>
    </row>
    <row r="89" spans="1:6" x14ac:dyDescent="0.2">
      <c r="A89" s="3" t="s">
        <v>325</v>
      </c>
      <c r="B89" s="4" t="str">
        <f>"002366"</f>
        <v>002366</v>
      </c>
      <c r="C89" s="4" t="s">
        <v>105</v>
      </c>
      <c r="D89" s="5">
        <v>2</v>
      </c>
      <c r="E89" s="5">
        <v>500</v>
      </c>
      <c r="F89" s="5">
        <v>3</v>
      </c>
    </row>
    <row r="90" spans="1:6" x14ac:dyDescent="0.2">
      <c r="A90" s="3" t="s">
        <v>326</v>
      </c>
      <c r="B90" s="4" t="str">
        <f>"300582"</f>
        <v>300582</v>
      </c>
      <c r="C90" s="4" t="s">
        <v>106</v>
      </c>
      <c r="D90" s="5">
        <v>2</v>
      </c>
      <c r="E90" s="5">
        <v>300</v>
      </c>
      <c r="F90" s="5">
        <v>5</v>
      </c>
    </row>
    <row r="91" spans="1:6" x14ac:dyDescent="0.2">
      <c r="A91" s="3" t="s">
        <v>327</v>
      </c>
      <c r="B91" s="4" t="str">
        <f>"600597"</f>
        <v>600597</v>
      </c>
      <c r="C91" s="4" t="s">
        <v>107</v>
      </c>
      <c r="D91" s="5">
        <v>2</v>
      </c>
      <c r="E91" s="5">
        <v>500</v>
      </c>
      <c r="F91" s="5">
        <v>5</v>
      </c>
    </row>
    <row r="92" spans="1:6" x14ac:dyDescent="0.2">
      <c r="A92" s="3" t="s">
        <v>328</v>
      </c>
      <c r="B92" s="4" t="str">
        <f>"002557"</f>
        <v>002557</v>
      </c>
      <c r="C92" s="4" t="s">
        <v>108</v>
      </c>
      <c r="D92" s="5">
        <v>2</v>
      </c>
      <c r="E92" s="5">
        <v>500</v>
      </c>
      <c r="F92" s="5">
        <v>4</v>
      </c>
    </row>
    <row r="93" spans="1:6" x14ac:dyDescent="0.2">
      <c r="A93" s="3" t="s">
        <v>329</v>
      </c>
      <c r="B93" s="4" t="str">
        <f>"002865"</f>
        <v>002865</v>
      </c>
      <c r="C93" s="4" t="s">
        <v>109</v>
      </c>
      <c r="D93" s="5">
        <v>2</v>
      </c>
      <c r="E93" s="5">
        <v>300</v>
      </c>
      <c r="F93" s="5">
        <v>5</v>
      </c>
    </row>
    <row r="94" spans="1:6" x14ac:dyDescent="0.2">
      <c r="A94" s="3" t="s">
        <v>330</v>
      </c>
      <c r="B94" s="4" t="str">
        <f>"000989"</f>
        <v>000989</v>
      </c>
      <c r="C94" s="26" t="s">
        <v>110</v>
      </c>
      <c r="D94" s="5">
        <v>2</v>
      </c>
      <c r="E94" s="5">
        <v>300</v>
      </c>
      <c r="F94" s="5">
        <v>5</v>
      </c>
    </row>
    <row r="95" spans="1:6" x14ac:dyDescent="0.2">
      <c r="A95" s="3" t="s">
        <v>331</v>
      </c>
      <c r="B95" s="4" t="str">
        <f>"601177"</f>
        <v>601177</v>
      </c>
      <c r="C95" s="4" t="s">
        <v>111</v>
      </c>
      <c r="D95" s="5">
        <v>2</v>
      </c>
      <c r="E95" s="5">
        <v>500</v>
      </c>
      <c r="F95" s="5">
        <v>3</v>
      </c>
    </row>
    <row r="96" spans="1:6" x14ac:dyDescent="0.2">
      <c r="A96" s="3" t="s">
        <v>332</v>
      </c>
      <c r="B96" s="4" t="str">
        <f>"300406"</f>
        <v>300406</v>
      </c>
      <c r="C96" s="4" t="s">
        <v>112</v>
      </c>
      <c r="D96" s="5">
        <v>3</v>
      </c>
      <c r="E96" s="5">
        <v>200</v>
      </c>
      <c r="F96" s="5">
        <v>6</v>
      </c>
    </row>
    <row r="97" spans="1:6" x14ac:dyDescent="0.2">
      <c r="A97" s="3" t="s">
        <v>333</v>
      </c>
      <c r="B97" s="4" t="str">
        <f>"603966"</f>
        <v>603966</v>
      </c>
      <c r="C97" s="4" t="s">
        <v>113</v>
      </c>
      <c r="D97" s="5">
        <v>3</v>
      </c>
      <c r="E97" s="5">
        <v>200</v>
      </c>
      <c r="F97" s="5">
        <v>5</v>
      </c>
    </row>
    <row r="98" spans="1:6" x14ac:dyDescent="0.2">
      <c r="A98" s="3" t="s">
        <v>334</v>
      </c>
      <c r="B98" s="4" t="str">
        <f>"002463"</f>
        <v>002463</v>
      </c>
      <c r="C98" s="4" t="s">
        <v>114</v>
      </c>
      <c r="D98" s="5">
        <v>2</v>
      </c>
      <c r="E98" s="5">
        <v>2000</v>
      </c>
      <c r="F98" s="5">
        <v>4</v>
      </c>
    </row>
    <row r="99" spans="1:6" x14ac:dyDescent="0.2">
      <c r="A99" s="3" t="s">
        <v>335</v>
      </c>
      <c r="B99" s="4" t="str">
        <f>"300636"</f>
        <v>300636</v>
      </c>
      <c r="C99" s="4" t="s">
        <v>115</v>
      </c>
      <c r="D99" s="5">
        <v>2</v>
      </c>
      <c r="E99" s="5">
        <v>100</v>
      </c>
      <c r="F99" s="5">
        <v>3</v>
      </c>
    </row>
    <row r="100" spans="1:6" x14ac:dyDescent="0.2">
      <c r="A100" s="3" t="s">
        <v>336</v>
      </c>
      <c r="B100" s="4" t="str">
        <f>"002649"</f>
        <v>002649</v>
      </c>
      <c r="C100" s="22" t="s">
        <v>116</v>
      </c>
      <c r="D100" s="5">
        <v>2</v>
      </c>
      <c r="E100" s="5">
        <v>600</v>
      </c>
      <c r="F100" s="5">
        <v>3</v>
      </c>
    </row>
    <row r="101" spans="1:6" x14ac:dyDescent="0.2">
      <c r="A101" s="3" t="s">
        <v>337</v>
      </c>
      <c r="B101" s="4" t="str">
        <f>"600572"</f>
        <v>600572</v>
      </c>
      <c r="C101" s="4" t="s">
        <v>117</v>
      </c>
      <c r="D101" s="5">
        <v>2</v>
      </c>
      <c r="E101" s="5">
        <v>1000</v>
      </c>
      <c r="F101" s="5">
        <v>3</v>
      </c>
    </row>
    <row r="102" spans="1:6" x14ac:dyDescent="0.2">
      <c r="A102" s="3" t="s">
        <v>338</v>
      </c>
      <c r="B102" s="4" t="str">
        <f>"600530"</f>
        <v>600530</v>
      </c>
      <c r="C102" s="4" t="s">
        <v>118</v>
      </c>
      <c r="D102" s="5">
        <v>2</v>
      </c>
      <c r="E102" s="5">
        <v>500</v>
      </c>
      <c r="F102" s="5">
        <v>5</v>
      </c>
    </row>
    <row r="103" spans="1:6" x14ac:dyDescent="0.2">
      <c r="A103" s="3" t="s">
        <v>339</v>
      </c>
      <c r="B103" s="4" t="str">
        <f>"002228"</f>
        <v>002228</v>
      </c>
      <c r="C103" s="4" t="s">
        <v>119</v>
      </c>
      <c r="D103" s="5">
        <v>2</v>
      </c>
      <c r="E103" s="5">
        <v>700</v>
      </c>
      <c r="F103" s="5">
        <v>5</v>
      </c>
    </row>
    <row r="104" spans="1:6" x14ac:dyDescent="0.2">
      <c r="A104" s="3" t="s">
        <v>340</v>
      </c>
      <c r="B104" s="4" t="str">
        <f>"601579"</f>
        <v>601579</v>
      </c>
      <c r="C104" s="4" t="s">
        <v>120</v>
      </c>
      <c r="D104" s="5">
        <v>2</v>
      </c>
      <c r="E104" s="5">
        <v>400</v>
      </c>
      <c r="F104" s="5">
        <v>5</v>
      </c>
    </row>
    <row r="105" spans="1:6" x14ac:dyDescent="0.2">
      <c r="A105" s="3" t="s">
        <v>341</v>
      </c>
      <c r="B105" s="4" t="str">
        <f>"002616"</f>
        <v>002616</v>
      </c>
      <c r="C105" s="4" t="s">
        <v>121</v>
      </c>
      <c r="D105" s="5">
        <v>3</v>
      </c>
      <c r="E105" s="5">
        <v>1000</v>
      </c>
      <c r="F105" s="5">
        <v>5</v>
      </c>
    </row>
    <row r="106" spans="1:6" x14ac:dyDescent="0.2">
      <c r="A106" s="3" t="s">
        <v>342</v>
      </c>
      <c r="B106" s="4" t="str">
        <f>"603033"</f>
        <v>603033</v>
      </c>
      <c r="C106" s="4" t="s">
        <v>122</v>
      </c>
      <c r="D106" s="5">
        <v>2</v>
      </c>
      <c r="E106" s="5">
        <v>200</v>
      </c>
      <c r="F106" s="5">
        <v>4</v>
      </c>
    </row>
    <row r="107" spans="1:6" x14ac:dyDescent="0.2">
      <c r="A107" s="3" t="s">
        <v>343</v>
      </c>
      <c r="B107" s="4" t="str">
        <f>"002086"</f>
        <v>002086</v>
      </c>
      <c r="C107" s="4" t="s">
        <v>123</v>
      </c>
      <c r="D107" s="5">
        <v>2</v>
      </c>
      <c r="E107" s="5">
        <v>1000</v>
      </c>
      <c r="F107" s="5">
        <v>4</v>
      </c>
    </row>
    <row r="108" spans="1:6" x14ac:dyDescent="0.2">
      <c r="A108" s="3" t="s">
        <v>344</v>
      </c>
      <c r="B108" s="4" t="str">
        <f>"300621"</f>
        <v>300621</v>
      </c>
      <c r="C108" s="4" t="s">
        <v>124</v>
      </c>
      <c r="D108" s="5">
        <v>2</v>
      </c>
      <c r="E108" s="5">
        <v>100</v>
      </c>
      <c r="F108" s="5">
        <v>6</v>
      </c>
    </row>
    <row r="109" spans="1:6" x14ac:dyDescent="0.2">
      <c r="A109" s="3" t="s">
        <v>345</v>
      </c>
      <c r="B109" s="4" t="str">
        <f>"603308"</f>
        <v>603308</v>
      </c>
      <c r="C109" s="4" t="s">
        <v>125</v>
      </c>
      <c r="D109" s="5">
        <v>2</v>
      </c>
      <c r="E109" s="5">
        <v>500</v>
      </c>
      <c r="F109" s="5">
        <v>3</v>
      </c>
    </row>
    <row r="110" spans="1:6" x14ac:dyDescent="0.2">
      <c r="A110" s="3" t="s">
        <v>346</v>
      </c>
      <c r="B110" s="4" t="str">
        <f>"002332"</f>
        <v>002332</v>
      </c>
      <c r="C110" s="22" t="s">
        <v>126</v>
      </c>
      <c r="D110" s="5">
        <v>2</v>
      </c>
      <c r="E110" s="5">
        <v>500</v>
      </c>
      <c r="F110" s="5">
        <v>3</v>
      </c>
    </row>
    <row r="111" spans="1:6" x14ac:dyDescent="0.2">
      <c r="A111" s="3" t="s">
        <v>347</v>
      </c>
      <c r="B111" s="4" t="str">
        <f>"002875"</f>
        <v>002875</v>
      </c>
      <c r="C111" s="4" t="s">
        <v>127</v>
      </c>
      <c r="D111" s="5">
        <v>2</v>
      </c>
      <c r="E111" s="5">
        <v>150</v>
      </c>
      <c r="F111" s="5">
        <v>4</v>
      </c>
    </row>
    <row r="112" spans="1:6" x14ac:dyDescent="0.2">
      <c r="A112" s="3" t="s">
        <v>348</v>
      </c>
      <c r="B112" s="4" t="str">
        <f>"300485"</f>
        <v>300485</v>
      </c>
      <c r="C112" s="26" t="s">
        <v>128</v>
      </c>
      <c r="D112" s="5">
        <v>2</v>
      </c>
      <c r="E112" s="5">
        <v>100</v>
      </c>
      <c r="F112" s="5">
        <v>5</v>
      </c>
    </row>
    <row r="113" spans="1:6" x14ac:dyDescent="0.2">
      <c r="A113" s="3" t="s">
        <v>349</v>
      </c>
      <c r="B113" s="4" t="str">
        <f>"002229"</f>
        <v>002229</v>
      </c>
      <c r="C113" s="26" t="s">
        <v>129</v>
      </c>
      <c r="D113" s="5">
        <v>3</v>
      </c>
      <c r="E113" s="5">
        <v>500</v>
      </c>
      <c r="F113" s="5">
        <v>5</v>
      </c>
    </row>
    <row r="114" spans="1:6" x14ac:dyDescent="0.2">
      <c r="A114" s="3" t="s">
        <v>350</v>
      </c>
      <c r="B114" s="4" t="str">
        <f>"300573"</f>
        <v>300573</v>
      </c>
      <c r="C114" s="4" t="s">
        <v>130</v>
      </c>
      <c r="D114" s="5">
        <v>3</v>
      </c>
      <c r="E114" s="5">
        <v>100</v>
      </c>
      <c r="F114" s="5">
        <v>3</v>
      </c>
    </row>
    <row r="115" spans="1:6" x14ac:dyDescent="0.2">
      <c r="A115" s="3" t="s">
        <v>351</v>
      </c>
      <c r="B115" s="4" t="str">
        <f>"300350"</f>
        <v>300350</v>
      </c>
      <c r="C115" s="4" t="s">
        <v>131</v>
      </c>
      <c r="D115" s="5">
        <v>2</v>
      </c>
      <c r="E115" s="5">
        <v>500</v>
      </c>
      <c r="F115" s="5">
        <v>3</v>
      </c>
    </row>
    <row r="116" spans="1:6" x14ac:dyDescent="0.2">
      <c r="A116" s="3" t="s">
        <v>352</v>
      </c>
      <c r="B116" s="4" t="str">
        <f>"600305"</f>
        <v>600305</v>
      </c>
      <c r="C116" s="4" t="s">
        <v>132</v>
      </c>
      <c r="D116" s="5">
        <v>2</v>
      </c>
      <c r="E116" s="5">
        <v>500</v>
      </c>
      <c r="F116" s="5">
        <v>3</v>
      </c>
    </row>
    <row r="117" spans="1:6" x14ac:dyDescent="0.2">
      <c r="A117" s="3" t="s">
        <v>353</v>
      </c>
      <c r="B117" s="4" t="str">
        <f>"603226"</f>
        <v>603226</v>
      </c>
      <c r="C117" s="4" t="s">
        <v>133</v>
      </c>
      <c r="D117" s="5">
        <v>2</v>
      </c>
      <c r="E117" s="5">
        <v>400</v>
      </c>
      <c r="F117" s="5">
        <v>4</v>
      </c>
    </row>
    <row r="118" spans="1:6" x14ac:dyDescent="0.2">
      <c r="A118" s="3" t="s">
        <v>354</v>
      </c>
      <c r="B118" s="4" t="str">
        <f>"603178"</f>
        <v>603178</v>
      </c>
      <c r="C118" s="4" t="s">
        <v>134</v>
      </c>
      <c r="D118" s="5">
        <v>2</v>
      </c>
      <c r="E118" s="5">
        <v>200</v>
      </c>
      <c r="F118" s="5">
        <v>5</v>
      </c>
    </row>
    <row r="119" spans="1:6" x14ac:dyDescent="0.2">
      <c r="A119" s="3" t="s">
        <v>355</v>
      </c>
      <c r="B119" s="4" t="str">
        <f>"600267"</f>
        <v>600267</v>
      </c>
      <c r="C119" s="4" t="s">
        <v>135</v>
      </c>
      <c r="D119" s="5">
        <v>3</v>
      </c>
      <c r="E119" s="5">
        <v>500</v>
      </c>
      <c r="F119" s="5">
        <v>6</v>
      </c>
    </row>
    <row r="120" spans="1:6" x14ac:dyDescent="0.2">
      <c r="A120" s="3" t="s">
        <v>356</v>
      </c>
      <c r="B120" s="4" t="str">
        <f>"002327"</f>
        <v>002327</v>
      </c>
      <c r="C120" s="22" t="s">
        <v>136</v>
      </c>
      <c r="D120" s="5">
        <v>2</v>
      </c>
      <c r="E120" s="5">
        <v>300</v>
      </c>
      <c r="F120" s="5">
        <v>6</v>
      </c>
    </row>
    <row r="121" spans="1:6" x14ac:dyDescent="0.2">
      <c r="A121" s="3" t="s">
        <v>357</v>
      </c>
      <c r="B121" s="4" t="str">
        <f>"002644"</f>
        <v>002644</v>
      </c>
      <c r="C121" s="22" t="s">
        <v>137</v>
      </c>
      <c r="D121" s="5">
        <v>3</v>
      </c>
      <c r="E121" s="5">
        <v>500</v>
      </c>
      <c r="F121" s="5">
        <v>3</v>
      </c>
    </row>
    <row r="122" spans="1:6" x14ac:dyDescent="0.2">
      <c r="A122" s="3" t="s">
        <v>358</v>
      </c>
      <c r="B122" s="4" t="str">
        <f>"603908"</f>
        <v>603908</v>
      </c>
      <c r="C122" s="4" t="s">
        <v>138</v>
      </c>
      <c r="D122" s="5">
        <v>3</v>
      </c>
      <c r="E122" s="5">
        <v>100</v>
      </c>
      <c r="F122" s="5">
        <v>5</v>
      </c>
    </row>
    <row r="123" spans="1:6" x14ac:dyDescent="0.2">
      <c r="A123" s="3" t="s">
        <v>359</v>
      </c>
      <c r="B123" s="4" t="str">
        <f>"002020"</f>
        <v>002020</v>
      </c>
      <c r="C123" s="4" t="s">
        <v>139</v>
      </c>
      <c r="D123" s="5">
        <v>2</v>
      </c>
      <c r="E123" s="5">
        <v>500</v>
      </c>
      <c r="F123" s="5">
        <v>3</v>
      </c>
    </row>
    <row r="124" spans="1:6" x14ac:dyDescent="0.2">
      <c r="A124" s="3" t="s">
        <v>360</v>
      </c>
      <c r="B124" s="4" t="str">
        <f>"300512"</f>
        <v>300512</v>
      </c>
      <c r="C124" s="4" t="s">
        <v>140</v>
      </c>
      <c r="D124" s="5">
        <v>2</v>
      </c>
      <c r="E124" s="5">
        <v>200</v>
      </c>
      <c r="F124" s="5">
        <v>4</v>
      </c>
    </row>
    <row r="125" spans="1:6" x14ac:dyDescent="0.2">
      <c r="A125" s="3" t="s">
        <v>361</v>
      </c>
      <c r="B125" s="4" t="str">
        <f>"603823"</f>
        <v>603823</v>
      </c>
      <c r="C125" s="4" t="s">
        <v>141</v>
      </c>
      <c r="D125" s="5">
        <v>2</v>
      </c>
      <c r="E125" s="5">
        <v>400</v>
      </c>
      <c r="F125" s="5">
        <v>3</v>
      </c>
    </row>
    <row r="126" spans="1:6" x14ac:dyDescent="0.2">
      <c r="A126" s="3" t="s">
        <v>362</v>
      </c>
      <c r="B126" s="4" t="str">
        <f>"000153"</f>
        <v>000153</v>
      </c>
      <c r="C126" s="4" t="s">
        <v>142</v>
      </c>
      <c r="D126" s="5">
        <v>2</v>
      </c>
      <c r="E126" s="5">
        <v>500</v>
      </c>
      <c r="F126" s="5">
        <v>3</v>
      </c>
    </row>
    <row r="127" spans="1:6" x14ac:dyDescent="0.2">
      <c r="A127" s="3" t="s">
        <v>363</v>
      </c>
      <c r="B127" s="4" t="str">
        <f>"002496"</f>
        <v>002496</v>
      </c>
      <c r="C127" s="4" t="s">
        <v>143</v>
      </c>
      <c r="D127" s="5">
        <v>2</v>
      </c>
      <c r="E127" s="5">
        <v>1000</v>
      </c>
      <c r="F127" s="5">
        <v>6</v>
      </c>
    </row>
    <row r="128" spans="1:6" x14ac:dyDescent="0.2">
      <c r="A128" s="3" t="s">
        <v>364</v>
      </c>
      <c r="B128" s="4" t="str">
        <f>"002223"</f>
        <v>002223</v>
      </c>
      <c r="C128" s="26" t="s">
        <v>144</v>
      </c>
      <c r="D128" s="5">
        <v>2</v>
      </c>
      <c r="E128" s="5">
        <v>200</v>
      </c>
      <c r="F128" s="5">
        <v>10</v>
      </c>
    </row>
    <row r="129" spans="1:6" x14ac:dyDescent="0.2">
      <c r="A129" s="3" t="s">
        <v>365</v>
      </c>
      <c r="B129" s="4" t="str">
        <f>"000967"</f>
        <v>000967</v>
      </c>
      <c r="C129" s="4" t="s">
        <v>145</v>
      </c>
      <c r="D129" s="5">
        <v>2</v>
      </c>
      <c r="E129" s="5">
        <v>500</v>
      </c>
      <c r="F129" s="5">
        <v>5</v>
      </c>
    </row>
    <row r="130" spans="1:6" x14ac:dyDescent="0.2">
      <c r="A130" s="3" t="s">
        <v>366</v>
      </c>
      <c r="B130" s="4" t="str">
        <f>"002429"</f>
        <v>002429</v>
      </c>
      <c r="C130" s="4" t="s">
        <v>146</v>
      </c>
      <c r="D130" s="5">
        <v>2</v>
      </c>
      <c r="E130" s="5">
        <v>2000</v>
      </c>
      <c r="F130" s="5">
        <v>5</v>
      </c>
    </row>
    <row r="131" spans="1:6" x14ac:dyDescent="0.2">
      <c r="A131" s="3" t="s">
        <v>367</v>
      </c>
      <c r="B131" s="4" t="str">
        <f>"300626"</f>
        <v>300626</v>
      </c>
      <c r="C131" s="4" t="s">
        <v>147</v>
      </c>
      <c r="D131" s="5">
        <v>2</v>
      </c>
      <c r="E131" s="5">
        <v>100</v>
      </c>
      <c r="F131" s="5">
        <v>5</v>
      </c>
    </row>
    <row r="132" spans="1:6" x14ac:dyDescent="0.2">
      <c r="A132" s="3" t="s">
        <v>368</v>
      </c>
      <c r="B132" s="4" t="str">
        <f>"300486"</f>
        <v>300486</v>
      </c>
      <c r="C132" s="4" t="s">
        <v>148</v>
      </c>
      <c r="D132" s="5">
        <v>3</v>
      </c>
      <c r="E132" s="5">
        <v>200</v>
      </c>
      <c r="F132" s="5">
        <v>5</v>
      </c>
    </row>
    <row r="133" spans="1:6" x14ac:dyDescent="0.2">
      <c r="A133" s="3" t="s">
        <v>369</v>
      </c>
      <c r="B133" s="4" t="str">
        <f>"300146"</f>
        <v>300146</v>
      </c>
      <c r="C133" s="4" t="s">
        <v>149</v>
      </c>
      <c r="D133" s="5">
        <v>2</v>
      </c>
      <c r="E133" s="5">
        <v>1500</v>
      </c>
      <c r="F133" s="5">
        <v>5</v>
      </c>
    </row>
    <row r="134" spans="1:6" x14ac:dyDescent="0.2">
      <c r="A134" s="3" t="s">
        <v>370</v>
      </c>
      <c r="B134" s="4" t="str">
        <f>"600080"</f>
        <v>600080</v>
      </c>
      <c r="C134" s="4" t="s">
        <v>150</v>
      </c>
      <c r="D134" s="5">
        <v>2</v>
      </c>
      <c r="E134" s="5">
        <v>1000</v>
      </c>
      <c r="F134" s="5">
        <v>3</v>
      </c>
    </row>
    <row r="135" spans="1:6" x14ac:dyDescent="0.2">
      <c r="A135" s="3" t="s">
        <v>371</v>
      </c>
      <c r="B135" s="4" t="str">
        <f>"601016"</f>
        <v>601016</v>
      </c>
      <c r="C135" s="4" t="s">
        <v>151</v>
      </c>
      <c r="D135" s="5">
        <v>2</v>
      </c>
      <c r="E135" s="5">
        <v>2000</v>
      </c>
      <c r="F135" s="5">
        <v>4</v>
      </c>
    </row>
    <row r="136" spans="1:6" x14ac:dyDescent="0.2">
      <c r="A136" s="3" t="s">
        <v>372</v>
      </c>
      <c r="B136" s="4" t="str">
        <f>"300517"</f>
        <v>300517</v>
      </c>
      <c r="C136" s="4" t="s">
        <v>152</v>
      </c>
      <c r="D136" s="5">
        <v>2</v>
      </c>
      <c r="E136" s="5">
        <v>100</v>
      </c>
      <c r="F136" s="5">
        <v>5</v>
      </c>
    </row>
    <row r="137" spans="1:6" x14ac:dyDescent="0.2">
      <c r="A137" s="3" t="s">
        <v>373</v>
      </c>
      <c r="B137" s="4" t="str">
        <f>"002216"</f>
        <v>002216</v>
      </c>
      <c r="C137" s="4" t="s">
        <v>153</v>
      </c>
      <c r="D137" s="5">
        <v>2</v>
      </c>
      <c r="E137" s="5">
        <v>500</v>
      </c>
      <c r="F137" s="5">
        <v>4</v>
      </c>
    </row>
    <row r="138" spans="1:6" x14ac:dyDescent="0.2">
      <c r="A138" s="3" t="s">
        <v>374</v>
      </c>
      <c r="B138" s="4" t="str">
        <f>"002245"</f>
        <v>002245</v>
      </c>
      <c r="C138" s="4" t="s">
        <v>154</v>
      </c>
      <c r="D138" s="5">
        <v>3</v>
      </c>
      <c r="E138" s="5">
        <v>2000</v>
      </c>
      <c r="F138" s="5">
        <v>5</v>
      </c>
    </row>
    <row r="139" spans="1:6" x14ac:dyDescent="0.2">
      <c r="A139" s="3" t="s">
        <v>375</v>
      </c>
      <c r="B139" s="4" t="str">
        <f>"300606"</f>
        <v>300606</v>
      </c>
      <c r="C139" s="4" t="s">
        <v>155</v>
      </c>
      <c r="D139" s="5">
        <v>3</v>
      </c>
      <c r="E139" s="5">
        <v>100</v>
      </c>
      <c r="F139" s="5">
        <v>5</v>
      </c>
    </row>
    <row r="140" spans="1:6" x14ac:dyDescent="0.2">
      <c r="A140" s="3" t="s">
        <v>376</v>
      </c>
      <c r="B140" s="4" t="str">
        <f>"300584"</f>
        <v>300584</v>
      </c>
      <c r="C140" s="22" t="s">
        <v>156</v>
      </c>
      <c r="D140" s="5">
        <v>2</v>
      </c>
      <c r="E140" s="5">
        <v>20</v>
      </c>
      <c r="F140" s="5">
        <v>8</v>
      </c>
    </row>
    <row r="141" spans="1:6" x14ac:dyDescent="0.2">
      <c r="A141" s="3" t="s">
        <v>377</v>
      </c>
      <c r="B141" s="4" t="str">
        <f>"300622"</f>
        <v>300622</v>
      </c>
      <c r="C141" s="4" t="s">
        <v>157</v>
      </c>
      <c r="D141" s="5">
        <v>2</v>
      </c>
      <c r="E141" s="5">
        <v>100</v>
      </c>
      <c r="F141" s="5">
        <v>5</v>
      </c>
    </row>
    <row r="142" spans="1:6" x14ac:dyDescent="0.2">
      <c r="A142" s="3" t="s">
        <v>378</v>
      </c>
      <c r="B142" s="4" t="str">
        <f>"600051"</f>
        <v>600051</v>
      </c>
      <c r="C142" s="4" t="s">
        <v>158</v>
      </c>
      <c r="D142" s="5">
        <v>2</v>
      </c>
      <c r="E142" s="5">
        <v>500</v>
      </c>
      <c r="F142" s="5">
        <v>3</v>
      </c>
    </row>
    <row r="143" spans="1:6" x14ac:dyDescent="0.2">
      <c r="A143" s="3" t="s">
        <v>379</v>
      </c>
      <c r="B143" s="4" t="str">
        <f>"300342"</f>
        <v>300342</v>
      </c>
      <c r="C143" s="4" t="s">
        <v>159</v>
      </c>
      <c r="D143" s="5">
        <v>2</v>
      </c>
      <c r="E143" s="5">
        <v>500</v>
      </c>
      <c r="F143" s="5">
        <v>3</v>
      </c>
    </row>
    <row r="144" spans="1:6" x14ac:dyDescent="0.2">
      <c r="A144" s="3" t="s">
        <v>380</v>
      </c>
      <c r="B144" s="4" t="str">
        <f>"002441"</f>
        <v>002441</v>
      </c>
      <c r="C144" s="4" t="s">
        <v>160</v>
      </c>
      <c r="D144" s="5">
        <v>2</v>
      </c>
      <c r="E144" s="5">
        <v>500</v>
      </c>
      <c r="F144" s="5">
        <v>6</v>
      </c>
    </row>
    <row r="145" spans="1:6" x14ac:dyDescent="0.2">
      <c r="A145" s="3" t="s">
        <v>381</v>
      </c>
      <c r="B145" s="4" t="str">
        <f>"002830"</f>
        <v>002830</v>
      </c>
      <c r="C145" s="4" t="s">
        <v>161</v>
      </c>
      <c r="D145" s="5">
        <v>2</v>
      </c>
      <c r="E145" s="5">
        <v>200</v>
      </c>
      <c r="F145" s="5">
        <v>5</v>
      </c>
    </row>
    <row r="146" spans="1:6" x14ac:dyDescent="0.2">
      <c r="A146" s="3" t="s">
        <v>382</v>
      </c>
      <c r="B146" s="4" t="str">
        <f>"002293"</f>
        <v>002293</v>
      </c>
      <c r="C146" s="22" t="s">
        <v>162</v>
      </c>
      <c r="D146" s="5">
        <v>2</v>
      </c>
      <c r="E146" s="5">
        <v>200</v>
      </c>
      <c r="F146" s="5">
        <v>4</v>
      </c>
    </row>
    <row r="147" spans="1:6" x14ac:dyDescent="0.2">
      <c r="A147" s="3" t="s">
        <v>383</v>
      </c>
      <c r="B147" s="4" t="str">
        <f>"002183"</f>
        <v>002183</v>
      </c>
      <c r="C147" s="4" t="s">
        <v>163</v>
      </c>
      <c r="D147" s="5">
        <v>2</v>
      </c>
      <c r="E147" s="5">
        <v>2000</v>
      </c>
      <c r="F147" s="5">
        <v>3</v>
      </c>
    </row>
    <row r="148" spans="1:6" x14ac:dyDescent="0.2">
      <c r="A148" s="3" t="s">
        <v>384</v>
      </c>
      <c r="B148" s="4" t="str">
        <f>"300538"</f>
        <v>300538</v>
      </c>
      <c r="C148" s="4" t="s">
        <v>164</v>
      </c>
      <c r="D148" s="5">
        <v>2</v>
      </c>
      <c r="E148" s="5">
        <v>200</v>
      </c>
      <c r="F148" s="5">
        <v>4</v>
      </c>
    </row>
    <row r="149" spans="1:6" x14ac:dyDescent="0.2">
      <c r="A149" s="3" t="s">
        <v>385</v>
      </c>
      <c r="B149" s="4" t="str">
        <f>"603797"</f>
        <v>603797</v>
      </c>
      <c r="C149" s="4" t="s">
        <v>165</v>
      </c>
      <c r="D149" s="5">
        <v>2</v>
      </c>
      <c r="E149" s="5">
        <v>200</v>
      </c>
      <c r="F149" s="5">
        <v>4</v>
      </c>
    </row>
    <row r="150" spans="1:6" x14ac:dyDescent="0.2">
      <c r="A150" s="3" t="s">
        <v>386</v>
      </c>
      <c r="B150" s="4" t="str">
        <f>"600060"</f>
        <v>600060</v>
      </c>
      <c r="C150" s="14" t="s">
        <v>166</v>
      </c>
      <c r="D150" s="5">
        <v>2</v>
      </c>
      <c r="E150" s="5">
        <v>500</v>
      </c>
      <c r="F150" s="5">
        <v>5</v>
      </c>
    </row>
    <row r="151" spans="1:6" x14ac:dyDescent="0.2">
      <c r="A151" s="3" t="s">
        <v>387</v>
      </c>
      <c r="B151" s="4" t="str">
        <f>"600676"</f>
        <v>600676</v>
      </c>
      <c r="C151" s="4" t="s">
        <v>167</v>
      </c>
      <c r="D151" s="5">
        <v>2</v>
      </c>
      <c r="E151" s="5">
        <v>1000</v>
      </c>
      <c r="F151" s="5">
        <v>3</v>
      </c>
    </row>
    <row r="152" spans="1:6" x14ac:dyDescent="0.2">
      <c r="A152" s="3" t="s">
        <v>388</v>
      </c>
      <c r="B152" s="4" t="str">
        <f>"600479"</f>
        <v>600479</v>
      </c>
      <c r="C152" s="26" t="s">
        <v>168</v>
      </c>
      <c r="D152" s="5">
        <v>2</v>
      </c>
      <c r="E152" s="5">
        <v>200</v>
      </c>
      <c r="F152" s="5">
        <v>7</v>
      </c>
    </row>
    <row r="153" spans="1:6" x14ac:dyDescent="0.2">
      <c r="A153" s="3" t="s">
        <v>389</v>
      </c>
      <c r="B153" s="4" t="str">
        <f>"300652"</f>
        <v>300652</v>
      </c>
      <c r="C153" s="4" t="s">
        <v>169</v>
      </c>
      <c r="D153" s="5">
        <v>2</v>
      </c>
      <c r="E153" s="5">
        <v>100</v>
      </c>
      <c r="F153" s="5">
        <v>3</v>
      </c>
    </row>
    <row r="154" spans="1:6" x14ac:dyDescent="0.2">
      <c r="A154" s="3" t="s">
        <v>390</v>
      </c>
      <c r="B154" s="4" t="str">
        <f>"002589"</f>
        <v>002589</v>
      </c>
      <c r="C154" s="4" t="s">
        <v>170</v>
      </c>
      <c r="D154" s="5">
        <v>2</v>
      </c>
      <c r="E154" s="5">
        <v>1000</v>
      </c>
      <c r="F154" s="5">
        <v>4</v>
      </c>
    </row>
    <row r="155" spans="1:6" x14ac:dyDescent="0.2">
      <c r="A155" s="3" t="s">
        <v>391</v>
      </c>
      <c r="B155" s="4" t="str">
        <f>"603599"</f>
        <v>603599</v>
      </c>
      <c r="C155" s="4" t="s">
        <v>171</v>
      </c>
      <c r="D155" s="5">
        <v>2</v>
      </c>
      <c r="E155" s="5">
        <v>500</v>
      </c>
      <c r="F155" s="5">
        <v>3</v>
      </c>
    </row>
    <row r="156" spans="1:6" x14ac:dyDescent="0.2">
      <c r="A156" s="3" t="s">
        <v>392</v>
      </c>
      <c r="B156" s="4" t="str">
        <f>"603787"</f>
        <v>603787</v>
      </c>
      <c r="C156" s="4" t="s">
        <v>172</v>
      </c>
      <c r="D156" s="5">
        <v>2</v>
      </c>
      <c r="E156" s="5">
        <v>500</v>
      </c>
      <c r="F156" s="5">
        <v>3</v>
      </c>
    </row>
    <row r="157" spans="1:6" x14ac:dyDescent="0.2">
      <c r="A157" s="3" t="s">
        <v>393</v>
      </c>
      <c r="B157" s="4" t="str">
        <f>"002118"</f>
        <v>002118</v>
      </c>
      <c r="C157" s="4" t="s">
        <v>173</v>
      </c>
      <c r="D157" s="5">
        <v>2</v>
      </c>
      <c r="E157" s="5">
        <v>1000</v>
      </c>
      <c r="F157" s="5">
        <v>3</v>
      </c>
    </row>
    <row r="158" spans="1:6" x14ac:dyDescent="0.2">
      <c r="A158" s="3" t="s">
        <v>394</v>
      </c>
      <c r="B158" s="4" t="str">
        <f>"300586"</f>
        <v>300586</v>
      </c>
      <c r="C158" s="4" t="s">
        <v>31</v>
      </c>
      <c r="D158" s="5">
        <v>2</v>
      </c>
      <c r="E158" s="5">
        <v>200</v>
      </c>
      <c r="F158" s="5">
        <v>3</v>
      </c>
    </row>
    <row r="159" spans="1:6" x14ac:dyDescent="0.2">
      <c r="A159" s="3" t="s">
        <v>395</v>
      </c>
      <c r="B159" s="4" t="str">
        <f>"002724"</f>
        <v>002724</v>
      </c>
      <c r="C159" s="4" t="s">
        <v>174</v>
      </c>
      <c r="D159" s="5">
        <v>2</v>
      </c>
      <c r="E159" s="5">
        <v>500</v>
      </c>
      <c r="F159" s="5">
        <v>3</v>
      </c>
    </row>
    <row r="160" spans="1:6" x14ac:dyDescent="0.2">
      <c r="A160" s="3" t="s">
        <v>396</v>
      </c>
      <c r="B160" s="4" t="str">
        <f>"002369"</f>
        <v>002369</v>
      </c>
      <c r="C160" s="22" t="s">
        <v>175</v>
      </c>
      <c r="D160" s="5">
        <v>2</v>
      </c>
      <c r="E160" s="5">
        <v>500</v>
      </c>
      <c r="F160" s="5">
        <v>7</v>
      </c>
    </row>
    <row r="161" spans="1:6" x14ac:dyDescent="0.2">
      <c r="A161" s="3" t="s">
        <v>397</v>
      </c>
      <c r="B161" s="4" t="str">
        <f>"600526"</f>
        <v>600526</v>
      </c>
      <c r="C161" s="4" t="s">
        <v>176</v>
      </c>
      <c r="D161" s="5">
        <v>2</v>
      </c>
      <c r="E161" s="5">
        <v>1000</v>
      </c>
      <c r="F161" s="5">
        <v>3</v>
      </c>
    </row>
    <row r="162" spans="1:6" x14ac:dyDescent="0.2">
      <c r="A162" s="3" t="s">
        <v>398</v>
      </c>
      <c r="B162" s="4" t="str">
        <f>"603926"</f>
        <v>603926</v>
      </c>
      <c r="C162" s="4" t="s">
        <v>177</v>
      </c>
      <c r="D162" s="5">
        <v>2</v>
      </c>
      <c r="E162" s="5">
        <v>200</v>
      </c>
      <c r="F162" s="5">
        <v>4</v>
      </c>
    </row>
    <row r="163" spans="1:6" x14ac:dyDescent="0.2">
      <c r="A163" s="3" t="s">
        <v>399</v>
      </c>
      <c r="B163" s="4" t="str">
        <f>"601222"</f>
        <v>601222</v>
      </c>
      <c r="C163" s="4" t="s">
        <v>178</v>
      </c>
      <c r="D163" s="5">
        <v>3</v>
      </c>
      <c r="E163" s="5">
        <v>1700</v>
      </c>
      <c r="F163" s="5">
        <v>3</v>
      </c>
    </row>
    <row r="164" spans="1:6" x14ac:dyDescent="0.2">
      <c r="A164" s="3" t="s">
        <v>400</v>
      </c>
      <c r="B164" s="4" t="str">
        <f>"300364"</f>
        <v>300364</v>
      </c>
      <c r="C164" s="26" t="s">
        <v>179</v>
      </c>
      <c r="D164" s="5">
        <v>2</v>
      </c>
      <c r="E164" s="5">
        <v>200</v>
      </c>
      <c r="F164" s="5">
        <v>10</v>
      </c>
    </row>
    <row r="165" spans="1:6" x14ac:dyDescent="0.2">
      <c r="A165" s="3" t="s">
        <v>401</v>
      </c>
      <c r="B165" s="4">
        <v>300050</v>
      </c>
      <c r="C165" s="4" t="s">
        <v>203</v>
      </c>
      <c r="D165" s="5">
        <v>2</v>
      </c>
      <c r="E165" s="5">
        <v>500</v>
      </c>
      <c r="F165" s="5">
        <v>5</v>
      </c>
    </row>
    <row r="166" spans="1:6" x14ac:dyDescent="0.2">
      <c r="A166" s="3" t="s">
        <v>402</v>
      </c>
      <c r="B166" s="4">
        <v>300047</v>
      </c>
      <c r="C166" s="26" t="s">
        <v>204</v>
      </c>
      <c r="D166" s="5">
        <v>2</v>
      </c>
      <c r="E166" s="5">
        <v>200</v>
      </c>
      <c r="F166" s="5">
        <v>4</v>
      </c>
    </row>
    <row r="167" spans="1:6" x14ac:dyDescent="0.2">
      <c r="A167" s="3" t="s">
        <v>403</v>
      </c>
      <c r="B167" s="4">
        <v>300025</v>
      </c>
      <c r="C167" s="4" t="s">
        <v>205</v>
      </c>
      <c r="D167" s="5">
        <v>2</v>
      </c>
      <c r="E167" s="5">
        <v>1000</v>
      </c>
      <c r="F167" s="5">
        <v>5</v>
      </c>
    </row>
    <row r="168" spans="1:6" x14ac:dyDescent="0.2">
      <c r="A168" s="3" t="s">
        <v>404</v>
      </c>
      <c r="B168" s="4">
        <v>300570</v>
      </c>
      <c r="C168" s="4" t="s">
        <v>206</v>
      </c>
      <c r="D168" s="5">
        <v>2</v>
      </c>
      <c r="E168" s="5">
        <v>300</v>
      </c>
      <c r="F168" s="5">
        <v>3</v>
      </c>
    </row>
    <row r="169" spans="1:6" x14ac:dyDescent="0.2">
      <c r="A169" s="3" t="s">
        <v>405</v>
      </c>
      <c r="B169" s="4">
        <v>600533</v>
      </c>
      <c r="C169" s="4" t="s">
        <v>207</v>
      </c>
      <c r="D169" s="5">
        <v>2</v>
      </c>
      <c r="E169" s="5">
        <v>2000</v>
      </c>
      <c r="F169" s="5">
        <v>5</v>
      </c>
    </row>
    <row r="170" spans="1:6" x14ac:dyDescent="0.2">
      <c r="A170" s="3" t="s">
        <v>406</v>
      </c>
      <c r="B170" s="4" t="s">
        <v>488</v>
      </c>
      <c r="C170" s="4" t="s">
        <v>208</v>
      </c>
      <c r="D170" s="5">
        <v>2</v>
      </c>
      <c r="E170" s="5">
        <v>1000</v>
      </c>
      <c r="F170" s="5">
        <v>3</v>
      </c>
    </row>
    <row r="171" spans="1:6" x14ac:dyDescent="0.2">
      <c r="A171" s="3" t="s">
        <v>407</v>
      </c>
      <c r="B171" s="4" t="s">
        <v>504</v>
      </c>
      <c r="C171" s="4" t="s">
        <v>209</v>
      </c>
      <c r="D171" s="5">
        <v>2</v>
      </c>
      <c r="E171" s="5">
        <v>2000</v>
      </c>
      <c r="F171" s="5">
        <v>3</v>
      </c>
    </row>
    <row r="172" spans="1:6" x14ac:dyDescent="0.2">
      <c r="A172" s="3" t="s">
        <v>408</v>
      </c>
      <c r="B172" s="4" t="s">
        <v>505</v>
      </c>
      <c r="C172" s="4" t="s">
        <v>210</v>
      </c>
      <c r="D172" s="5">
        <v>2</v>
      </c>
      <c r="E172" s="5">
        <v>1500</v>
      </c>
      <c r="F172" s="5">
        <v>4</v>
      </c>
    </row>
    <row r="173" spans="1:6" x14ac:dyDescent="0.2">
      <c r="A173" s="3" t="s">
        <v>409</v>
      </c>
      <c r="B173" s="4" t="s">
        <v>506</v>
      </c>
      <c r="C173" s="4" t="s">
        <v>211</v>
      </c>
      <c r="D173" s="5">
        <v>2</v>
      </c>
      <c r="E173" s="5">
        <v>2000</v>
      </c>
      <c r="F173" s="5">
        <v>5</v>
      </c>
    </row>
    <row r="174" spans="1:6" x14ac:dyDescent="0.2">
      <c r="A174" s="3" t="s">
        <v>410</v>
      </c>
      <c r="B174" s="4" t="s">
        <v>508</v>
      </c>
      <c r="C174" s="4" t="s">
        <v>507</v>
      </c>
      <c r="D174" s="5">
        <v>2</v>
      </c>
      <c r="E174" s="5">
        <v>1000</v>
      </c>
      <c r="F174" s="5">
        <v>3</v>
      </c>
    </row>
    <row r="175" spans="1:6" x14ac:dyDescent="0.2">
      <c r="A175" s="3" t="s">
        <v>411</v>
      </c>
      <c r="B175" s="4" t="s">
        <v>509</v>
      </c>
      <c r="C175" s="4" t="s">
        <v>212</v>
      </c>
      <c r="D175" s="5">
        <v>2</v>
      </c>
      <c r="E175" s="5">
        <v>200</v>
      </c>
      <c r="F175" s="5">
        <v>5</v>
      </c>
    </row>
    <row r="176" spans="1:6" x14ac:dyDescent="0.2">
      <c r="A176" s="3" t="s">
        <v>412</v>
      </c>
      <c r="B176" s="4" t="s">
        <v>510</v>
      </c>
      <c r="C176" s="4" t="s">
        <v>213</v>
      </c>
      <c r="D176" s="5">
        <v>2</v>
      </c>
      <c r="E176" s="5">
        <v>500</v>
      </c>
      <c r="F176" s="5">
        <v>4</v>
      </c>
    </row>
    <row r="177" spans="1:6" x14ac:dyDescent="0.2">
      <c r="A177" s="3" t="s">
        <v>413</v>
      </c>
      <c r="B177" s="4" t="s">
        <v>511</v>
      </c>
      <c r="C177" s="4" t="s">
        <v>214</v>
      </c>
      <c r="D177" s="5">
        <v>2</v>
      </c>
      <c r="E177" s="5">
        <v>500</v>
      </c>
      <c r="F177" s="5">
        <v>4</v>
      </c>
    </row>
    <row r="178" spans="1:6" x14ac:dyDescent="0.2">
      <c r="A178" s="3" t="s">
        <v>414</v>
      </c>
      <c r="B178" s="4" t="s">
        <v>512</v>
      </c>
      <c r="C178" s="4" t="s">
        <v>215</v>
      </c>
      <c r="D178" s="5">
        <v>2</v>
      </c>
      <c r="E178" s="5">
        <v>200</v>
      </c>
      <c r="F178" s="5">
        <v>6</v>
      </c>
    </row>
    <row r="179" spans="1:6" x14ac:dyDescent="0.2">
      <c r="A179" s="3" t="s">
        <v>415</v>
      </c>
      <c r="B179" s="4" t="s">
        <v>513</v>
      </c>
      <c r="C179" s="4" t="s">
        <v>216</v>
      </c>
      <c r="D179" s="5">
        <v>3</v>
      </c>
      <c r="E179" s="5">
        <v>2000</v>
      </c>
      <c r="F179" s="5">
        <v>6</v>
      </c>
    </row>
    <row r="180" spans="1:6" x14ac:dyDescent="0.2">
      <c r="A180" s="3" t="s">
        <v>416</v>
      </c>
      <c r="B180" s="4" t="s">
        <v>514</v>
      </c>
      <c r="C180" s="26" t="s">
        <v>217</v>
      </c>
      <c r="D180" s="5">
        <v>2</v>
      </c>
      <c r="E180" s="5">
        <v>100</v>
      </c>
      <c r="F180" s="5">
        <v>7</v>
      </c>
    </row>
    <row r="181" spans="1:6" x14ac:dyDescent="0.2">
      <c r="A181" s="3" t="s">
        <v>417</v>
      </c>
      <c r="B181" s="4" t="s">
        <v>515</v>
      </c>
      <c r="C181" s="4" t="s">
        <v>218</v>
      </c>
      <c r="D181" s="5">
        <v>2</v>
      </c>
      <c r="E181" s="5">
        <v>200</v>
      </c>
      <c r="F181" s="5">
        <v>6</v>
      </c>
    </row>
    <row r="182" spans="1:6" x14ac:dyDescent="0.2">
      <c r="A182" s="3" t="s">
        <v>418</v>
      </c>
      <c r="B182" s="4" t="s">
        <v>516</v>
      </c>
      <c r="C182" s="4" t="s">
        <v>219</v>
      </c>
      <c r="D182" s="5">
        <v>2</v>
      </c>
      <c r="E182" s="5">
        <v>2000</v>
      </c>
      <c r="F182" s="5">
        <v>6</v>
      </c>
    </row>
    <row r="183" spans="1:6" x14ac:dyDescent="0.2">
      <c r="A183" s="3" t="s">
        <v>419</v>
      </c>
      <c r="B183" s="4" t="s">
        <v>517</v>
      </c>
      <c r="C183" s="4" t="s">
        <v>220</v>
      </c>
      <c r="D183" s="5">
        <v>2</v>
      </c>
      <c r="E183" s="5">
        <v>200</v>
      </c>
      <c r="F183" s="5">
        <v>6</v>
      </c>
    </row>
    <row r="184" spans="1:6" x14ac:dyDescent="0.2">
      <c r="A184" s="3" t="s">
        <v>420</v>
      </c>
      <c r="B184" s="4" t="s">
        <v>518</v>
      </c>
      <c r="C184" s="4" t="s">
        <v>221</v>
      </c>
      <c r="D184" s="5">
        <v>2</v>
      </c>
      <c r="E184" s="5">
        <v>500</v>
      </c>
      <c r="F184" s="5">
        <v>4</v>
      </c>
    </row>
    <row r="185" spans="1:6" x14ac:dyDescent="0.2">
      <c r="A185" s="3" t="s">
        <v>421</v>
      </c>
      <c r="B185" s="4" t="s">
        <v>519</v>
      </c>
      <c r="C185" s="4" t="s">
        <v>222</v>
      </c>
      <c r="D185" s="5">
        <v>2</v>
      </c>
      <c r="E185" s="5">
        <v>200</v>
      </c>
      <c r="F185" s="5">
        <v>4</v>
      </c>
    </row>
    <row r="186" spans="1:6" x14ac:dyDescent="0.2">
      <c r="A186" s="3" t="s">
        <v>422</v>
      </c>
      <c r="B186" s="4" t="s">
        <v>520</v>
      </c>
      <c r="C186" s="4" t="s">
        <v>223</v>
      </c>
      <c r="D186" s="5">
        <v>2</v>
      </c>
      <c r="E186" s="5">
        <v>1000</v>
      </c>
      <c r="F186" s="5">
        <v>5</v>
      </c>
    </row>
    <row r="187" spans="1:6" x14ac:dyDescent="0.2">
      <c r="A187" s="3" t="s">
        <v>423</v>
      </c>
      <c r="B187" s="4" t="s">
        <v>521</v>
      </c>
      <c r="C187" s="4" t="s">
        <v>224</v>
      </c>
      <c r="D187" s="5">
        <v>2</v>
      </c>
      <c r="E187" s="5">
        <v>1500</v>
      </c>
      <c r="F187" s="5">
        <v>6</v>
      </c>
    </row>
    <row r="188" spans="1:6" x14ac:dyDescent="0.2">
      <c r="A188" s="3" t="s">
        <v>424</v>
      </c>
      <c r="B188" s="4" t="s">
        <v>522</v>
      </c>
      <c r="C188" s="4" t="s">
        <v>225</v>
      </c>
      <c r="D188" s="5">
        <v>2</v>
      </c>
      <c r="E188" s="5">
        <v>300</v>
      </c>
      <c r="F188" s="5">
        <v>5</v>
      </c>
    </row>
    <row r="189" spans="1:6" x14ac:dyDescent="0.2">
      <c r="A189" s="3" t="s">
        <v>425</v>
      </c>
      <c r="B189" s="4" t="s">
        <v>523</v>
      </c>
      <c r="C189" s="4" t="s">
        <v>226</v>
      </c>
      <c r="D189" s="5">
        <v>3</v>
      </c>
      <c r="E189" s="5">
        <v>500</v>
      </c>
      <c r="F189" s="5">
        <v>8</v>
      </c>
    </row>
    <row r="190" spans="1:6" x14ac:dyDescent="0.2">
      <c r="A190" s="3" t="s">
        <v>426</v>
      </c>
      <c r="B190" s="4" t="s">
        <v>524</v>
      </c>
      <c r="C190" s="4" t="s">
        <v>227</v>
      </c>
      <c r="D190" s="5">
        <v>2</v>
      </c>
      <c r="E190" s="5">
        <v>1000</v>
      </c>
      <c r="F190" s="5">
        <v>5</v>
      </c>
    </row>
    <row r="191" spans="1:6" x14ac:dyDescent="0.2">
      <c r="A191" s="3" t="s">
        <v>427</v>
      </c>
      <c r="B191" s="4" t="s">
        <v>525</v>
      </c>
      <c r="C191" s="4" t="s">
        <v>228</v>
      </c>
      <c r="D191" s="5">
        <v>2</v>
      </c>
      <c r="E191" s="5">
        <v>200</v>
      </c>
      <c r="F191" s="5">
        <v>5</v>
      </c>
    </row>
    <row r="192" spans="1:6" x14ac:dyDescent="0.2">
      <c r="A192" s="3" t="s">
        <v>428</v>
      </c>
      <c r="B192" s="4" t="s">
        <v>526</v>
      </c>
      <c r="C192" s="4" t="s">
        <v>229</v>
      </c>
      <c r="D192" s="5">
        <v>2</v>
      </c>
      <c r="E192" s="5">
        <v>1200</v>
      </c>
      <c r="F192" s="5">
        <v>5</v>
      </c>
    </row>
    <row r="193" spans="1:6" x14ac:dyDescent="0.2">
      <c r="A193" s="3" t="s">
        <v>429</v>
      </c>
      <c r="B193" s="4" t="s">
        <v>527</v>
      </c>
      <c r="C193" s="4" t="s">
        <v>230</v>
      </c>
      <c r="D193" s="5">
        <v>2</v>
      </c>
      <c r="E193" s="5">
        <v>600</v>
      </c>
      <c r="F193" s="5">
        <v>5</v>
      </c>
    </row>
    <row r="194" spans="1:6" x14ac:dyDescent="0.2">
      <c r="A194" s="3" t="s">
        <v>430</v>
      </c>
      <c r="B194" s="4" t="s">
        <v>528</v>
      </c>
      <c r="C194" s="4" t="s">
        <v>231</v>
      </c>
      <c r="D194" s="5">
        <v>2</v>
      </c>
      <c r="E194" s="5">
        <v>200</v>
      </c>
      <c r="F194" s="5">
        <v>5</v>
      </c>
    </row>
    <row r="195" spans="1:6" x14ac:dyDescent="0.2">
      <c r="A195" s="3" t="s">
        <v>431</v>
      </c>
      <c r="B195" s="4" t="s">
        <v>529</v>
      </c>
      <c r="C195" s="4" t="s">
        <v>232</v>
      </c>
      <c r="D195" s="5">
        <v>2</v>
      </c>
      <c r="E195" s="5">
        <v>500</v>
      </c>
      <c r="F195" s="5">
        <v>6</v>
      </c>
    </row>
    <row r="196" spans="1:6" x14ac:dyDescent="0.2">
      <c r="A196" s="3" t="s">
        <v>432</v>
      </c>
      <c r="B196" s="4" t="s">
        <v>530</v>
      </c>
      <c r="C196" s="4" t="s">
        <v>233</v>
      </c>
      <c r="D196" s="5">
        <v>2</v>
      </c>
      <c r="E196" s="5">
        <v>150</v>
      </c>
      <c r="F196" s="5">
        <v>5</v>
      </c>
    </row>
    <row r="197" spans="1:6" x14ac:dyDescent="0.2">
      <c r="A197" s="3" t="s">
        <v>433</v>
      </c>
      <c r="B197" s="4" t="s">
        <v>531</v>
      </c>
      <c r="C197" s="4" t="s">
        <v>234</v>
      </c>
      <c r="D197" s="5">
        <v>3</v>
      </c>
      <c r="E197" s="5">
        <v>800</v>
      </c>
      <c r="F197" s="5">
        <v>5</v>
      </c>
    </row>
    <row r="198" spans="1:6" x14ac:dyDescent="0.2">
      <c r="A198" s="3" t="s">
        <v>434</v>
      </c>
      <c r="B198" s="4" t="s">
        <v>532</v>
      </c>
      <c r="C198" s="4" t="s">
        <v>235</v>
      </c>
      <c r="D198" s="5">
        <v>2</v>
      </c>
      <c r="E198" s="5">
        <v>1000</v>
      </c>
      <c r="F198" s="5">
        <v>5</v>
      </c>
    </row>
    <row r="199" spans="1:6" x14ac:dyDescent="0.2">
      <c r="A199" s="3" t="s">
        <v>435</v>
      </c>
      <c r="B199" s="4" t="s">
        <v>533</v>
      </c>
      <c r="C199" s="4" t="s">
        <v>236</v>
      </c>
      <c r="D199" s="5">
        <v>2</v>
      </c>
      <c r="E199" s="5">
        <v>500</v>
      </c>
      <c r="F199" s="5">
        <v>8</v>
      </c>
    </row>
    <row r="200" spans="1:6" x14ac:dyDescent="0.2">
      <c r="A200" s="3" t="s">
        <v>436</v>
      </c>
      <c r="B200" s="4" t="s">
        <v>534</v>
      </c>
      <c r="C200" s="4" t="s">
        <v>237</v>
      </c>
      <c r="D200" s="5">
        <v>2</v>
      </c>
      <c r="E200" s="5">
        <v>200</v>
      </c>
      <c r="F200" s="5">
        <v>4</v>
      </c>
    </row>
    <row r="201" spans="1:6" x14ac:dyDescent="0.2">
      <c r="A201" s="3" t="s">
        <v>437</v>
      </c>
      <c r="B201" s="4" t="s">
        <v>535</v>
      </c>
      <c r="C201" s="4" t="s">
        <v>238</v>
      </c>
      <c r="D201" s="5">
        <v>2</v>
      </c>
      <c r="E201" s="5">
        <v>1500</v>
      </c>
      <c r="F201" s="5">
        <v>5</v>
      </c>
    </row>
    <row r="202" spans="1:6" x14ac:dyDescent="0.2">
      <c r="A202" s="3" t="s">
        <v>536</v>
      </c>
      <c r="B202" s="4" t="str">
        <f>"300418"</f>
        <v>300418</v>
      </c>
      <c r="C202" s="22" t="s">
        <v>239</v>
      </c>
      <c r="D202" s="5">
        <v>2</v>
      </c>
      <c r="E202" s="5">
        <v>300</v>
      </c>
      <c r="F202" s="5">
        <v>5</v>
      </c>
    </row>
    <row r="203" spans="1:6" x14ac:dyDescent="0.2">
      <c r="A203" s="3" t="s">
        <v>438</v>
      </c>
      <c r="B203" s="4" t="str">
        <f>"300354"</f>
        <v>300354</v>
      </c>
      <c r="C203" s="4" t="s">
        <v>240</v>
      </c>
      <c r="D203" s="5">
        <v>2</v>
      </c>
      <c r="E203" s="5">
        <v>200</v>
      </c>
      <c r="F203" s="5">
        <v>4</v>
      </c>
    </row>
    <row r="204" spans="1:6" x14ac:dyDescent="0.2">
      <c r="A204" s="3" t="s">
        <v>439</v>
      </c>
      <c r="B204" s="4" t="str">
        <f>"603345"</f>
        <v>603345</v>
      </c>
      <c r="C204" s="4" t="s">
        <v>30</v>
      </c>
      <c r="D204" s="5">
        <v>2</v>
      </c>
      <c r="E204" s="5">
        <v>100</v>
      </c>
      <c r="F204" s="5">
        <v>4</v>
      </c>
    </row>
    <row r="205" spans="1:6" x14ac:dyDescent="0.2">
      <c r="A205" s="3" t="s">
        <v>440</v>
      </c>
      <c r="B205" s="4" t="str">
        <f>"300532"</f>
        <v>300532</v>
      </c>
      <c r="C205" s="26" t="s">
        <v>241</v>
      </c>
      <c r="D205" s="5">
        <v>2</v>
      </c>
      <c r="E205" s="5">
        <v>100</v>
      </c>
      <c r="F205" s="5">
        <v>6</v>
      </c>
    </row>
    <row r="206" spans="1:6" x14ac:dyDescent="0.2">
      <c r="A206" s="3" t="s">
        <v>441</v>
      </c>
      <c r="B206" s="4" t="str">
        <f>"002823"</f>
        <v>002823</v>
      </c>
      <c r="C206" s="4" t="s">
        <v>242</v>
      </c>
      <c r="D206" s="5">
        <v>2</v>
      </c>
      <c r="E206" s="5">
        <v>200</v>
      </c>
      <c r="F206" s="5">
        <v>4</v>
      </c>
    </row>
    <row r="207" spans="1:6" x14ac:dyDescent="0.2">
      <c r="A207" s="3" t="s">
        <v>442</v>
      </c>
      <c r="B207" s="4" t="str">
        <f>"300019"</f>
        <v>300019</v>
      </c>
      <c r="C207" s="4" t="s">
        <v>243</v>
      </c>
      <c r="D207" s="5">
        <v>3</v>
      </c>
      <c r="E207" s="5">
        <v>500</v>
      </c>
      <c r="F207" s="5">
        <v>5</v>
      </c>
    </row>
    <row r="208" spans="1:6" x14ac:dyDescent="0.2">
      <c r="A208" s="3" t="s">
        <v>443</v>
      </c>
      <c r="B208" s="4" t="str">
        <f>"600848"</f>
        <v>600848</v>
      </c>
      <c r="C208" s="4" t="s">
        <v>244</v>
      </c>
      <c r="D208" s="5">
        <v>2</v>
      </c>
      <c r="E208" s="5">
        <v>500</v>
      </c>
      <c r="F208" s="5">
        <v>5</v>
      </c>
    </row>
    <row r="209" spans="1:6" x14ac:dyDescent="0.2">
      <c r="A209" s="3" t="s">
        <v>444</v>
      </c>
      <c r="B209" s="4" t="str">
        <f>"603339"</f>
        <v>603339</v>
      </c>
      <c r="C209" s="4" t="s">
        <v>245</v>
      </c>
      <c r="D209" s="5">
        <v>2</v>
      </c>
      <c r="E209" s="5">
        <v>300</v>
      </c>
      <c r="F209" s="5">
        <v>3</v>
      </c>
    </row>
    <row r="210" spans="1:6" x14ac:dyDescent="0.2">
      <c r="A210" s="3" t="s">
        <v>445</v>
      </c>
      <c r="B210" s="4" t="str">
        <f>"002396"</f>
        <v>002396</v>
      </c>
      <c r="C210" s="4" t="s">
        <v>246</v>
      </c>
      <c r="D210" s="5">
        <v>2</v>
      </c>
      <c r="E210" s="5">
        <v>1000</v>
      </c>
      <c r="F210" s="5">
        <v>4</v>
      </c>
    </row>
    <row r="211" spans="1:6" x14ac:dyDescent="0.2">
      <c r="A211" s="3" t="s">
        <v>446</v>
      </c>
      <c r="B211" s="4" t="str">
        <f>"002697"</f>
        <v>002697</v>
      </c>
      <c r="C211" s="4" t="s">
        <v>247</v>
      </c>
      <c r="D211" s="5">
        <v>3</v>
      </c>
      <c r="E211" s="5">
        <v>900</v>
      </c>
      <c r="F211" s="5">
        <v>4</v>
      </c>
    </row>
    <row r="212" spans="1:6" x14ac:dyDescent="0.2">
      <c r="A212" s="3" t="s">
        <v>447</v>
      </c>
      <c r="B212" s="4" t="str">
        <f>"601366"</f>
        <v>601366</v>
      </c>
      <c r="C212" s="4" t="s">
        <v>248</v>
      </c>
      <c r="D212" s="5">
        <v>2</v>
      </c>
      <c r="E212" s="5">
        <v>500</v>
      </c>
      <c r="F212" s="5">
        <v>4</v>
      </c>
    </row>
    <row r="213" spans="1:6" x14ac:dyDescent="0.2">
      <c r="A213" s="3" t="s">
        <v>448</v>
      </c>
      <c r="B213" s="4" t="str">
        <f>"300439"</f>
        <v>300439</v>
      </c>
      <c r="C213" s="4" t="s">
        <v>249</v>
      </c>
      <c r="D213" s="5">
        <v>3</v>
      </c>
      <c r="E213" s="5">
        <v>200</v>
      </c>
      <c r="F213" s="5">
        <v>4</v>
      </c>
    </row>
    <row r="214" spans="1:6" x14ac:dyDescent="0.2">
      <c r="A214" s="3" t="s">
        <v>449</v>
      </c>
      <c r="B214" s="4" t="str">
        <f>"600410"</f>
        <v>600410</v>
      </c>
      <c r="C214" s="22" t="s">
        <v>250</v>
      </c>
      <c r="D214" s="5">
        <v>2</v>
      </c>
      <c r="E214" s="5">
        <v>500</v>
      </c>
      <c r="F214" s="5">
        <v>6</v>
      </c>
    </row>
    <row r="215" spans="1:6" x14ac:dyDescent="0.2">
      <c r="A215" s="3" t="s">
        <v>450</v>
      </c>
      <c r="B215" s="4" t="str">
        <f>"600359"</f>
        <v>600359</v>
      </c>
      <c r="C215" s="22" t="s">
        <v>251</v>
      </c>
      <c r="D215" s="5">
        <v>3</v>
      </c>
      <c r="E215" s="5">
        <v>200</v>
      </c>
      <c r="F215" s="5">
        <v>7</v>
      </c>
    </row>
    <row r="216" spans="1:6" x14ac:dyDescent="0.2">
      <c r="A216" s="3" t="s">
        <v>451</v>
      </c>
      <c r="B216" s="4" t="str">
        <f>"002191"</f>
        <v>002191</v>
      </c>
      <c r="C216" s="4" t="s">
        <v>252</v>
      </c>
      <c r="D216" s="5">
        <v>3</v>
      </c>
      <c r="E216" s="5">
        <v>500</v>
      </c>
      <c r="F216" s="5">
        <v>5</v>
      </c>
    </row>
    <row r="217" spans="1:6" x14ac:dyDescent="0.2">
      <c r="A217" s="3" t="s">
        <v>452</v>
      </c>
      <c r="B217" s="4" t="str">
        <f>"000026"</f>
        <v>000026</v>
      </c>
      <c r="C217" s="4" t="s">
        <v>253</v>
      </c>
      <c r="D217" s="5">
        <v>2</v>
      </c>
      <c r="E217" s="5">
        <v>300</v>
      </c>
      <c r="F217" s="5">
        <v>5</v>
      </c>
    </row>
    <row r="218" spans="1:6" x14ac:dyDescent="0.2">
      <c r="A218" s="3" t="s">
        <v>453</v>
      </c>
      <c r="B218" s="4" t="str">
        <f>"002556"</f>
        <v>002556</v>
      </c>
      <c r="C218" s="4" t="s">
        <v>254</v>
      </c>
      <c r="D218" s="5">
        <v>3</v>
      </c>
      <c r="E218" s="5">
        <v>1000</v>
      </c>
      <c r="F218" s="5">
        <v>5</v>
      </c>
    </row>
    <row r="219" spans="1:6" x14ac:dyDescent="0.2">
      <c r="A219" s="3" t="s">
        <v>454</v>
      </c>
      <c r="B219" s="4" t="str">
        <f>"600862"</f>
        <v>600862</v>
      </c>
      <c r="C219" s="4" t="s">
        <v>255</v>
      </c>
      <c r="D219" s="5">
        <v>2</v>
      </c>
      <c r="E219" s="5">
        <v>500</v>
      </c>
      <c r="F219" s="5">
        <v>5</v>
      </c>
    </row>
    <row r="220" spans="1:6" x14ac:dyDescent="0.2">
      <c r="A220" s="3" t="s">
        <v>455</v>
      </c>
      <c r="B220" s="4" t="str">
        <f>"300549"</f>
        <v>300549</v>
      </c>
      <c r="C220" s="4" t="s">
        <v>201</v>
      </c>
      <c r="D220" s="5">
        <v>2</v>
      </c>
      <c r="E220" s="5">
        <v>120</v>
      </c>
      <c r="F220" s="5">
        <v>3</v>
      </c>
    </row>
    <row r="221" spans="1:6" x14ac:dyDescent="0.2">
      <c r="A221" s="3" t="s">
        <v>456</v>
      </c>
      <c r="B221" s="4" t="str">
        <f>"603819"</f>
        <v>603819</v>
      </c>
      <c r="C221" s="4" t="s">
        <v>202</v>
      </c>
      <c r="D221" s="5">
        <v>2</v>
      </c>
      <c r="E221" s="5">
        <v>200</v>
      </c>
      <c r="F221" s="5">
        <v>4</v>
      </c>
    </row>
    <row r="222" spans="1:6" x14ac:dyDescent="0.2">
      <c r="A222" s="3" t="s">
        <v>457</v>
      </c>
      <c r="B222" s="4" t="str">
        <f>"002104"</f>
        <v>002104</v>
      </c>
      <c r="C222" s="4" t="s">
        <v>200</v>
      </c>
      <c r="D222" s="5">
        <v>2</v>
      </c>
      <c r="E222" s="5">
        <v>1000</v>
      </c>
      <c r="F222" s="5">
        <v>5</v>
      </c>
    </row>
    <row r="223" spans="1:6" x14ac:dyDescent="0.2">
      <c r="A223" s="3" t="s">
        <v>458</v>
      </c>
      <c r="B223" s="4" t="str">
        <f>"002049"</f>
        <v>002049</v>
      </c>
      <c r="C223" s="4" t="s">
        <v>256</v>
      </c>
      <c r="D223" s="5">
        <v>2</v>
      </c>
      <c r="E223" s="5">
        <v>500</v>
      </c>
      <c r="F223" s="5">
        <v>5</v>
      </c>
    </row>
    <row r="224" spans="1:6" x14ac:dyDescent="0.2">
      <c r="A224" s="3" t="s">
        <v>459</v>
      </c>
      <c r="B224" s="4" t="str">
        <f>"002871"</f>
        <v>002871</v>
      </c>
      <c r="C224" s="4" t="s">
        <v>257</v>
      </c>
      <c r="D224" s="5">
        <v>2</v>
      </c>
      <c r="E224" s="5">
        <v>200</v>
      </c>
      <c r="F224" s="5">
        <v>5</v>
      </c>
    </row>
    <row r="225" spans="1:6" x14ac:dyDescent="0.2">
      <c r="A225" s="3" t="s">
        <v>460</v>
      </c>
      <c r="B225" s="4" t="str">
        <f>"600776"</f>
        <v>600776</v>
      </c>
      <c r="C225" s="4" t="s">
        <v>258</v>
      </c>
      <c r="D225" s="5">
        <v>2</v>
      </c>
      <c r="E225" s="5">
        <v>1000</v>
      </c>
      <c r="F225" s="5">
        <v>4</v>
      </c>
    </row>
    <row r="226" spans="1:6" x14ac:dyDescent="0.2">
      <c r="A226" s="3" t="s">
        <v>461</v>
      </c>
      <c r="B226" s="4" t="str">
        <f>"002151"</f>
        <v>002151</v>
      </c>
      <c r="C226" s="4" t="s">
        <v>259</v>
      </c>
      <c r="D226" s="5">
        <v>2</v>
      </c>
      <c r="E226" s="5">
        <v>300</v>
      </c>
      <c r="F226" s="5">
        <v>6</v>
      </c>
    </row>
    <row r="227" spans="1:6" x14ac:dyDescent="0.2">
      <c r="A227" s="3" t="s">
        <v>462</v>
      </c>
      <c r="B227" s="4" t="str">
        <f>"002467"</f>
        <v>002467</v>
      </c>
      <c r="C227" s="4" t="s">
        <v>260</v>
      </c>
      <c r="D227" s="5">
        <v>2</v>
      </c>
      <c r="E227" s="5">
        <v>1000</v>
      </c>
      <c r="F227" s="5">
        <v>3</v>
      </c>
    </row>
    <row r="228" spans="1:6" x14ac:dyDescent="0.2">
      <c r="A228" s="3" t="s">
        <v>463</v>
      </c>
      <c r="B228" s="4" t="str">
        <f>"002023"</f>
        <v>002023</v>
      </c>
      <c r="C228" s="4" t="s">
        <v>261</v>
      </c>
      <c r="D228" s="5">
        <v>2</v>
      </c>
      <c r="E228" s="5">
        <v>600</v>
      </c>
      <c r="F228" s="5">
        <v>4</v>
      </c>
    </row>
    <row r="229" spans="1:6" x14ac:dyDescent="0.2">
      <c r="A229" s="3" t="s">
        <v>464</v>
      </c>
      <c r="B229" s="4" t="str">
        <f>"600645"</f>
        <v>600645</v>
      </c>
      <c r="C229" s="4" t="s">
        <v>262</v>
      </c>
      <c r="D229" s="5">
        <v>2</v>
      </c>
      <c r="E229" s="5">
        <v>200</v>
      </c>
      <c r="F229" s="5">
        <v>6</v>
      </c>
    </row>
    <row r="230" spans="1:6" x14ac:dyDescent="0.2">
      <c r="A230" s="3" t="s">
        <v>465</v>
      </c>
      <c r="B230" s="4" t="str">
        <f>"300585"</f>
        <v>300585</v>
      </c>
      <c r="C230" s="4" t="s">
        <v>263</v>
      </c>
      <c r="D230" s="5">
        <v>2</v>
      </c>
      <c r="E230" s="5">
        <v>150</v>
      </c>
      <c r="F230" s="5">
        <v>3</v>
      </c>
    </row>
    <row r="231" spans="1:6" x14ac:dyDescent="0.2">
      <c r="A231" s="3" t="s">
        <v>466</v>
      </c>
      <c r="B231" s="4" t="str">
        <f>"600266"</f>
        <v>600266</v>
      </c>
      <c r="C231" s="4" t="s">
        <v>264</v>
      </c>
      <c r="D231" s="5">
        <v>2</v>
      </c>
      <c r="E231" s="5">
        <v>2000</v>
      </c>
      <c r="F231" s="5">
        <v>3</v>
      </c>
    </row>
    <row r="232" spans="1:6" x14ac:dyDescent="0.2">
      <c r="A232" s="3" t="s">
        <v>467</v>
      </c>
      <c r="B232" s="4" t="str">
        <f>"000078"</f>
        <v>000078</v>
      </c>
      <c r="C232" s="4" t="s">
        <v>265</v>
      </c>
      <c r="D232" s="5">
        <v>2</v>
      </c>
      <c r="E232" s="5">
        <v>1000</v>
      </c>
      <c r="F232" s="5">
        <v>4</v>
      </c>
    </row>
    <row r="233" spans="1:6" x14ac:dyDescent="0.2">
      <c r="A233" s="3" t="s">
        <v>468</v>
      </c>
      <c r="B233" s="4" t="str">
        <f>"002391"</f>
        <v>002391</v>
      </c>
      <c r="C233" s="4" t="s">
        <v>266</v>
      </c>
      <c r="D233" s="5">
        <v>2</v>
      </c>
      <c r="E233" s="5">
        <v>500</v>
      </c>
      <c r="F233" s="5">
        <v>4</v>
      </c>
    </row>
    <row r="234" spans="1:6" x14ac:dyDescent="0.2">
      <c r="A234" s="3" t="s">
        <v>469</v>
      </c>
      <c r="B234" s="4" t="str">
        <f>"300651"</f>
        <v>300651</v>
      </c>
      <c r="C234" s="26" t="s">
        <v>267</v>
      </c>
      <c r="D234" s="5">
        <v>2</v>
      </c>
      <c r="E234" s="5">
        <v>100</v>
      </c>
      <c r="F234" s="5">
        <v>3</v>
      </c>
    </row>
    <row r="235" spans="1:6" x14ac:dyDescent="0.2">
      <c r="A235" s="3" t="s">
        <v>470</v>
      </c>
      <c r="B235" s="4" t="str">
        <f>"300552"</f>
        <v>300552</v>
      </c>
      <c r="C235" s="4" t="s">
        <v>268</v>
      </c>
      <c r="D235" s="5">
        <v>2</v>
      </c>
      <c r="E235" s="5">
        <v>200</v>
      </c>
      <c r="F235" s="5">
        <v>5</v>
      </c>
    </row>
    <row r="236" spans="1:6" x14ac:dyDescent="0.2">
      <c r="A236" s="3" t="s">
        <v>471</v>
      </c>
      <c r="B236" s="4">
        <v>603668</v>
      </c>
      <c r="C236" s="4" t="s">
        <v>269</v>
      </c>
      <c r="D236" s="5">
        <v>3</v>
      </c>
      <c r="E236" s="5">
        <v>200</v>
      </c>
      <c r="F236" s="5">
        <v>5</v>
      </c>
    </row>
    <row r="237" spans="1:6" x14ac:dyDescent="0.2">
      <c r="A237" s="3" t="s">
        <v>472</v>
      </c>
      <c r="B237" s="4">
        <v>600898</v>
      </c>
      <c r="C237" s="4" t="s">
        <v>270</v>
      </c>
      <c r="D237" s="5">
        <v>2</v>
      </c>
      <c r="E237" s="5">
        <v>300</v>
      </c>
      <c r="F237" s="5">
        <v>5</v>
      </c>
    </row>
    <row r="238" spans="1:6" x14ac:dyDescent="0.2">
      <c r="A238" s="3" t="s">
        <v>489</v>
      </c>
      <c r="B238" s="4" t="s">
        <v>537</v>
      </c>
      <c r="C238" s="4" t="s">
        <v>473</v>
      </c>
      <c r="D238" s="5">
        <v>3</v>
      </c>
      <c r="E238" s="5">
        <v>200</v>
      </c>
      <c r="F238" s="5">
        <v>5</v>
      </c>
    </row>
    <row r="239" spans="1:6" x14ac:dyDescent="0.2">
      <c r="A239" s="3" t="s">
        <v>490</v>
      </c>
      <c r="B239" s="4" t="s">
        <v>538</v>
      </c>
      <c r="C239" s="4" t="s">
        <v>474</v>
      </c>
      <c r="D239" s="5">
        <v>2</v>
      </c>
      <c r="E239" s="5">
        <v>300</v>
      </c>
      <c r="F239" s="5">
        <v>3</v>
      </c>
    </row>
    <row r="240" spans="1:6" x14ac:dyDescent="0.2">
      <c r="A240" s="3" t="s">
        <v>491</v>
      </c>
      <c r="B240" s="4" t="s">
        <v>539</v>
      </c>
      <c r="C240" s="4" t="s">
        <v>475</v>
      </c>
      <c r="D240" s="5">
        <v>2</v>
      </c>
      <c r="E240" s="5">
        <v>100</v>
      </c>
      <c r="F240" s="5">
        <v>4</v>
      </c>
    </row>
    <row r="241" spans="1:6" x14ac:dyDescent="0.2">
      <c r="A241" s="3" t="s">
        <v>492</v>
      </c>
      <c r="B241" s="4" t="s">
        <v>540</v>
      </c>
      <c r="C241" s="4" t="s">
        <v>476</v>
      </c>
      <c r="D241" s="5">
        <v>2</v>
      </c>
      <c r="E241" s="5">
        <v>150</v>
      </c>
      <c r="F241" s="5">
        <v>4</v>
      </c>
    </row>
    <row r="242" spans="1:6" x14ac:dyDescent="0.2">
      <c r="A242" s="3" t="s">
        <v>493</v>
      </c>
      <c r="B242" s="4" t="s">
        <v>541</v>
      </c>
      <c r="C242" s="4" t="s">
        <v>477</v>
      </c>
      <c r="D242" s="5">
        <v>3</v>
      </c>
      <c r="E242" s="5">
        <v>200</v>
      </c>
      <c r="F242" s="5">
        <v>5</v>
      </c>
    </row>
    <row r="243" spans="1:6" x14ac:dyDescent="0.2">
      <c r="A243" s="3" t="s">
        <v>494</v>
      </c>
      <c r="B243" s="4" t="s">
        <v>542</v>
      </c>
      <c r="C243" s="4" t="s">
        <v>478</v>
      </c>
      <c r="D243" s="5">
        <v>2</v>
      </c>
      <c r="E243" s="5">
        <v>150</v>
      </c>
      <c r="F243" s="5">
        <v>4</v>
      </c>
    </row>
    <row r="244" spans="1:6" x14ac:dyDescent="0.2">
      <c r="A244" s="3" t="s">
        <v>495</v>
      </c>
      <c r="B244" s="4" t="s">
        <v>543</v>
      </c>
      <c r="C244" s="4" t="s">
        <v>479</v>
      </c>
      <c r="D244" s="5">
        <v>3</v>
      </c>
      <c r="E244" s="5">
        <v>500</v>
      </c>
      <c r="F244" s="5">
        <v>6</v>
      </c>
    </row>
    <row r="245" spans="1:6" x14ac:dyDescent="0.2">
      <c r="A245" s="3" t="s">
        <v>496</v>
      </c>
      <c r="B245" s="4" t="s">
        <v>544</v>
      </c>
      <c r="C245" s="4" t="s">
        <v>480</v>
      </c>
      <c r="D245" s="5">
        <v>2</v>
      </c>
      <c r="E245" s="5">
        <v>1400</v>
      </c>
      <c r="F245" s="5">
        <v>4</v>
      </c>
    </row>
    <row r="246" spans="1:6" x14ac:dyDescent="0.2">
      <c r="A246" s="3" t="s">
        <v>497</v>
      </c>
      <c r="B246" s="4" t="s">
        <v>545</v>
      </c>
      <c r="C246" s="4" t="s">
        <v>481</v>
      </c>
      <c r="D246" s="5">
        <v>2</v>
      </c>
      <c r="E246" s="5">
        <v>300</v>
      </c>
      <c r="F246" s="5">
        <v>4</v>
      </c>
    </row>
    <row r="247" spans="1:6" x14ac:dyDescent="0.2">
      <c r="A247" s="3" t="s">
        <v>498</v>
      </c>
      <c r="B247" s="4" t="s">
        <v>546</v>
      </c>
      <c r="C247" s="4" t="s">
        <v>482</v>
      </c>
      <c r="D247" s="5">
        <v>2</v>
      </c>
      <c r="E247" s="5">
        <v>200</v>
      </c>
      <c r="F247" s="5">
        <v>6</v>
      </c>
    </row>
    <row r="248" spans="1:6" x14ac:dyDescent="0.2">
      <c r="A248" s="3" t="s">
        <v>499</v>
      </c>
      <c r="B248" s="4" t="s">
        <v>547</v>
      </c>
      <c r="C248" s="4" t="s">
        <v>483</v>
      </c>
      <c r="D248" s="5">
        <v>2</v>
      </c>
      <c r="E248" s="5">
        <v>300</v>
      </c>
      <c r="F248" s="5">
        <v>5</v>
      </c>
    </row>
    <row r="249" spans="1:6" x14ac:dyDescent="0.2">
      <c r="A249" s="3" t="s">
        <v>500</v>
      </c>
      <c r="B249" s="4" t="s">
        <v>548</v>
      </c>
      <c r="C249" s="4" t="s">
        <v>484</v>
      </c>
      <c r="D249" s="5">
        <v>2</v>
      </c>
      <c r="E249" s="5">
        <v>500</v>
      </c>
      <c r="F249" s="5">
        <v>6</v>
      </c>
    </row>
    <row r="250" spans="1:6" x14ac:dyDescent="0.2">
      <c r="A250" s="3" t="s">
        <v>501</v>
      </c>
      <c r="B250" s="4" t="s">
        <v>549</v>
      </c>
      <c r="C250" s="4" t="s">
        <v>485</v>
      </c>
      <c r="D250" s="5">
        <v>2</v>
      </c>
      <c r="E250" s="5">
        <v>1500</v>
      </c>
      <c r="F250" s="5">
        <v>6</v>
      </c>
    </row>
    <row r="251" spans="1:6" x14ac:dyDescent="0.2">
      <c r="A251" s="3" t="s">
        <v>502</v>
      </c>
      <c r="B251" s="4" t="s">
        <v>550</v>
      </c>
      <c r="C251" s="26" t="s">
        <v>486</v>
      </c>
      <c r="D251" s="5">
        <v>2</v>
      </c>
      <c r="E251" s="5">
        <v>100</v>
      </c>
      <c r="F251" s="5">
        <v>10</v>
      </c>
    </row>
    <row r="252" spans="1:6" x14ac:dyDescent="0.2">
      <c r="A252" s="3" t="s">
        <v>503</v>
      </c>
      <c r="B252" s="4" t="s">
        <v>551</v>
      </c>
      <c r="C252" s="4" t="s">
        <v>487</v>
      </c>
      <c r="D252" s="5">
        <v>2</v>
      </c>
      <c r="E252" s="5">
        <v>200</v>
      </c>
      <c r="F252" s="5">
        <v>4</v>
      </c>
    </row>
    <row r="253" spans="1:6" x14ac:dyDescent="0.2">
      <c r="A253" s="3" t="s">
        <v>576</v>
      </c>
      <c r="B253" s="6" t="s">
        <v>564</v>
      </c>
      <c r="C253" s="13" t="s">
        <v>565</v>
      </c>
      <c r="D253" s="5">
        <v>2</v>
      </c>
      <c r="E253" s="5">
        <v>4000</v>
      </c>
      <c r="F253" s="5">
        <v>5</v>
      </c>
    </row>
    <row r="254" spans="1:6" x14ac:dyDescent="0.2">
      <c r="A254" s="3" t="s">
        <v>577</v>
      </c>
      <c r="B254" s="6" t="s">
        <v>566</v>
      </c>
      <c r="C254" s="21" t="s">
        <v>567</v>
      </c>
      <c r="D254" s="5">
        <v>2</v>
      </c>
      <c r="E254" s="5">
        <v>500</v>
      </c>
      <c r="F254" s="5">
        <v>8</v>
      </c>
    </row>
    <row r="255" spans="1:6" x14ac:dyDescent="0.2">
      <c r="A255" s="3" t="s">
        <v>578</v>
      </c>
      <c r="B255" s="6" t="s">
        <v>568</v>
      </c>
      <c r="C255" s="13" t="s">
        <v>569</v>
      </c>
      <c r="D255" s="5">
        <v>2</v>
      </c>
      <c r="E255" s="5">
        <v>500</v>
      </c>
      <c r="F255" s="5">
        <v>6</v>
      </c>
    </row>
    <row r="256" spans="1:6" x14ac:dyDescent="0.2">
      <c r="A256" s="3" t="s">
        <v>579</v>
      </c>
      <c r="B256" s="6" t="s">
        <v>571</v>
      </c>
      <c r="C256" s="13" t="s">
        <v>570</v>
      </c>
      <c r="D256" s="5">
        <v>2</v>
      </c>
      <c r="E256" s="5">
        <v>700</v>
      </c>
      <c r="F256" s="5">
        <v>5</v>
      </c>
    </row>
    <row r="257" spans="1:6" x14ac:dyDescent="0.2">
      <c r="A257" s="3" t="s">
        <v>580</v>
      </c>
      <c r="B257" s="6" t="s">
        <v>572</v>
      </c>
      <c r="C257" s="9" t="s">
        <v>573</v>
      </c>
      <c r="D257" s="5">
        <v>2</v>
      </c>
      <c r="E257" s="5">
        <v>500</v>
      </c>
      <c r="F257" s="5">
        <v>3</v>
      </c>
    </row>
    <row r="258" spans="1:6" x14ac:dyDescent="0.2">
      <c r="A258" s="3" t="s">
        <v>581</v>
      </c>
      <c r="B258" s="6" t="s">
        <v>574</v>
      </c>
      <c r="C258" s="9" t="s">
        <v>575</v>
      </c>
      <c r="D258" s="5">
        <v>2</v>
      </c>
      <c r="E258" s="5">
        <v>300</v>
      </c>
      <c r="F258" s="5">
        <v>3</v>
      </c>
    </row>
    <row r="259" spans="1:6" x14ac:dyDescent="0.2">
      <c r="A259" s="3" t="s">
        <v>615</v>
      </c>
      <c r="B259" s="6" t="s">
        <v>582</v>
      </c>
      <c r="C259" s="9" t="s">
        <v>583</v>
      </c>
      <c r="D259" s="5">
        <v>2</v>
      </c>
      <c r="E259" s="5">
        <v>2000</v>
      </c>
      <c r="F259" s="5">
        <v>3</v>
      </c>
    </row>
    <row r="260" spans="1:6" x14ac:dyDescent="0.2">
      <c r="A260" s="3" t="s">
        <v>616</v>
      </c>
      <c r="B260" s="6" t="s">
        <v>584</v>
      </c>
      <c r="C260" s="9" t="s">
        <v>585</v>
      </c>
      <c r="D260" s="5">
        <v>2</v>
      </c>
      <c r="E260" s="5">
        <v>1500</v>
      </c>
      <c r="F260" s="5">
        <v>3</v>
      </c>
    </row>
    <row r="261" spans="1:6" x14ac:dyDescent="0.2">
      <c r="A261" s="3" t="s">
        <v>617</v>
      </c>
      <c r="B261" s="6" t="s">
        <v>586</v>
      </c>
      <c r="C261" s="21" t="s">
        <v>587</v>
      </c>
      <c r="D261" s="5">
        <v>2</v>
      </c>
      <c r="E261" s="5">
        <v>2000</v>
      </c>
      <c r="F261" s="5">
        <v>8</v>
      </c>
    </row>
    <row r="262" spans="1:6" x14ac:dyDescent="0.2">
      <c r="A262" s="3" t="s">
        <v>618</v>
      </c>
      <c r="B262" s="6" t="s">
        <v>588</v>
      </c>
      <c r="C262" s="9" t="s">
        <v>589</v>
      </c>
      <c r="D262" s="5">
        <v>2</v>
      </c>
      <c r="E262" s="5">
        <v>5000</v>
      </c>
      <c r="F262" s="5">
        <v>3</v>
      </c>
    </row>
    <row r="263" spans="1:6" x14ac:dyDescent="0.2">
      <c r="A263" s="3" t="s">
        <v>619</v>
      </c>
      <c r="B263" s="6" t="s">
        <v>590</v>
      </c>
      <c r="C263" s="9" t="s">
        <v>591</v>
      </c>
      <c r="D263" s="5">
        <v>2</v>
      </c>
      <c r="E263" s="5">
        <v>1500</v>
      </c>
      <c r="F263" s="5">
        <v>3</v>
      </c>
    </row>
    <row r="264" spans="1:6" x14ac:dyDescent="0.2">
      <c r="A264" s="3" t="s">
        <v>620</v>
      </c>
      <c r="B264" s="6" t="s">
        <v>592</v>
      </c>
      <c r="C264" s="21" t="s">
        <v>593</v>
      </c>
      <c r="D264" s="5">
        <v>2</v>
      </c>
      <c r="E264" s="5">
        <v>500</v>
      </c>
      <c r="F264" s="5">
        <v>4</v>
      </c>
    </row>
    <row r="265" spans="1:6" x14ac:dyDescent="0.2">
      <c r="A265" s="3" t="s">
        <v>621</v>
      </c>
      <c r="B265" s="4">
        <v>600727</v>
      </c>
      <c r="C265" s="29" t="s">
        <v>594</v>
      </c>
      <c r="D265" s="5">
        <v>2</v>
      </c>
      <c r="E265" s="5">
        <v>300</v>
      </c>
      <c r="F265" s="5">
        <v>5</v>
      </c>
    </row>
    <row r="266" spans="1:6" x14ac:dyDescent="0.2">
      <c r="A266" s="3" t="s">
        <v>622</v>
      </c>
      <c r="B266" s="4" t="s">
        <v>595</v>
      </c>
      <c r="C266" s="9" t="s">
        <v>596</v>
      </c>
      <c r="D266" s="5">
        <v>2</v>
      </c>
      <c r="E266" s="5">
        <v>2000</v>
      </c>
      <c r="F266" s="5">
        <v>3</v>
      </c>
    </row>
    <row r="267" spans="1:6" x14ac:dyDescent="0.2">
      <c r="A267" s="3" t="s">
        <v>623</v>
      </c>
      <c r="B267" s="4" t="s">
        <v>597</v>
      </c>
      <c r="C267" s="9" t="s">
        <v>598</v>
      </c>
      <c r="D267" s="5">
        <v>2</v>
      </c>
      <c r="E267" s="5">
        <v>1500</v>
      </c>
      <c r="F267" s="5">
        <v>3</v>
      </c>
    </row>
    <row r="268" spans="1:6" x14ac:dyDescent="0.2">
      <c r="A268" s="3" t="s">
        <v>624</v>
      </c>
      <c r="B268" s="4" t="s">
        <v>599</v>
      </c>
      <c r="C268" s="9" t="s">
        <v>600</v>
      </c>
      <c r="D268" s="5">
        <v>2</v>
      </c>
      <c r="E268" s="5">
        <v>1000</v>
      </c>
      <c r="F268" s="5">
        <v>4</v>
      </c>
    </row>
    <row r="269" spans="1:6" x14ac:dyDescent="0.2">
      <c r="A269" s="3" t="s">
        <v>625</v>
      </c>
      <c r="B269" s="4" t="s">
        <v>601</v>
      </c>
      <c r="C269" s="13" t="s">
        <v>602</v>
      </c>
      <c r="D269" s="5">
        <v>3</v>
      </c>
      <c r="E269" s="5">
        <v>2000</v>
      </c>
      <c r="F269" s="5">
        <v>4</v>
      </c>
    </row>
    <row r="270" spans="1:6" x14ac:dyDescent="0.2">
      <c r="A270" s="3" t="s">
        <v>626</v>
      </c>
      <c r="B270" s="4" t="s">
        <v>642</v>
      </c>
      <c r="C270" s="9" t="s">
        <v>603</v>
      </c>
      <c r="D270" s="5">
        <v>2</v>
      </c>
      <c r="E270" s="5">
        <v>800</v>
      </c>
      <c r="F270" s="5">
        <v>3</v>
      </c>
    </row>
    <row r="271" spans="1:6" x14ac:dyDescent="0.2">
      <c r="A271" s="3" t="s">
        <v>746</v>
      </c>
      <c r="B271" s="4">
        <v>300170</v>
      </c>
      <c r="C271" s="8" t="s">
        <v>639</v>
      </c>
      <c r="D271" s="5">
        <v>2</v>
      </c>
      <c r="E271" s="5">
        <v>600</v>
      </c>
      <c r="F271" s="5">
        <v>3</v>
      </c>
    </row>
    <row r="272" spans="1:6" x14ac:dyDescent="0.2">
      <c r="A272" s="3" t="s">
        <v>747</v>
      </c>
      <c r="B272" s="4" t="s">
        <v>641</v>
      </c>
      <c r="C272" s="27" t="s">
        <v>640</v>
      </c>
      <c r="D272" s="5">
        <v>2</v>
      </c>
      <c r="E272" s="5">
        <v>100</v>
      </c>
      <c r="F272" s="5">
        <v>4</v>
      </c>
    </row>
    <row r="273" spans="1:6" x14ac:dyDescent="0.2">
      <c r="A273" s="3" t="s">
        <v>748</v>
      </c>
      <c r="B273" s="4" t="s">
        <v>643</v>
      </c>
      <c r="C273" s="20" t="s">
        <v>644</v>
      </c>
      <c r="D273" s="5">
        <v>2</v>
      </c>
      <c r="E273" s="5">
        <v>600</v>
      </c>
      <c r="F273" s="5">
        <v>6</v>
      </c>
    </row>
    <row r="274" spans="1:6" x14ac:dyDescent="0.2">
      <c r="A274" s="3" t="s">
        <v>749</v>
      </c>
      <c r="B274" s="4" t="s">
        <v>646</v>
      </c>
      <c r="C274" s="8" t="s">
        <v>645</v>
      </c>
      <c r="D274" s="5">
        <v>2</v>
      </c>
      <c r="E274" s="5">
        <v>500</v>
      </c>
      <c r="F274" s="5">
        <v>3</v>
      </c>
    </row>
    <row r="275" spans="1:6" x14ac:dyDescent="0.2">
      <c r="A275" s="3" t="s">
        <v>750</v>
      </c>
      <c r="B275" s="4" t="s">
        <v>647</v>
      </c>
      <c r="C275" s="20" t="s">
        <v>648</v>
      </c>
      <c r="D275" s="5">
        <v>2</v>
      </c>
      <c r="E275" s="5">
        <v>800</v>
      </c>
      <c r="F275" s="5">
        <v>6</v>
      </c>
    </row>
    <row r="276" spans="1:6" x14ac:dyDescent="0.2">
      <c r="A276" s="3" t="s">
        <v>751</v>
      </c>
      <c r="B276" s="4" t="s">
        <v>650</v>
      </c>
      <c r="C276" s="12" t="s">
        <v>649</v>
      </c>
      <c r="D276" s="5">
        <v>2</v>
      </c>
      <c r="E276" s="5">
        <v>300</v>
      </c>
      <c r="F276" s="5">
        <v>4</v>
      </c>
    </row>
    <row r="277" spans="1:6" x14ac:dyDescent="0.2">
      <c r="A277" s="3" t="s">
        <v>752</v>
      </c>
      <c r="B277" s="4" t="s">
        <v>651</v>
      </c>
      <c r="C277" s="8" t="s">
        <v>652</v>
      </c>
      <c r="D277" s="5">
        <v>2</v>
      </c>
      <c r="E277" s="5">
        <v>100</v>
      </c>
      <c r="F277" s="5">
        <v>3</v>
      </c>
    </row>
    <row r="278" spans="1:6" x14ac:dyDescent="0.2">
      <c r="A278" s="3" t="s">
        <v>753</v>
      </c>
      <c r="B278" s="4" t="s">
        <v>654</v>
      </c>
      <c r="C278" s="12" t="s">
        <v>653</v>
      </c>
      <c r="D278" s="5">
        <v>2</v>
      </c>
      <c r="E278" s="5">
        <v>500</v>
      </c>
      <c r="F278" s="5">
        <v>5</v>
      </c>
    </row>
    <row r="279" spans="1:6" x14ac:dyDescent="0.2">
      <c r="A279" s="3" t="s">
        <v>754</v>
      </c>
      <c r="B279" s="4" t="s">
        <v>655</v>
      </c>
      <c r="C279" s="8" t="s">
        <v>656</v>
      </c>
      <c r="D279" s="5">
        <v>2</v>
      </c>
      <c r="E279" s="5">
        <v>1000</v>
      </c>
      <c r="F279" s="5">
        <v>3</v>
      </c>
    </row>
    <row r="280" spans="1:6" x14ac:dyDescent="0.2">
      <c r="A280" s="3" t="s">
        <v>755</v>
      </c>
      <c r="B280" s="4" t="s">
        <v>658</v>
      </c>
      <c r="C280" s="8" t="s">
        <v>657</v>
      </c>
      <c r="D280" s="5">
        <v>2</v>
      </c>
      <c r="E280" s="5">
        <v>1000</v>
      </c>
      <c r="F280" s="5">
        <v>3</v>
      </c>
    </row>
    <row r="281" spans="1:6" x14ac:dyDescent="0.2">
      <c r="A281" s="3" t="s">
        <v>756</v>
      </c>
      <c r="B281" s="4" t="s">
        <v>659</v>
      </c>
      <c r="C281" s="8" t="s">
        <v>660</v>
      </c>
      <c r="D281" s="5">
        <v>2</v>
      </c>
      <c r="E281" s="5">
        <v>2000</v>
      </c>
      <c r="F281" s="5">
        <v>4</v>
      </c>
    </row>
    <row r="282" spans="1:6" x14ac:dyDescent="0.2">
      <c r="A282" s="3" t="s">
        <v>757</v>
      </c>
      <c r="B282" s="4" t="s">
        <v>662</v>
      </c>
      <c r="C282" s="27" t="s">
        <v>661</v>
      </c>
      <c r="D282" s="5">
        <v>2</v>
      </c>
      <c r="E282" s="5">
        <v>100</v>
      </c>
      <c r="F282" s="5">
        <v>6</v>
      </c>
    </row>
    <row r="283" spans="1:6" x14ac:dyDescent="0.2">
      <c r="A283" s="3" t="s">
        <v>758</v>
      </c>
      <c r="B283" s="4" t="s">
        <v>663</v>
      </c>
      <c r="C283" s="27" t="s">
        <v>664</v>
      </c>
      <c r="D283" s="5">
        <v>3</v>
      </c>
      <c r="E283" s="5">
        <v>200</v>
      </c>
      <c r="F283" s="5">
        <v>7</v>
      </c>
    </row>
    <row r="284" spans="1:6" x14ac:dyDescent="0.2">
      <c r="A284" s="3" t="s">
        <v>759</v>
      </c>
      <c r="B284" s="4" t="s">
        <v>666</v>
      </c>
      <c r="C284" s="20" t="s">
        <v>665</v>
      </c>
      <c r="D284" s="5">
        <v>2</v>
      </c>
      <c r="E284" s="5">
        <v>500</v>
      </c>
      <c r="F284" s="5">
        <v>3</v>
      </c>
    </row>
    <row r="285" spans="1:6" x14ac:dyDescent="0.2">
      <c r="A285" s="3" t="s">
        <v>760</v>
      </c>
      <c r="B285" s="4" t="s">
        <v>667</v>
      </c>
      <c r="C285" s="27" t="s">
        <v>668</v>
      </c>
      <c r="D285" s="5">
        <v>2</v>
      </c>
      <c r="E285" s="5">
        <v>500</v>
      </c>
      <c r="F285" s="5">
        <v>7</v>
      </c>
    </row>
    <row r="286" spans="1:6" x14ac:dyDescent="0.2">
      <c r="A286" s="3" t="s">
        <v>761</v>
      </c>
      <c r="B286" s="4" t="s">
        <v>670</v>
      </c>
      <c r="C286" s="8" t="s">
        <v>669</v>
      </c>
      <c r="D286" s="5">
        <v>2</v>
      </c>
      <c r="E286" s="5">
        <v>500</v>
      </c>
      <c r="F286" s="5">
        <v>3</v>
      </c>
    </row>
    <row r="287" spans="1:6" x14ac:dyDescent="0.2">
      <c r="A287" s="3" t="s">
        <v>762</v>
      </c>
      <c r="B287" s="4" t="s">
        <v>671</v>
      </c>
      <c r="C287" s="12" t="s">
        <v>672</v>
      </c>
      <c r="D287" s="5">
        <v>2</v>
      </c>
      <c r="E287" s="5">
        <v>700</v>
      </c>
      <c r="F287" s="5">
        <v>6</v>
      </c>
    </row>
    <row r="288" spans="1:6" x14ac:dyDescent="0.2">
      <c r="A288" s="3" t="s">
        <v>763</v>
      </c>
      <c r="B288" s="4">
        <v>603002</v>
      </c>
      <c r="C288" s="8" t="s">
        <v>673</v>
      </c>
      <c r="D288" s="5">
        <v>2</v>
      </c>
      <c r="E288" s="5">
        <v>1000</v>
      </c>
      <c r="F288" s="5">
        <v>4</v>
      </c>
    </row>
    <row r="289" spans="1:6" x14ac:dyDescent="0.2">
      <c r="A289" s="3" t="s">
        <v>764</v>
      </c>
      <c r="B289" s="4" t="s">
        <v>674</v>
      </c>
      <c r="C289" s="20" t="s">
        <v>675</v>
      </c>
      <c r="D289" s="5">
        <v>2</v>
      </c>
      <c r="E289" s="5">
        <v>500</v>
      </c>
      <c r="F289" s="5">
        <v>5</v>
      </c>
    </row>
    <row r="290" spans="1:6" x14ac:dyDescent="0.2">
      <c r="A290" s="3" t="s">
        <v>765</v>
      </c>
      <c r="B290" s="4" t="s">
        <v>681</v>
      </c>
      <c r="C290" s="8" t="s">
        <v>676</v>
      </c>
      <c r="D290" s="5">
        <v>2</v>
      </c>
      <c r="E290" s="5">
        <v>2000</v>
      </c>
      <c r="F290" s="5">
        <v>3</v>
      </c>
    </row>
    <row r="291" spans="1:6" x14ac:dyDescent="0.2">
      <c r="A291" s="3" t="s">
        <v>766</v>
      </c>
      <c r="B291" s="4" t="s">
        <v>682</v>
      </c>
      <c r="C291" s="8" t="s">
        <v>677</v>
      </c>
      <c r="D291" s="5">
        <v>2</v>
      </c>
      <c r="E291" s="5">
        <v>500</v>
      </c>
      <c r="F291" s="5">
        <v>3</v>
      </c>
    </row>
    <row r="292" spans="1:6" x14ac:dyDescent="0.2">
      <c r="A292" s="3" t="s">
        <v>767</v>
      </c>
      <c r="B292" s="4" t="s">
        <v>683</v>
      </c>
      <c r="C292" s="8" t="s">
        <v>678</v>
      </c>
      <c r="D292" s="5">
        <v>2</v>
      </c>
      <c r="E292" s="5">
        <v>1000</v>
      </c>
      <c r="F292" s="5">
        <v>5</v>
      </c>
    </row>
    <row r="293" spans="1:6" x14ac:dyDescent="0.2">
      <c r="A293" s="3" t="s">
        <v>768</v>
      </c>
      <c r="B293" s="4" t="s">
        <v>684</v>
      </c>
      <c r="C293" s="20" t="s">
        <v>679</v>
      </c>
      <c r="D293" s="5">
        <v>2</v>
      </c>
      <c r="E293" s="5">
        <v>1000</v>
      </c>
      <c r="F293" s="5">
        <v>4</v>
      </c>
    </row>
    <row r="294" spans="1:6" x14ac:dyDescent="0.2">
      <c r="A294" s="3" t="s">
        <v>769</v>
      </c>
      <c r="B294" s="4" t="s">
        <v>685</v>
      </c>
      <c r="C294" s="12" t="s">
        <v>680</v>
      </c>
      <c r="D294" s="5">
        <v>3</v>
      </c>
      <c r="E294" s="5">
        <v>1000</v>
      </c>
      <c r="F294" s="5">
        <v>5</v>
      </c>
    </row>
    <row r="295" spans="1:6" x14ac:dyDescent="0.2">
      <c r="A295" s="3" t="s">
        <v>770</v>
      </c>
      <c r="B295" s="4" t="s">
        <v>686</v>
      </c>
      <c r="C295" s="27" t="s">
        <v>690</v>
      </c>
      <c r="D295" s="5">
        <v>2</v>
      </c>
      <c r="E295" s="5">
        <v>500</v>
      </c>
      <c r="F295" s="5">
        <v>4</v>
      </c>
    </row>
    <row r="296" spans="1:6" x14ac:dyDescent="0.2">
      <c r="A296" s="3" t="s">
        <v>771</v>
      </c>
      <c r="B296" s="4" t="s">
        <v>687</v>
      </c>
      <c r="C296" s="8" t="s">
        <v>691</v>
      </c>
      <c r="D296" s="5">
        <v>2</v>
      </c>
      <c r="E296" s="5">
        <v>500</v>
      </c>
      <c r="F296" s="5">
        <v>3</v>
      </c>
    </row>
    <row r="297" spans="1:6" x14ac:dyDescent="0.2">
      <c r="A297" s="3" t="s">
        <v>772</v>
      </c>
      <c r="B297" s="4" t="s">
        <v>688</v>
      </c>
      <c r="C297" s="20" t="s">
        <v>692</v>
      </c>
      <c r="D297" s="5">
        <v>2</v>
      </c>
      <c r="E297" s="5">
        <v>100</v>
      </c>
      <c r="F297" s="5">
        <v>8</v>
      </c>
    </row>
    <row r="298" spans="1:6" x14ac:dyDescent="0.2">
      <c r="A298" s="3" t="s">
        <v>773</v>
      </c>
      <c r="B298" s="4" t="s">
        <v>689</v>
      </c>
      <c r="C298" s="8" t="s">
        <v>693</v>
      </c>
      <c r="D298" s="5">
        <v>2</v>
      </c>
      <c r="E298" s="5">
        <v>500</v>
      </c>
      <c r="F298" s="5">
        <v>4</v>
      </c>
    </row>
    <row r="299" spans="1:6" x14ac:dyDescent="0.2">
      <c r="A299" s="3" t="s">
        <v>774</v>
      </c>
      <c r="B299" s="4" t="s">
        <v>696</v>
      </c>
      <c r="C299" s="8" t="s">
        <v>694</v>
      </c>
      <c r="D299" s="5">
        <v>2</v>
      </c>
      <c r="E299" s="5">
        <v>500</v>
      </c>
      <c r="F299" s="5">
        <v>3</v>
      </c>
    </row>
    <row r="300" spans="1:6" x14ac:dyDescent="0.2">
      <c r="A300" s="3" t="s">
        <v>775</v>
      </c>
      <c r="B300" s="4" t="s">
        <v>697</v>
      </c>
      <c r="C300" s="20" t="s">
        <v>695</v>
      </c>
      <c r="D300" s="5">
        <v>2</v>
      </c>
      <c r="E300" s="5">
        <v>500</v>
      </c>
      <c r="F300" s="5">
        <v>5</v>
      </c>
    </row>
    <row r="301" spans="1:6" x14ac:dyDescent="0.2">
      <c r="A301" s="3" t="s">
        <v>776</v>
      </c>
      <c r="B301" s="4" t="s">
        <v>698</v>
      </c>
      <c r="C301" s="8" t="s">
        <v>699</v>
      </c>
      <c r="D301" s="5">
        <v>2</v>
      </c>
      <c r="E301" s="5">
        <v>20000</v>
      </c>
      <c r="F301" s="5">
        <v>3</v>
      </c>
    </row>
    <row r="302" spans="1:6" x14ac:dyDescent="0.2">
      <c r="A302" s="3" t="s">
        <v>777</v>
      </c>
      <c r="B302" s="4" t="s">
        <v>705</v>
      </c>
      <c r="C302" s="20" t="s">
        <v>700</v>
      </c>
      <c r="D302" s="5">
        <v>2</v>
      </c>
      <c r="E302" s="5">
        <v>200</v>
      </c>
      <c r="F302" s="5">
        <v>4</v>
      </c>
    </row>
    <row r="303" spans="1:6" x14ac:dyDescent="0.2">
      <c r="A303" s="3" t="s">
        <v>778</v>
      </c>
      <c r="B303" s="4" t="s">
        <v>706</v>
      </c>
      <c r="C303" s="8" t="s">
        <v>701</v>
      </c>
      <c r="D303" s="5">
        <v>2</v>
      </c>
      <c r="E303" s="5">
        <v>700</v>
      </c>
      <c r="F303" s="5">
        <v>3</v>
      </c>
    </row>
    <row r="304" spans="1:6" x14ac:dyDescent="0.2">
      <c r="A304" s="3" t="s">
        <v>779</v>
      </c>
      <c r="B304" s="4" t="s">
        <v>707</v>
      </c>
      <c r="C304" s="8" t="s">
        <v>702</v>
      </c>
      <c r="D304" s="5">
        <v>2</v>
      </c>
      <c r="E304" s="5">
        <v>1500</v>
      </c>
      <c r="F304" s="5">
        <v>3</v>
      </c>
    </row>
    <row r="305" spans="1:6" x14ac:dyDescent="0.2">
      <c r="A305" s="3" t="s">
        <v>780</v>
      </c>
      <c r="B305" s="4" t="s">
        <v>708</v>
      </c>
      <c r="C305" s="20" t="s">
        <v>703</v>
      </c>
      <c r="D305" s="5">
        <v>2</v>
      </c>
      <c r="E305" s="5">
        <v>150</v>
      </c>
      <c r="F305" s="5">
        <v>5</v>
      </c>
    </row>
    <row r="306" spans="1:6" x14ac:dyDescent="0.2">
      <c r="A306" s="3" t="s">
        <v>781</v>
      </c>
      <c r="B306" s="4" t="s">
        <v>709</v>
      </c>
      <c r="C306" s="8" t="s">
        <v>704</v>
      </c>
      <c r="D306" s="5">
        <v>2</v>
      </c>
      <c r="E306" s="5">
        <v>200</v>
      </c>
      <c r="F306" s="5">
        <v>3</v>
      </c>
    </row>
    <row r="307" spans="1:6" x14ac:dyDescent="0.2">
      <c r="A307" s="3" t="s">
        <v>782</v>
      </c>
      <c r="B307" s="4" t="s">
        <v>710</v>
      </c>
      <c r="C307" s="8" t="s">
        <v>721</v>
      </c>
      <c r="D307" s="5">
        <v>2</v>
      </c>
      <c r="E307" s="5">
        <v>1000</v>
      </c>
      <c r="F307" s="5">
        <v>3</v>
      </c>
    </row>
    <row r="308" spans="1:6" x14ac:dyDescent="0.2">
      <c r="A308" s="3" t="s">
        <v>783</v>
      </c>
      <c r="B308" s="4" t="s">
        <v>711</v>
      </c>
      <c r="C308" s="27" t="s">
        <v>720</v>
      </c>
      <c r="D308" s="5">
        <v>2</v>
      </c>
      <c r="E308" s="5">
        <v>200</v>
      </c>
      <c r="F308" s="5">
        <v>5</v>
      </c>
    </row>
    <row r="309" spans="1:6" x14ac:dyDescent="0.2">
      <c r="A309" s="3" t="s">
        <v>784</v>
      </c>
      <c r="B309" s="4" t="s">
        <v>712</v>
      </c>
      <c r="C309" s="3" t="s">
        <v>719</v>
      </c>
      <c r="D309" s="5">
        <v>2</v>
      </c>
      <c r="E309" s="5">
        <v>700</v>
      </c>
      <c r="F309" s="5">
        <v>3</v>
      </c>
    </row>
    <row r="310" spans="1:6" x14ac:dyDescent="0.2">
      <c r="A310" s="3" t="s">
        <v>785</v>
      </c>
      <c r="B310" s="4" t="s">
        <v>713</v>
      </c>
      <c r="C310" s="20" t="s">
        <v>718</v>
      </c>
      <c r="D310" s="5">
        <v>2</v>
      </c>
      <c r="E310" s="5">
        <v>300</v>
      </c>
      <c r="F310" s="5">
        <v>5</v>
      </c>
    </row>
    <row r="311" spans="1:6" x14ac:dyDescent="0.2">
      <c r="A311" s="3" t="s">
        <v>786</v>
      </c>
      <c r="B311" s="4" t="s">
        <v>714</v>
      </c>
      <c r="C311" s="27" t="s">
        <v>717</v>
      </c>
      <c r="D311" s="5">
        <v>2</v>
      </c>
      <c r="E311" s="5">
        <v>100</v>
      </c>
      <c r="F311" s="5">
        <v>8</v>
      </c>
    </row>
    <row r="312" spans="1:6" x14ac:dyDescent="0.2">
      <c r="A312" s="3" t="s">
        <v>787</v>
      </c>
      <c r="B312" s="4" t="s">
        <v>715</v>
      </c>
      <c r="C312" s="3" t="s">
        <v>716</v>
      </c>
      <c r="D312" s="5">
        <v>2</v>
      </c>
      <c r="E312" s="5">
        <v>2000</v>
      </c>
      <c r="F312" s="5">
        <v>3</v>
      </c>
    </row>
    <row r="313" spans="1:6" x14ac:dyDescent="0.2">
      <c r="A313" s="3" t="s">
        <v>788</v>
      </c>
      <c r="B313" s="4" t="s">
        <v>729</v>
      </c>
      <c r="C313" s="12" t="s">
        <v>722</v>
      </c>
      <c r="D313" s="5">
        <v>2</v>
      </c>
      <c r="E313" s="5">
        <v>3000</v>
      </c>
      <c r="F313" s="5">
        <v>3</v>
      </c>
    </row>
    <row r="314" spans="1:6" x14ac:dyDescent="0.2">
      <c r="A314" s="3" t="s">
        <v>789</v>
      </c>
      <c r="B314" s="4" t="s">
        <v>730</v>
      </c>
      <c r="C314" s="3" t="s">
        <v>723</v>
      </c>
      <c r="D314" s="5">
        <v>2</v>
      </c>
      <c r="E314" s="5">
        <v>500</v>
      </c>
      <c r="F314" s="5">
        <v>3</v>
      </c>
    </row>
    <row r="315" spans="1:6" x14ac:dyDescent="0.2">
      <c r="A315" s="3" t="s">
        <v>790</v>
      </c>
      <c r="B315" s="4" t="s">
        <v>731</v>
      </c>
      <c r="C315" s="8" t="s">
        <v>724</v>
      </c>
      <c r="D315" s="5">
        <v>2</v>
      </c>
      <c r="E315" s="5">
        <v>300</v>
      </c>
      <c r="F315" s="5">
        <v>2</v>
      </c>
    </row>
    <row r="316" spans="1:6" x14ac:dyDescent="0.2">
      <c r="A316" s="3" t="s">
        <v>791</v>
      </c>
      <c r="B316" s="4" t="s">
        <v>732</v>
      </c>
      <c r="C316" s="8" t="s">
        <v>725</v>
      </c>
      <c r="D316" s="5">
        <v>2</v>
      </c>
      <c r="E316" s="5">
        <v>1000</v>
      </c>
      <c r="F316" s="5">
        <v>4</v>
      </c>
    </row>
    <row r="317" spans="1:6" x14ac:dyDescent="0.2">
      <c r="A317" s="3" t="s">
        <v>792</v>
      </c>
      <c r="B317" s="4" t="s">
        <v>733</v>
      </c>
      <c r="C317" s="3" t="s">
        <v>726</v>
      </c>
      <c r="D317" s="5">
        <v>2</v>
      </c>
      <c r="E317" s="5">
        <v>2000</v>
      </c>
      <c r="F317" s="5">
        <v>3</v>
      </c>
    </row>
    <row r="318" spans="1:6" x14ac:dyDescent="0.2">
      <c r="A318" s="3" t="s">
        <v>793</v>
      </c>
      <c r="B318" s="4" t="s">
        <v>734</v>
      </c>
      <c r="C318" s="3" t="s">
        <v>727</v>
      </c>
      <c r="D318" s="5">
        <v>2</v>
      </c>
      <c r="E318" s="5">
        <v>900</v>
      </c>
      <c r="F318" s="5">
        <v>3</v>
      </c>
    </row>
    <row r="319" spans="1:6" x14ac:dyDescent="0.2">
      <c r="A319" s="3" t="s">
        <v>794</v>
      </c>
      <c r="B319" s="4" t="s">
        <v>735</v>
      </c>
      <c r="C319" s="3" t="s">
        <v>728</v>
      </c>
      <c r="D319" s="5">
        <v>2</v>
      </c>
      <c r="E319" s="5">
        <v>1000</v>
      </c>
      <c r="F319" s="5">
        <v>2</v>
      </c>
    </row>
    <row r="320" spans="1:6" x14ac:dyDescent="0.2">
      <c r="A320" s="3" t="s">
        <v>795</v>
      </c>
      <c r="B320" s="4" t="s">
        <v>736</v>
      </c>
      <c r="C320" s="3" t="s">
        <v>737</v>
      </c>
      <c r="D320" s="5">
        <v>2</v>
      </c>
      <c r="E320" s="5">
        <v>800</v>
      </c>
      <c r="F320" s="5">
        <v>3</v>
      </c>
    </row>
    <row r="321" spans="1:6" x14ac:dyDescent="0.2">
      <c r="A321" s="3" t="s">
        <v>796</v>
      </c>
      <c r="B321" s="4" t="s">
        <v>745</v>
      </c>
      <c r="C321" s="3" t="s">
        <v>738</v>
      </c>
      <c r="D321" s="5">
        <v>2</v>
      </c>
      <c r="E321" s="5">
        <v>500</v>
      </c>
      <c r="F321" s="5">
        <v>3</v>
      </c>
    </row>
    <row r="322" spans="1:6" x14ac:dyDescent="0.2">
      <c r="A322" s="3" t="s">
        <v>797</v>
      </c>
      <c r="B322" s="4" t="s">
        <v>744</v>
      </c>
      <c r="C322" s="8" t="s">
        <v>739</v>
      </c>
      <c r="D322" s="5">
        <v>2</v>
      </c>
      <c r="E322" s="5">
        <v>500</v>
      </c>
      <c r="F322" s="5">
        <v>4</v>
      </c>
    </row>
    <row r="323" spans="1:6" x14ac:dyDescent="0.2">
      <c r="A323" s="3" t="s">
        <v>798</v>
      </c>
      <c r="B323" s="4" t="s">
        <v>743</v>
      </c>
      <c r="C323" s="20" t="s">
        <v>740</v>
      </c>
      <c r="D323" s="5">
        <v>2</v>
      </c>
      <c r="E323" s="5">
        <v>300</v>
      </c>
      <c r="F323" s="5">
        <v>5</v>
      </c>
    </row>
    <row r="324" spans="1:6" x14ac:dyDescent="0.2">
      <c r="A324" s="3" t="s">
        <v>799</v>
      </c>
      <c r="B324" s="4" t="s">
        <v>742</v>
      </c>
      <c r="C324" s="3" t="s">
        <v>741</v>
      </c>
      <c r="D324" s="5">
        <v>2</v>
      </c>
      <c r="E324" s="5">
        <v>1500</v>
      </c>
      <c r="F324" s="5">
        <v>3</v>
      </c>
    </row>
    <row r="325" spans="1:6" x14ac:dyDescent="0.2">
      <c r="A325" s="3" t="s">
        <v>864</v>
      </c>
      <c r="B325" s="10" t="s">
        <v>800</v>
      </c>
      <c r="C325" s="11" t="s">
        <v>801</v>
      </c>
      <c r="D325" s="5">
        <v>2</v>
      </c>
      <c r="E325" s="5">
        <v>1100</v>
      </c>
      <c r="F325" s="5">
        <v>3</v>
      </c>
    </row>
    <row r="326" spans="1:6" x14ac:dyDescent="0.2">
      <c r="A326" s="3" t="s">
        <v>865</v>
      </c>
      <c r="B326" s="10" t="s">
        <v>802</v>
      </c>
      <c r="C326" s="11" t="s">
        <v>835</v>
      </c>
      <c r="D326" s="5">
        <v>2</v>
      </c>
      <c r="E326" s="5">
        <v>2000</v>
      </c>
      <c r="F326" s="5">
        <v>3</v>
      </c>
    </row>
    <row r="327" spans="1:6" x14ac:dyDescent="0.2">
      <c r="A327" s="3" t="s">
        <v>866</v>
      </c>
      <c r="B327" s="10" t="s">
        <v>803</v>
      </c>
      <c r="C327" s="28" t="s">
        <v>836</v>
      </c>
      <c r="D327" s="5">
        <v>2</v>
      </c>
      <c r="E327" s="5">
        <v>500</v>
      </c>
      <c r="F327" s="5">
        <v>6</v>
      </c>
    </row>
    <row r="328" spans="1:6" x14ac:dyDescent="0.2">
      <c r="A328" s="3" t="s">
        <v>867</v>
      </c>
      <c r="B328" s="10" t="s">
        <v>804</v>
      </c>
      <c r="C328" s="11" t="s">
        <v>837</v>
      </c>
      <c r="D328" s="5">
        <v>2</v>
      </c>
      <c r="E328" s="5">
        <v>1000</v>
      </c>
      <c r="F328" s="5">
        <v>3</v>
      </c>
    </row>
    <row r="329" spans="1:6" x14ac:dyDescent="0.2">
      <c r="A329" s="3" t="s">
        <v>868</v>
      </c>
      <c r="B329" s="10" t="s">
        <v>805</v>
      </c>
      <c r="C329" s="11" t="s">
        <v>838</v>
      </c>
      <c r="D329" s="5">
        <v>2</v>
      </c>
      <c r="E329" s="5">
        <v>500</v>
      </c>
      <c r="F329" s="5">
        <v>3</v>
      </c>
    </row>
    <row r="330" spans="1:6" x14ac:dyDescent="0.2">
      <c r="A330" s="3" t="s">
        <v>869</v>
      </c>
      <c r="B330" s="10" t="s">
        <v>806</v>
      </c>
      <c r="C330" s="11" t="s">
        <v>839</v>
      </c>
      <c r="D330" s="5">
        <v>2</v>
      </c>
      <c r="E330" s="5">
        <v>200</v>
      </c>
      <c r="F330" s="5">
        <v>4</v>
      </c>
    </row>
    <row r="331" spans="1:6" x14ac:dyDescent="0.2">
      <c r="A331" s="3" t="s">
        <v>870</v>
      </c>
      <c r="B331" s="10" t="s">
        <v>807</v>
      </c>
      <c r="C331" s="11" t="s">
        <v>840</v>
      </c>
      <c r="D331" s="5">
        <v>2</v>
      </c>
      <c r="E331" s="5">
        <v>500</v>
      </c>
      <c r="F331" s="5">
        <v>4</v>
      </c>
    </row>
    <row r="332" spans="1:6" x14ac:dyDescent="0.2">
      <c r="A332" s="3" t="s">
        <v>871</v>
      </c>
      <c r="B332" s="10" t="s">
        <v>808</v>
      </c>
      <c r="C332" s="11" t="s">
        <v>862</v>
      </c>
      <c r="D332" s="5">
        <v>2</v>
      </c>
      <c r="E332" s="5">
        <v>5000</v>
      </c>
      <c r="F332" s="5">
        <v>3</v>
      </c>
    </row>
    <row r="333" spans="1:6" x14ac:dyDescent="0.2">
      <c r="A333" s="3" t="s">
        <v>872</v>
      </c>
      <c r="B333" s="10" t="s">
        <v>809</v>
      </c>
      <c r="C333" s="11" t="s">
        <v>841</v>
      </c>
      <c r="D333" s="5">
        <v>2</v>
      </c>
      <c r="E333" s="5">
        <v>1500</v>
      </c>
      <c r="F333" s="5">
        <v>3</v>
      </c>
    </row>
    <row r="334" spans="1:6" x14ac:dyDescent="0.2">
      <c r="A334" s="3" t="s">
        <v>873</v>
      </c>
      <c r="B334" s="10" t="s">
        <v>810</v>
      </c>
      <c r="C334" s="11" t="s">
        <v>842</v>
      </c>
      <c r="D334" s="5">
        <v>2</v>
      </c>
      <c r="E334" s="5">
        <v>1000</v>
      </c>
      <c r="F334" s="5">
        <v>4</v>
      </c>
    </row>
    <row r="335" spans="1:6" x14ac:dyDescent="0.2">
      <c r="A335" s="3" t="s">
        <v>874</v>
      </c>
      <c r="B335" s="10" t="s">
        <v>811</v>
      </c>
      <c r="C335" s="11" t="s">
        <v>843</v>
      </c>
      <c r="D335" s="5">
        <v>2</v>
      </c>
      <c r="E335" s="5">
        <v>500</v>
      </c>
      <c r="F335" s="5">
        <v>3</v>
      </c>
    </row>
    <row r="336" spans="1:6" x14ac:dyDescent="0.2">
      <c r="A336" s="3" t="s">
        <v>875</v>
      </c>
      <c r="B336" s="10" t="s">
        <v>812</v>
      </c>
      <c r="C336" s="15" t="s">
        <v>844</v>
      </c>
      <c r="D336" s="5">
        <v>2</v>
      </c>
      <c r="E336" s="5">
        <v>400</v>
      </c>
      <c r="F336" s="5">
        <v>4</v>
      </c>
    </row>
    <row r="337" spans="1:6" x14ac:dyDescent="0.2">
      <c r="A337" s="3" t="s">
        <v>876</v>
      </c>
      <c r="B337" s="10" t="s">
        <v>813</v>
      </c>
      <c r="C337" s="11" t="s">
        <v>845</v>
      </c>
      <c r="D337" s="5">
        <v>2</v>
      </c>
      <c r="E337" s="5">
        <v>10000</v>
      </c>
      <c r="F337" s="5">
        <v>3</v>
      </c>
    </row>
    <row r="338" spans="1:6" x14ac:dyDescent="0.2">
      <c r="A338" s="3" t="s">
        <v>877</v>
      </c>
      <c r="B338" s="10" t="s">
        <v>814</v>
      </c>
      <c r="C338" s="15" t="s">
        <v>846</v>
      </c>
      <c r="D338" s="5">
        <v>2</v>
      </c>
      <c r="E338" s="5">
        <v>8000</v>
      </c>
      <c r="F338" s="5">
        <v>3</v>
      </c>
    </row>
    <row r="339" spans="1:6" x14ac:dyDescent="0.2">
      <c r="A339" s="3" t="s">
        <v>878</v>
      </c>
      <c r="B339" s="10" t="s">
        <v>815</v>
      </c>
      <c r="C339" s="11" t="s">
        <v>847</v>
      </c>
      <c r="D339" s="5">
        <v>2</v>
      </c>
      <c r="E339" s="5">
        <v>500</v>
      </c>
      <c r="F339" s="5">
        <v>3</v>
      </c>
    </row>
    <row r="340" spans="1:6" x14ac:dyDescent="0.2">
      <c r="A340" s="3" t="s">
        <v>879</v>
      </c>
      <c r="B340" s="10" t="s">
        <v>816</v>
      </c>
      <c r="C340" s="23" t="s">
        <v>848</v>
      </c>
      <c r="D340" s="5">
        <v>2</v>
      </c>
      <c r="E340" s="5">
        <v>500</v>
      </c>
      <c r="F340" s="5">
        <v>6</v>
      </c>
    </row>
    <row r="341" spans="1:6" x14ac:dyDescent="0.2">
      <c r="A341" s="3" t="s">
        <v>880</v>
      </c>
      <c r="B341" s="10" t="s">
        <v>817</v>
      </c>
      <c r="C341" s="11" t="s">
        <v>849</v>
      </c>
      <c r="D341" s="5">
        <v>2</v>
      </c>
      <c r="E341" s="5">
        <v>2000</v>
      </c>
      <c r="F341" s="5">
        <v>3</v>
      </c>
    </row>
    <row r="342" spans="1:6" x14ac:dyDescent="0.2">
      <c r="A342" s="3" t="s">
        <v>881</v>
      </c>
      <c r="B342" s="10" t="s">
        <v>818</v>
      </c>
      <c r="C342" s="11" t="s">
        <v>850</v>
      </c>
      <c r="D342" s="5">
        <v>2</v>
      </c>
      <c r="E342" s="5">
        <v>3000</v>
      </c>
      <c r="F342" s="5">
        <v>4</v>
      </c>
    </row>
    <row r="343" spans="1:6" x14ac:dyDescent="0.2">
      <c r="A343" s="3" t="s">
        <v>882</v>
      </c>
      <c r="B343" s="10" t="s">
        <v>819</v>
      </c>
      <c r="C343" s="11" t="s">
        <v>851</v>
      </c>
      <c r="D343" s="5">
        <v>2</v>
      </c>
      <c r="E343" s="5">
        <v>5000</v>
      </c>
      <c r="F343" s="5">
        <v>3</v>
      </c>
    </row>
    <row r="344" spans="1:6" x14ac:dyDescent="0.2">
      <c r="A344" s="3" t="s">
        <v>883</v>
      </c>
      <c r="B344" s="10" t="s">
        <v>820</v>
      </c>
      <c r="C344" s="11" t="s">
        <v>852</v>
      </c>
      <c r="D344" s="5">
        <v>2</v>
      </c>
      <c r="E344" s="5">
        <v>500</v>
      </c>
      <c r="F344" s="5">
        <v>3</v>
      </c>
    </row>
    <row r="345" spans="1:6" x14ac:dyDescent="0.2">
      <c r="A345" s="3" t="s">
        <v>884</v>
      </c>
      <c r="B345" s="10" t="s">
        <v>821</v>
      </c>
      <c r="C345" s="15" t="s">
        <v>853</v>
      </c>
      <c r="D345" s="5">
        <v>2</v>
      </c>
      <c r="E345" s="5">
        <v>1000</v>
      </c>
      <c r="F345" s="5">
        <v>4</v>
      </c>
    </row>
    <row r="346" spans="1:6" x14ac:dyDescent="0.2">
      <c r="A346" s="3" t="s">
        <v>885</v>
      </c>
      <c r="B346" s="10" t="s">
        <v>822</v>
      </c>
      <c r="C346" s="11" t="s">
        <v>854</v>
      </c>
      <c r="D346" s="5">
        <v>2</v>
      </c>
      <c r="E346" s="5">
        <v>8000</v>
      </c>
      <c r="F346" s="5">
        <v>3</v>
      </c>
    </row>
    <row r="347" spans="1:6" x14ac:dyDescent="0.2">
      <c r="A347" s="3" t="s">
        <v>886</v>
      </c>
      <c r="B347" s="10" t="s">
        <v>823</v>
      </c>
      <c r="C347" s="11" t="s">
        <v>855</v>
      </c>
      <c r="D347" s="5">
        <v>2</v>
      </c>
      <c r="E347" s="5">
        <v>2000</v>
      </c>
      <c r="F347" s="5">
        <v>3</v>
      </c>
    </row>
    <row r="348" spans="1:6" x14ac:dyDescent="0.2">
      <c r="A348" s="3" t="s">
        <v>887</v>
      </c>
      <c r="B348" s="10" t="s">
        <v>824</v>
      </c>
      <c r="C348" s="23" t="s">
        <v>856</v>
      </c>
      <c r="D348" s="5">
        <v>2</v>
      </c>
      <c r="E348" s="5">
        <v>100</v>
      </c>
      <c r="F348" s="5">
        <v>6</v>
      </c>
    </row>
    <row r="349" spans="1:6" x14ac:dyDescent="0.2">
      <c r="A349" s="3" t="s">
        <v>888</v>
      </c>
      <c r="B349" s="10" t="s">
        <v>825</v>
      </c>
      <c r="C349" s="11" t="s">
        <v>826</v>
      </c>
      <c r="D349" s="5">
        <v>2</v>
      </c>
      <c r="E349" s="5">
        <v>1500</v>
      </c>
      <c r="F349" s="5">
        <v>3</v>
      </c>
    </row>
    <row r="350" spans="1:6" x14ac:dyDescent="0.2">
      <c r="A350" s="3" t="s">
        <v>889</v>
      </c>
      <c r="B350" s="10" t="s">
        <v>827</v>
      </c>
      <c r="C350" s="23" t="s">
        <v>863</v>
      </c>
      <c r="D350" s="5">
        <v>2</v>
      </c>
      <c r="E350" s="5">
        <v>1200</v>
      </c>
      <c r="F350" s="5">
        <v>4</v>
      </c>
    </row>
    <row r="351" spans="1:6" x14ac:dyDescent="0.2">
      <c r="A351" s="3" t="s">
        <v>890</v>
      </c>
      <c r="B351" s="10" t="s">
        <v>828</v>
      </c>
      <c r="C351" s="11" t="s">
        <v>857</v>
      </c>
      <c r="D351" s="5">
        <v>2</v>
      </c>
      <c r="E351" s="5">
        <v>10000</v>
      </c>
      <c r="F351" s="5">
        <v>3</v>
      </c>
    </row>
    <row r="352" spans="1:6" x14ac:dyDescent="0.2">
      <c r="A352" s="3" t="s">
        <v>891</v>
      </c>
      <c r="B352" s="10" t="s">
        <v>829</v>
      </c>
      <c r="C352" s="23" t="s">
        <v>858</v>
      </c>
      <c r="D352" s="5">
        <v>2</v>
      </c>
      <c r="E352" s="5">
        <v>500</v>
      </c>
      <c r="F352" s="5">
        <v>7</v>
      </c>
    </row>
    <row r="353" spans="1:6" x14ac:dyDescent="0.2">
      <c r="A353" s="3" t="s">
        <v>892</v>
      </c>
      <c r="B353" s="10" t="s">
        <v>830</v>
      </c>
      <c r="C353" s="11" t="s">
        <v>859</v>
      </c>
      <c r="D353" s="5">
        <v>2</v>
      </c>
      <c r="E353" s="5">
        <v>5000</v>
      </c>
      <c r="F353" s="5">
        <v>3</v>
      </c>
    </row>
    <row r="354" spans="1:6" x14ac:dyDescent="0.2">
      <c r="A354" s="3" t="s">
        <v>893</v>
      </c>
      <c r="B354" s="10" t="s">
        <v>831</v>
      </c>
      <c r="C354" s="11" t="s">
        <v>860</v>
      </c>
      <c r="D354" s="5">
        <v>2</v>
      </c>
      <c r="E354" s="5">
        <v>500</v>
      </c>
      <c r="F354" s="5">
        <v>3</v>
      </c>
    </row>
    <row r="355" spans="1:6" x14ac:dyDescent="0.2">
      <c r="A355" s="3" t="s">
        <v>894</v>
      </c>
      <c r="B355" s="10" t="s">
        <v>832</v>
      </c>
      <c r="C355" s="15" t="s">
        <v>861</v>
      </c>
      <c r="D355" s="5">
        <v>2</v>
      </c>
      <c r="E355" s="5">
        <v>1100</v>
      </c>
      <c r="F355" s="5">
        <v>3</v>
      </c>
    </row>
    <row r="356" spans="1:6" x14ac:dyDescent="0.2">
      <c r="A356" s="3" t="s">
        <v>895</v>
      </c>
      <c r="B356" s="10" t="s">
        <v>833</v>
      </c>
      <c r="C356" s="11" t="s">
        <v>834</v>
      </c>
      <c r="D356" s="5">
        <v>2</v>
      </c>
      <c r="E356" s="5">
        <v>400</v>
      </c>
      <c r="F356" s="5">
        <v>3</v>
      </c>
    </row>
    <row r="357" spans="1:6" x14ac:dyDescent="0.2">
      <c r="A357" s="3" t="s">
        <v>904</v>
      </c>
      <c r="B357" s="10" t="s">
        <v>926</v>
      </c>
      <c r="C357" s="19" t="s">
        <v>948</v>
      </c>
      <c r="D357" s="5">
        <v>2</v>
      </c>
      <c r="E357" s="5">
        <v>300</v>
      </c>
      <c r="F357" s="5">
        <v>4</v>
      </c>
    </row>
    <row r="358" spans="1:6" x14ac:dyDescent="0.2">
      <c r="A358" s="3" t="s">
        <v>905</v>
      </c>
      <c r="B358" s="10" t="s">
        <v>927</v>
      </c>
      <c r="C358" s="10" t="s">
        <v>949</v>
      </c>
      <c r="D358" s="5">
        <v>2</v>
      </c>
      <c r="E358" s="5">
        <v>100</v>
      </c>
      <c r="F358" s="5">
        <v>5</v>
      </c>
    </row>
    <row r="359" spans="1:6" x14ac:dyDescent="0.2">
      <c r="A359" s="3" t="s">
        <v>906</v>
      </c>
      <c r="B359" s="10" t="s">
        <v>928</v>
      </c>
      <c r="C359" s="10" t="s">
        <v>950</v>
      </c>
      <c r="D359" s="5">
        <v>2</v>
      </c>
      <c r="E359" s="5">
        <v>800</v>
      </c>
      <c r="F359" s="5">
        <v>3</v>
      </c>
    </row>
    <row r="360" spans="1:6" x14ac:dyDescent="0.2">
      <c r="A360" s="3" t="s">
        <v>907</v>
      </c>
      <c r="B360" s="10" t="s">
        <v>929</v>
      </c>
      <c r="C360" s="19" t="s">
        <v>951</v>
      </c>
      <c r="D360" s="5">
        <v>2</v>
      </c>
      <c r="E360" s="5">
        <v>200</v>
      </c>
      <c r="F360" s="5">
        <v>6</v>
      </c>
    </row>
    <row r="361" spans="1:6" x14ac:dyDescent="0.2">
      <c r="A361" s="3" t="s">
        <v>908</v>
      </c>
      <c r="B361" s="10" t="s">
        <v>930</v>
      </c>
      <c r="C361" s="19" t="s">
        <v>952</v>
      </c>
      <c r="D361" s="5">
        <v>2</v>
      </c>
      <c r="E361" s="5">
        <v>2000</v>
      </c>
      <c r="F361" s="5">
        <v>5</v>
      </c>
    </row>
    <row r="362" spans="1:6" x14ac:dyDescent="0.2">
      <c r="A362" s="3" t="s">
        <v>909</v>
      </c>
      <c r="B362" s="10" t="s">
        <v>931</v>
      </c>
      <c r="C362" s="19" t="s">
        <v>953</v>
      </c>
      <c r="D362" s="5">
        <v>2</v>
      </c>
      <c r="E362" s="5">
        <v>400</v>
      </c>
      <c r="F362" s="5">
        <v>3</v>
      </c>
    </row>
    <row r="363" spans="1:6" x14ac:dyDescent="0.2">
      <c r="A363" s="3" t="s">
        <v>910</v>
      </c>
      <c r="B363" s="10" t="s">
        <v>932</v>
      </c>
      <c r="C363" s="19" t="s">
        <v>954</v>
      </c>
      <c r="D363" s="5">
        <v>2</v>
      </c>
      <c r="E363" s="5">
        <v>100</v>
      </c>
      <c r="F363" s="5">
        <v>6</v>
      </c>
    </row>
    <row r="364" spans="1:6" x14ac:dyDescent="0.2">
      <c r="A364" s="3" t="s">
        <v>911</v>
      </c>
      <c r="B364" s="10" t="s">
        <v>933</v>
      </c>
      <c r="C364" s="19" t="s">
        <v>955</v>
      </c>
      <c r="D364" s="5">
        <v>2</v>
      </c>
      <c r="E364" s="5">
        <v>100</v>
      </c>
      <c r="F364" s="5">
        <v>5</v>
      </c>
    </row>
    <row r="365" spans="1:6" x14ac:dyDescent="0.2">
      <c r="A365" s="3" t="s">
        <v>912</v>
      </c>
      <c r="B365" s="10" t="s">
        <v>934</v>
      </c>
      <c r="C365" s="19" t="s">
        <v>956</v>
      </c>
      <c r="D365" s="5">
        <v>2</v>
      </c>
      <c r="E365" s="5">
        <v>100</v>
      </c>
      <c r="F365" s="5">
        <v>7</v>
      </c>
    </row>
    <row r="366" spans="1:6" x14ac:dyDescent="0.2">
      <c r="A366" s="3" t="s">
        <v>913</v>
      </c>
      <c r="B366" s="10" t="s">
        <v>935</v>
      </c>
      <c r="C366" s="24" t="s">
        <v>957</v>
      </c>
      <c r="D366" s="5">
        <v>2</v>
      </c>
      <c r="E366" s="5">
        <v>500</v>
      </c>
      <c r="F366" s="5">
        <v>7</v>
      </c>
    </row>
    <row r="367" spans="1:6" s="7" customFormat="1" x14ac:dyDescent="0.2">
      <c r="A367" s="8" t="s">
        <v>914</v>
      </c>
      <c r="B367" s="17" t="s">
        <v>936</v>
      </c>
      <c r="C367" s="19" t="s">
        <v>958</v>
      </c>
      <c r="D367" s="18">
        <v>2</v>
      </c>
      <c r="E367" s="18">
        <v>400</v>
      </c>
      <c r="F367" s="18">
        <v>4</v>
      </c>
    </row>
    <row r="368" spans="1:6" x14ac:dyDescent="0.2">
      <c r="A368" s="3" t="s">
        <v>915</v>
      </c>
      <c r="B368" s="10" t="s">
        <v>937</v>
      </c>
      <c r="C368" s="19" t="s">
        <v>959</v>
      </c>
      <c r="D368" s="5">
        <v>2</v>
      </c>
      <c r="E368" s="5">
        <v>100</v>
      </c>
      <c r="F368" s="5">
        <v>5</v>
      </c>
    </row>
    <row r="369" spans="1:6" x14ac:dyDescent="0.2">
      <c r="A369" s="3" t="s">
        <v>916</v>
      </c>
      <c r="B369" s="10" t="s">
        <v>938</v>
      </c>
      <c r="C369" s="19" t="s">
        <v>960</v>
      </c>
      <c r="D369" s="5">
        <v>3</v>
      </c>
      <c r="E369" s="5">
        <v>100</v>
      </c>
      <c r="F369" s="5">
        <v>3</v>
      </c>
    </row>
    <row r="370" spans="1:6" x14ac:dyDescent="0.2">
      <c r="A370" s="3" t="s">
        <v>917</v>
      </c>
      <c r="B370" s="10" t="s">
        <v>939</v>
      </c>
      <c r="C370" s="19" t="s">
        <v>961</v>
      </c>
      <c r="D370" s="5">
        <v>2</v>
      </c>
      <c r="E370" s="5">
        <v>100</v>
      </c>
      <c r="F370" s="5">
        <v>12</v>
      </c>
    </row>
    <row r="371" spans="1:6" x14ac:dyDescent="0.2">
      <c r="A371" s="3" t="s">
        <v>918</v>
      </c>
      <c r="B371" s="10" t="s">
        <v>940</v>
      </c>
      <c r="C371" s="19" t="s">
        <v>962</v>
      </c>
      <c r="D371" s="5">
        <v>3</v>
      </c>
      <c r="E371" s="5">
        <v>300</v>
      </c>
      <c r="F371" s="5">
        <v>4</v>
      </c>
    </row>
    <row r="372" spans="1:6" x14ac:dyDescent="0.2">
      <c r="A372" s="3" t="s">
        <v>919</v>
      </c>
      <c r="B372" s="10" t="s">
        <v>941</v>
      </c>
      <c r="C372" s="19" t="s">
        <v>963</v>
      </c>
      <c r="D372" s="5">
        <v>2</v>
      </c>
      <c r="E372" s="5">
        <v>500</v>
      </c>
      <c r="F372" s="5">
        <v>5</v>
      </c>
    </row>
    <row r="373" spans="1:6" x14ac:dyDescent="0.2">
      <c r="A373" s="3" t="s">
        <v>920</v>
      </c>
      <c r="B373" s="10" t="s">
        <v>942</v>
      </c>
      <c r="C373" s="24" t="s">
        <v>964</v>
      </c>
      <c r="D373" s="5">
        <v>2</v>
      </c>
      <c r="E373" s="5">
        <v>700</v>
      </c>
      <c r="F373" s="5">
        <v>4</v>
      </c>
    </row>
    <row r="374" spans="1:6" x14ac:dyDescent="0.2">
      <c r="A374" s="3" t="s">
        <v>921</v>
      </c>
      <c r="B374" s="10" t="s">
        <v>943</v>
      </c>
      <c r="C374" s="19" t="s">
        <v>965</v>
      </c>
      <c r="D374" s="5">
        <v>2</v>
      </c>
      <c r="E374" s="5">
        <v>400</v>
      </c>
      <c r="F374" s="5">
        <v>8</v>
      </c>
    </row>
    <row r="375" spans="1:6" x14ac:dyDescent="0.2">
      <c r="A375" s="3" t="s">
        <v>922</v>
      </c>
      <c r="B375" s="10" t="s">
        <v>944</v>
      </c>
      <c r="C375" s="19" t="s">
        <v>966</v>
      </c>
      <c r="D375" s="5">
        <v>2</v>
      </c>
      <c r="E375" s="5">
        <v>500</v>
      </c>
      <c r="F375" s="5">
        <v>4</v>
      </c>
    </row>
    <row r="376" spans="1:6" x14ac:dyDescent="0.2">
      <c r="A376" s="3" t="s">
        <v>923</v>
      </c>
      <c r="B376" s="10" t="s">
        <v>945</v>
      </c>
      <c r="C376" s="19" t="s">
        <v>967</v>
      </c>
      <c r="D376" s="5">
        <v>2</v>
      </c>
      <c r="E376" s="5">
        <v>100</v>
      </c>
      <c r="F376" s="5">
        <v>3</v>
      </c>
    </row>
    <row r="377" spans="1:6" x14ac:dyDescent="0.2">
      <c r="A377" s="3" t="s">
        <v>924</v>
      </c>
      <c r="B377" s="10" t="s">
        <v>946</v>
      </c>
      <c r="C377" s="19" t="s">
        <v>968</v>
      </c>
      <c r="D377" s="5">
        <v>2</v>
      </c>
      <c r="E377" s="5">
        <v>1000</v>
      </c>
      <c r="F377" s="5">
        <v>10</v>
      </c>
    </row>
    <row r="378" spans="1:6" s="7" customFormat="1" x14ac:dyDescent="0.2">
      <c r="A378" s="8" t="s">
        <v>925</v>
      </c>
      <c r="B378" s="17" t="s">
        <v>947</v>
      </c>
      <c r="C378" s="19" t="s">
        <v>969</v>
      </c>
      <c r="D378" s="18">
        <v>2</v>
      </c>
      <c r="E378" s="18">
        <v>300</v>
      </c>
      <c r="F378" s="18">
        <v>5</v>
      </c>
    </row>
    <row r="379" spans="1:6" x14ac:dyDescent="0.2">
      <c r="A379" s="8" t="s">
        <v>1024</v>
      </c>
      <c r="B379" s="10" t="s">
        <v>1030</v>
      </c>
      <c r="C379" s="19" t="s">
        <v>1036</v>
      </c>
      <c r="D379" s="5">
        <v>2</v>
      </c>
      <c r="E379" s="5">
        <v>1000</v>
      </c>
      <c r="F379" s="5">
        <v>8</v>
      </c>
    </row>
    <row r="380" spans="1:6" x14ac:dyDescent="0.2">
      <c r="A380" s="8" t="s">
        <v>1025</v>
      </c>
      <c r="B380" s="10" t="s">
        <v>1031</v>
      </c>
      <c r="C380" s="19" t="s">
        <v>1037</v>
      </c>
      <c r="D380" s="5">
        <v>2</v>
      </c>
      <c r="E380" s="5">
        <v>500</v>
      </c>
      <c r="F380" s="5">
        <v>6</v>
      </c>
    </row>
    <row r="381" spans="1:6" x14ac:dyDescent="0.2">
      <c r="A381" s="8" t="s">
        <v>1026</v>
      </c>
      <c r="B381" s="10" t="s">
        <v>1032</v>
      </c>
      <c r="C381" s="19" t="s">
        <v>1038</v>
      </c>
      <c r="D381" s="5">
        <v>2</v>
      </c>
      <c r="E381" s="5">
        <v>500</v>
      </c>
      <c r="F381" s="5">
        <v>4</v>
      </c>
    </row>
    <row r="382" spans="1:6" x14ac:dyDescent="0.2">
      <c r="A382" s="8" t="s">
        <v>1027</v>
      </c>
      <c r="B382" s="10" t="s">
        <v>1033</v>
      </c>
      <c r="C382" s="19" t="s">
        <v>1039</v>
      </c>
      <c r="D382" s="5">
        <v>3</v>
      </c>
      <c r="E382" s="5">
        <v>1000</v>
      </c>
      <c r="F382" s="5">
        <v>7</v>
      </c>
    </row>
    <row r="383" spans="1:6" x14ac:dyDescent="0.2">
      <c r="A383" s="8" t="s">
        <v>1028</v>
      </c>
      <c r="B383" s="10" t="s">
        <v>1034</v>
      </c>
      <c r="C383" s="19" t="s">
        <v>1040</v>
      </c>
      <c r="D383" s="5">
        <v>2</v>
      </c>
      <c r="E383" s="5">
        <v>500</v>
      </c>
      <c r="F383" s="5">
        <v>6</v>
      </c>
    </row>
    <row r="384" spans="1:6" x14ac:dyDescent="0.2">
      <c r="A384" s="8" t="s">
        <v>1029</v>
      </c>
      <c r="B384" s="10" t="s">
        <v>1035</v>
      </c>
      <c r="C384" s="19" t="s">
        <v>1041</v>
      </c>
      <c r="D384" s="5">
        <v>2</v>
      </c>
      <c r="E384" s="5">
        <v>300</v>
      </c>
      <c r="F384" s="5">
        <v>7</v>
      </c>
    </row>
    <row r="385" spans="1:6" x14ac:dyDescent="0.2">
      <c r="A385" s="8" t="s">
        <v>1171</v>
      </c>
      <c r="B385" s="10" t="s">
        <v>1145</v>
      </c>
      <c r="C385" s="24" t="s">
        <v>1197</v>
      </c>
      <c r="D385" s="5">
        <v>2</v>
      </c>
      <c r="E385" s="5">
        <v>500</v>
      </c>
      <c r="F385" s="5">
        <v>5</v>
      </c>
    </row>
    <row r="386" spans="1:6" x14ac:dyDescent="0.2">
      <c r="A386" s="8" t="s">
        <v>1172</v>
      </c>
      <c r="B386" s="10" t="s">
        <v>1146</v>
      </c>
      <c r="C386" s="24" t="s">
        <v>1198</v>
      </c>
      <c r="D386" s="5">
        <v>2</v>
      </c>
      <c r="E386" s="5">
        <v>400</v>
      </c>
      <c r="F386" s="5">
        <v>5</v>
      </c>
    </row>
    <row r="387" spans="1:6" x14ac:dyDescent="0.2">
      <c r="A387" s="8" t="s">
        <v>1173</v>
      </c>
      <c r="B387" s="10" t="s">
        <v>1147</v>
      </c>
      <c r="C387" s="24" t="s">
        <v>1199</v>
      </c>
      <c r="D387" s="5">
        <v>2</v>
      </c>
      <c r="E387" s="5">
        <v>500</v>
      </c>
      <c r="F387" s="5">
        <v>6</v>
      </c>
    </row>
    <row r="388" spans="1:6" x14ac:dyDescent="0.2">
      <c r="A388" s="8" t="s">
        <v>1174</v>
      </c>
      <c r="B388" s="10" t="s">
        <v>1148</v>
      </c>
      <c r="C388" s="24" t="s">
        <v>1200</v>
      </c>
      <c r="D388" s="5">
        <v>2</v>
      </c>
      <c r="E388" s="5">
        <v>300</v>
      </c>
      <c r="F388" s="5">
        <v>6</v>
      </c>
    </row>
    <row r="389" spans="1:6" x14ac:dyDescent="0.2">
      <c r="A389" s="8" t="s">
        <v>1175</v>
      </c>
      <c r="B389" s="10" t="s">
        <v>1149</v>
      </c>
      <c r="C389" s="24" t="s">
        <v>1201</v>
      </c>
      <c r="D389" s="5">
        <v>2</v>
      </c>
      <c r="E389" s="5">
        <v>100</v>
      </c>
      <c r="F389" s="5">
        <v>7</v>
      </c>
    </row>
    <row r="390" spans="1:6" x14ac:dyDescent="0.2">
      <c r="A390" s="8" t="s">
        <v>1176</v>
      </c>
      <c r="B390" s="10" t="s">
        <v>1150</v>
      </c>
      <c r="C390" s="24" t="s">
        <v>1202</v>
      </c>
      <c r="D390" s="5">
        <v>2</v>
      </c>
      <c r="E390" s="5">
        <v>100</v>
      </c>
      <c r="F390" s="5">
        <v>14</v>
      </c>
    </row>
    <row r="391" spans="1:6" x14ac:dyDescent="0.2">
      <c r="A391" s="8" t="s">
        <v>1177</v>
      </c>
      <c r="B391" s="10" t="s">
        <v>1151</v>
      </c>
      <c r="C391" s="24" t="s">
        <v>1203</v>
      </c>
      <c r="D391" s="5">
        <v>2</v>
      </c>
      <c r="E391" s="5">
        <v>300</v>
      </c>
      <c r="F391" s="5">
        <v>7</v>
      </c>
    </row>
    <row r="392" spans="1:6" x14ac:dyDescent="0.2">
      <c r="A392" s="8" t="s">
        <v>1178</v>
      </c>
      <c r="B392" s="10" t="s">
        <v>1152</v>
      </c>
      <c r="C392" s="24" t="s">
        <v>1204</v>
      </c>
      <c r="D392" s="5">
        <v>2</v>
      </c>
      <c r="E392" s="5">
        <v>100</v>
      </c>
      <c r="F392" s="5">
        <v>5</v>
      </c>
    </row>
    <row r="393" spans="1:6" x14ac:dyDescent="0.2">
      <c r="A393" s="8" t="s">
        <v>1179</v>
      </c>
      <c r="B393" s="10" t="s">
        <v>1153</v>
      </c>
      <c r="C393" s="24" t="s">
        <v>1205</v>
      </c>
      <c r="D393" s="5">
        <v>2</v>
      </c>
      <c r="E393" s="5">
        <v>100</v>
      </c>
      <c r="F393" s="5">
        <v>10</v>
      </c>
    </row>
    <row r="394" spans="1:6" x14ac:dyDescent="0.2">
      <c r="A394" s="8" t="s">
        <v>1180</v>
      </c>
      <c r="B394" s="10" t="s">
        <v>1154</v>
      </c>
      <c r="C394" s="24" t="s">
        <v>1206</v>
      </c>
      <c r="D394" s="5">
        <v>2</v>
      </c>
      <c r="E394" s="5">
        <v>300</v>
      </c>
      <c r="F394" s="5">
        <v>4</v>
      </c>
    </row>
    <row r="395" spans="1:6" x14ac:dyDescent="0.2">
      <c r="A395" s="8" t="s">
        <v>1181</v>
      </c>
      <c r="B395" s="10" t="s">
        <v>1155</v>
      </c>
      <c r="C395" s="24" t="s">
        <v>1207</v>
      </c>
      <c r="D395" s="5">
        <v>2</v>
      </c>
      <c r="E395" s="5">
        <v>200</v>
      </c>
      <c r="F395" s="5">
        <v>10</v>
      </c>
    </row>
    <row r="396" spans="1:6" x14ac:dyDescent="0.2">
      <c r="A396" s="8" t="s">
        <v>1182</v>
      </c>
      <c r="B396" s="10" t="s">
        <v>1156</v>
      </c>
      <c r="C396" s="24" t="s">
        <v>1208</v>
      </c>
      <c r="D396" s="5">
        <v>2</v>
      </c>
      <c r="E396" s="5">
        <v>500</v>
      </c>
      <c r="F396" s="5">
        <v>10</v>
      </c>
    </row>
    <row r="397" spans="1:6" x14ac:dyDescent="0.2">
      <c r="A397" s="8" t="s">
        <v>1183</v>
      </c>
      <c r="B397" s="10" t="s">
        <v>1157</v>
      </c>
      <c r="C397" s="24" t="s">
        <v>1209</v>
      </c>
      <c r="D397" s="5">
        <v>2</v>
      </c>
      <c r="E397" s="5">
        <v>500</v>
      </c>
      <c r="F397" s="5">
        <v>5</v>
      </c>
    </row>
    <row r="398" spans="1:6" x14ac:dyDescent="0.2">
      <c r="A398" s="8" t="s">
        <v>1184</v>
      </c>
      <c r="B398" s="10" t="s">
        <v>1158</v>
      </c>
      <c r="C398" s="24" t="s">
        <v>1210</v>
      </c>
      <c r="D398" s="5">
        <v>2</v>
      </c>
      <c r="E398" s="5">
        <v>100</v>
      </c>
      <c r="F398" s="5">
        <v>5</v>
      </c>
    </row>
    <row r="399" spans="1:6" x14ac:dyDescent="0.2">
      <c r="A399" s="8" t="s">
        <v>1185</v>
      </c>
      <c r="B399" s="10" t="s">
        <v>1159</v>
      </c>
      <c r="C399" s="24" t="s">
        <v>1211</v>
      </c>
      <c r="D399" s="5">
        <v>2</v>
      </c>
      <c r="E399" s="5">
        <v>500</v>
      </c>
      <c r="F399" s="5">
        <v>7</v>
      </c>
    </row>
    <row r="400" spans="1:6" x14ac:dyDescent="0.2">
      <c r="A400" s="8" t="s">
        <v>1186</v>
      </c>
      <c r="B400" s="10" t="s">
        <v>1160</v>
      </c>
      <c r="C400" s="24" t="s">
        <v>1212</v>
      </c>
      <c r="D400" s="5">
        <v>2</v>
      </c>
      <c r="E400" s="5">
        <v>100</v>
      </c>
      <c r="F400" s="5">
        <v>10</v>
      </c>
    </row>
    <row r="401" spans="1:6" x14ac:dyDescent="0.2">
      <c r="A401" s="8" t="s">
        <v>1187</v>
      </c>
      <c r="B401" s="10" t="s">
        <v>1161</v>
      </c>
      <c r="C401" s="24" t="s">
        <v>1213</v>
      </c>
      <c r="D401" s="5">
        <v>2</v>
      </c>
      <c r="E401" s="5">
        <v>300</v>
      </c>
      <c r="F401" s="5">
        <v>6</v>
      </c>
    </row>
    <row r="402" spans="1:6" x14ac:dyDescent="0.2">
      <c r="A402" s="8" t="s">
        <v>1188</v>
      </c>
      <c r="B402" s="10" t="s">
        <v>1162</v>
      </c>
      <c r="C402" s="24" t="s">
        <v>1214</v>
      </c>
      <c r="D402" s="5">
        <v>2</v>
      </c>
      <c r="E402" s="5">
        <v>100</v>
      </c>
      <c r="F402" s="5">
        <v>5</v>
      </c>
    </row>
    <row r="403" spans="1:6" x14ac:dyDescent="0.2">
      <c r="A403" s="8" t="s">
        <v>1189</v>
      </c>
      <c r="B403" s="10" t="s">
        <v>1163</v>
      </c>
      <c r="C403" s="24" t="s">
        <v>1215</v>
      </c>
      <c r="D403" s="5">
        <v>2</v>
      </c>
      <c r="E403" s="5">
        <v>400</v>
      </c>
      <c r="F403" s="5">
        <v>6</v>
      </c>
    </row>
    <row r="404" spans="1:6" x14ac:dyDescent="0.2">
      <c r="A404" s="8" t="s">
        <v>1190</v>
      </c>
      <c r="B404" s="10" t="s">
        <v>1164</v>
      </c>
      <c r="C404" s="24" t="s">
        <v>1216</v>
      </c>
      <c r="D404" s="5">
        <v>2</v>
      </c>
      <c r="E404" s="5">
        <v>200</v>
      </c>
      <c r="F404" s="5">
        <v>5</v>
      </c>
    </row>
    <row r="405" spans="1:6" x14ac:dyDescent="0.2">
      <c r="A405" s="8" t="s">
        <v>1191</v>
      </c>
      <c r="B405" s="10" t="s">
        <v>1165</v>
      </c>
      <c r="C405" s="24" t="s">
        <v>1217</v>
      </c>
      <c r="D405" s="5">
        <v>2</v>
      </c>
      <c r="E405" s="5">
        <v>1000</v>
      </c>
      <c r="F405" s="5">
        <v>4</v>
      </c>
    </row>
    <row r="406" spans="1:6" x14ac:dyDescent="0.2">
      <c r="A406" s="8" t="s">
        <v>1192</v>
      </c>
      <c r="B406" s="10" t="s">
        <v>1166</v>
      </c>
      <c r="C406" s="24" t="s">
        <v>1218</v>
      </c>
      <c r="D406" s="5">
        <v>2</v>
      </c>
      <c r="E406" s="5">
        <v>100</v>
      </c>
      <c r="F406" s="5">
        <v>6</v>
      </c>
    </row>
    <row r="407" spans="1:6" x14ac:dyDescent="0.2">
      <c r="A407" s="8" t="s">
        <v>1193</v>
      </c>
      <c r="B407" s="10" t="s">
        <v>1167</v>
      </c>
      <c r="C407" s="24" t="s">
        <v>1219</v>
      </c>
      <c r="D407" s="5">
        <v>2</v>
      </c>
      <c r="E407" s="5">
        <v>500</v>
      </c>
      <c r="F407" s="5">
        <v>6</v>
      </c>
    </row>
    <row r="408" spans="1:6" x14ac:dyDescent="0.2">
      <c r="A408" s="8" t="s">
        <v>1194</v>
      </c>
      <c r="B408" s="10" t="s">
        <v>1168</v>
      </c>
      <c r="C408" s="24" t="s">
        <v>1220</v>
      </c>
      <c r="D408" s="5">
        <v>2</v>
      </c>
      <c r="E408" s="5">
        <v>500</v>
      </c>
      <c r="F408" s="5">
        <v>6</v>
      </c>
    </row>
    <row r="409" spans="1:6" x14ac:dyDescent="0.2">
      <c r="A409" s="8" t="s">
        <v>1195</v>
      </c>
      <c r="B409" s="10" t="s">
        <v>1169</v>
      </c>
      <c r="C409" s="24" t="s">
        <v>1221</v>
      </c>
      <c r="D409" s="5">
        <v>2</v>
      </c>
      <c r="E409" s="5">
        <v>500</v>
      </c>
      <c r="F409" s="5">
        <v>10</v>
      </c>
    </row>
    <row r="410" spans="1:6" x14ac:dyDescent="0.2">
      <c r="A410" s="8" t="s">
        <v>1196</v>
      </c>
      <c r="B410" s="10" t="s">
        <v>1170</v>
      </c>
      <c r="C410" s="24" t="s">
        <v>1222</v>
      </c>
      <c r="D410" s="5">
        <v>2</v>
      </c>
      <c r="E410" s="5">
        <v>400</v>
      </c>
      <c r="F410" s="5">
        <v>4</v>
      </c>
    </row>
    <row r="411" spans="1:6" x14ac:dyDescent="0.2">
      <c r="A411" s="8" t="s">
        <v>1229</v>
      </c>
      <c r="B411" s="10" t="s">
        <v>1230</v>
      </c>
      <c r="C411" s="24" t="s">
        <v>1231</v>
      </c>
      <c r="D411" s="5">
        <v>2</v>
      </c>
      <c r="E411" s="5">
        <v>200</v>
      </c>
      <c r="F411" s="5">
        <v>8</v>
      </c>
    </row>
    <row r="412" spans="1:6" x14ac:dyDescent="0.2">
      <c r="A412" s="8" t="s">
        <v>1284</v>
      </c>
      <c r="B412" s="10" t="s">
        <v>1307</v>
      </c>
      <c r="C412" s="24" t="s">
        <v>1330</v>
      </c>
      <c r="D412" s="5">
        <v>2</v>
      </c>
      <c r="E412" s="5">
        <v>100</v>
      </c>
      <c r="F412" s="5">
        <v>8</v>
      </c>
    </row>
    <row r="413" spans="1:6" x14ac:dyDescent="0.2">
      <c r="A413" s="8" t="s">
        <v>1285</v>
      </c>
      <c r="B413" s="10" t="s">
        <v>1308</v>
      </c>
      <c r="C413" s="24" t="s">
        <v>1331</v>
      </c>
      <c r="D413" s="5">
        <v>2</v>
      </c>
      <c r="E413" s="5">
        <v>300</v>
      </c>
      <c r="F413" s="5">
        <v>6</v>
      </c>
    </row>
    <row r="414" spans="1:6" x14ac:dyDescent="0.2">
      <c r="A414" s="8" t="s">
        <v>1286</v>
      </c>
      <c r="B414" s="10" t="s">
        <v>1309</v>
      </c>
      <c r="C414" s="24" t="s">
        <v>1332</v>
      </c>
      <c r="D414" s="5">
        <v>2</v>
      </c>
      <c r="E414" s="5">
        <v>100</v>
      </c>
      <c r="F414" s="5">
        <v>5</v>
      </c>
    </row>
    <row r="415" spans="1:6" x14ac:dyDescent="0.2">
      <c r="A415" s="8" t="s">
        <v>1287</v>
      </c>
      <c r="B415" s="10" t="s">
        <v>1310</v>
      </c>
      <c r="C415" s="24" t="s">
        <v>1333</v>
      </c>
      <c r="D415" s="5">
        <v>2</v>
      </c>
      <c r="E415" s="5">
        <v>1000</v>
      </c>
      <c r="F415" s="5">
        <v>5</v>
      </c>
    </row>
    <row r="416" spans="1:6" x14ac:dyDescent="0.2">
      <c r="A416" s="8" t="s">
        <v>1288</v>
      </c>
      <c r="B416" s="10" t="s">
        <v>1311</v>
      </c>
      <c r="C416" s="24" t="s">
        <v>1334</v>
      </c>
      <c r="D416" s="5">
        <v>2</v>
      </c>
      <c r="E416" s="5">
        <v>1000</v>
      </c>
      <c r="F416" s="5">
        <v>5</v>
      </c>
    </row>
    <row r="417" spans="1:6" x14ac:dyDescent="0.2">
      <c r="A417" s="8" t="s">
        <v>1289</v>
      </c>
      <c r="B417" s="10" t="s">
        <v>1312</v>
      </c>
      <c r="C417" s="24" t="s">
        <v>1335</v>
      </c>
      <c r="D417" s="5">
        <v>2</v>
      </c>
      <c r="E417" s="5">
        <v>500</v>
      </c>
      <c r="F417" s="5">
        <v>5</v>
      </c>
    </row>
    <row r="418" spans="1:6" x14ac:dyDescent="0.2">
      <c r="A418" s="8" t="s">
        <v>1290</v>
      </c>
      <c r="B418" s="10" t="s">
        <v>1313</v>
      </c>
      <c r="C418" s="24" t="s">
        <v>1336</v>
      </c>
      <c r="D418" s="5">
        <v>2</v>
      </c>
      <c r="E418" s="5">
        <v>100</v>
      </c>
      <c r="F418" s="5">
        <v>3</v>
      </c>
    </row>
    <row r="419" spans="1:6" x14ac:dyDescent="0.2">
      <c r="A419" s="8" t="s">
        <v>1291</v>
      </c>
      <c r="B419" s="10" t="s">
        <v>1314</v>
      </c>
      <c r="C419" s="24" t="s">
        <v>1337</v>
      </c>
      <c r="D419" s="5">
        <v>2</v>
      </c>
      <c r="E419" s="5">
        <v>500</v>
      </c>
      <c r="F419" s="5">
        <v>5</v>
      </c>
    </row>
    <row r="420" spans="1:6" x14ac:dyDescent="0.2">
      <c r="A420" s="8" t="s">
        <v>1292</v>
      </c>
      <c r="B420" s="10" t="s">
        <v>1315</v>
      </c>
      <c r="C420" s="24" t="s">
        <v>1338</v>
      </c>
      <c r="D420" s="5">
        <v>2</v>
      </c>
      <c r="E420" s="5">
        <v>100</v>
      </c>
      <c r="F420" s="5">
        <v>3</v>
      </c>
    </row>
    <row r="421" spans="1:6" x14ac:dyDescent="0.2">
      <c r="A421" s="8" t="s">
        <v>1293</v>
      </c>
      <c r="B421" s="10" t="s">
        <v>1316</v>
      </c>
      <c r="C421" s="24" t="s">
        <v>1339</v>
      </c>
      <c r="D421" s="5">
        <v>2</v>
      </c>
      <c r="E421" s="5">
        <v>300</v>
      </c>
      <c r="F421" s="5">
        <v>8</v>
      </c>
    </row>
    <row r="422" spans="1:6" x14ac:dyDescent="0.2">
      <c r="A422" s="8" t="s">
        <v>1294</v>
      </c>
      <c r="B422" s="10" t="s">
        <v>1317</v>
      </c>
      <c r="C422" s="24" t="s">
        <v>1340</v>
      </c>
      <c r="D422" s="5">
        <v>2</v>
      </c>
      <c r="E422" s="5">
        <v>500</v>
      </c>
      <c r="F422" s="5">
        <v>6</v>
      </c>
    </row>
    <row r="423" spans="1:6" x14ac:dyDescent="0.2">
      <c r="A423" s="8" t="s">
        <v>1295</v>
      </c>
      <c r="B423" s="10" t="s">
        <v>1318</v>
      </c>
      <c r="C423" s="24" t="s">
        <v>1341</v>
      </c>
      <c r="D423" s="5">
        <v>2</v>
      </c>
      <c r="E423" s="5">
        <v>500</v>
      </c>
      <c r="F423" s="5">
        <v>6</v>
      </c>
    </row>
    <row r="424" spans="1:6" x14ac:dyDescent="0.2">
      <c r="A424" s="8" t="s">
        <v>1296</v>
      </c>
      <c r="B424" s="10" t="s">
        <v>1319</v>
      </c>
      <c r="C424" s="24" t="s">
        <v>1342</v>
      </c>
      <c r="D424" s="5">
        <v>2</v>
      </c>
      <c r="E424" s="5">
        <v>100</v>
      </c>
      <c r="F424" s="5">
        <v>3</v>
      </c>
    </row>
    <row r="425" spans="1:6" x14ac:dyDescent="0.2">
      <c r="A425" s="8" t="s">
        <v>1297</v>
      </c>
      <c r="B425" s="10" t="s">
        <v>1320</v>
      </c>
      <c r="C425" s="24" t="s">
        <v>1343</v>
      </c>
      <c r="D425" s="5">
        <v>2</v>
      </c>
      <c r="E425" s="5">
        <v>500</v>
      </c>
      <c r="F425" s="5">
        <v>6</v>
      </c>
    </row>
    <row r="426" spans="1:6" x14ac:dyDescent="0.2">
      <c r="A426" s="8" t="s">
        <v>1298</v>
      </c>
      <c r="B426" s="10" t="s">
        <v>1321</v>
      </c>
      <c r="C426" s="24" t="s">
        <v>1344</v>
      </c>
      <c r="D426" s="5">
        <v>2</v>
      </c>
      <c r="E426" s="5">
        <v>500</v>
      </c>
      <c r="F426" s="5">
        <v>5</v>
      </c>
    </row>
    <row r="427" spans="1:6" x14ac:dyDescent="0.2">
      <c r="A427" s="8" t="s">
        <v>1299</v>
      </c>
      <c r="B427" s="10" t="s">
        <v>1322</v>
      </c>
      <c r="C427" s="24" t="s">
        <v>1345</v>
      </c>
      <c r="D427" s="5">
        <v>2</v>
      </c>
      <c r="E427" s="5">
        <v>100</v>
      </c>
      <c r="F427" s="5">
        <v>6</v>
      </c>
    </row>
    <row r="428" spans="1:6" x14ac:dyDescent="0.2">
      <c r="A428" s="8" t="s">
        <v>1300</v>
      </c>
      <c r="B428" s="10" t="s">
        <v>1323</v>
      </c>
      <c r="C428" s="24" t="s">
        <v>1346</v>
      </c>
      <c r="D428" s="5">
        <v>2</v>
      </c>
      <c r="E428" s="5">
        <v>200</v>
      </c>
      <c r="F428" s="5">
        <v>8</v>
      </c>
    </row>
    <row r="429" spans="1:6" x14ac:dyDescent="0.2">
      <c r="A429" s="8" t="s">
        <v>1301</v>
      </c>
      <c r="B429" s="10" t="s">
        <v>1324</v>
      </c>
      <c r="C429" s="24" t="s">
        <v>1347</v>
      </c>
      <c r="D429" s="5">
        <v>2</v>
      </c>
      <c r="E429" s="5">
        <v>500</v>
      </c>
      <c r="F429" s="5">
        <v>5</v>
      </c>
    </row>
    <row r="430" spans="1:6" x14ac:dyDescent="0.2">
      <c r="A430" s="8" t="s">
        <v>1302</v>
      </c>
      <c r="B430" s="10" t="s">
        <v>1325</v>
      </c>
      <c r="C430" s="24" t="s">
        <v>1348</v>
      </c>
      <c r="D430" s="5">
        <v>2</v>
      </c>
      <c r="E430" s="5">
        <v>200</v>
      </c>
      <c r="F430" s="5">
        <v>10</v>
      </c>
    </row>
    <row r="431" spans="1:6" x14ac:dyDescent="0.2">
      <c r="A431" s="8" t="s">
        <v>1303</v>
      </c>
      <c r="B431" s="10" t="s">
        <v>1326</v>
      </c>
      <c r="C431" s="24" t="s">
        <v>1349</v>
      </c>
      <c r="D431" s="5">
        <v>2</v>
      </c>
      <c r="E431" s="5">
        <v>500</v>
      </c>
      <c r="F431" s="5">
        <v>8</v>
      </c>
    </row>
    <row r="432" spans="1:6" x14ac:dyDescent="0.2">
      <c r="A432" s="8" t="s">
        <v>1304</v>
      </c>
      <c r="B432" s="10" t="s">
        <v>1327</v>
      </c>
      <c r="C432" s="24" t="s">
        <v>1350</v>
      </c>
      <c r="D432" s="5">
        <v>2</v>
      </c>
      <c r="E432" s="5">
        <v>500</v>
      </c>
      <c r="F432" s="5">
        <v>4</v>
      </c>
    </row>
    <row r="433" spans="1:6" x14ac:dyDescent="0.2">
      <c r="A433" s="8" t="s">
        <v>1305</v>
      </c>
      <c r="B433" s="10" t="s">
        <v>1328</v>
      </c>
      <c r="C433" s="24" t="s">
        <v>1351</v>
      </c>
      <c r="D433" s="5">
        <v>2</v>
      </c>
      <c r="E433" s="5">
        <v>400</v>
      </c>
      <c r="F433" s="5">
        <v>5</v>
      </c>
    </row>
    <row r="434" spans="1:6" x14ac:dyDescent="0.2">
      <c r="A434" s="8" t="s">
        <v>1306</v>
      </c>
      <c r="B434" s="10" t="s">
        <v>1329</v>
      </c>
      <c r="C434" s="24" t="s">
        <v>1352</v>
      </c>
      <c r="D434" s="5">
        <v>2</v>
      </c>
      <c r="E434" s="5">
        <v>500</v>
      </c>
      <c r="F434" s="5">
        <v>5</v>
      </c>
    </row>
    <row r="435" spans="1:6" x14ac:dyDescent="0.2">
      <c r="B435" s="10"/>
      <c r="C435" s="10"/>
      <c r="D435" s="5"/>
      <c r="E435" s="5"/>
      <c r="F435" s="5"/>
    </row>
    <row r="436" spans="1:6" x14ac:dyDescent="0.2">
      <c r="B436" s="10"/>
      <c r="C436" s="10"/>
      <c r="D436" s="5"/>
      <c r="E436" s="5"/>
      <c r="F436" s="5"/>
    </row>
    <row r="437" spans="1:6" x14ac:dyDescent="0.2">
      <c r="B437" s="10"/>
      <c r="C437" s="10"/>
      <c r="D437" s="5"/>
      <c r="E437" s="5"/>
      <c r="F437" s="5"/>
    </row>
    <row r="438" spans="1:6" x14ac:dyDescent="0.2">
      <c r="B438" s="10"/>
      <c r="C438" s="10"/>
      <c r="D438" s="5"/>
      <c r="E438" s="5"/>
      <c r="F438" s="5"/>
    </row>
    <row r="439" spans="1:6" x14ac:dyDescent="0.2">
      <c r="B439" s="10"/>
      <c r="C439" s="10"/>
      <c r="D439" s="5"/>
      <c r="E439" s="5"/>
      <c r="F439" s="5"/>
    </row>
    <row r="440" spans="1:6" x14ac:dyDescent="0.2">
      <c r="B440" s="10"/>
      <c r="C440" s="10"/>
      <c r="D440" s="5"/>
      <c r="E440" s="5"/>
      <c r="F440" s="5"/>
    </row>
    <row r="441" spans="1:6" x14ac:dyDescent="0.2">
      <c r="B441" s="10"/>
      <c r="C441" s="10"/>
      <c r="D441" s="5"/>
      <c r="E441" s="5"/>
      <c r="F441" s="5"/>
    </row>
    <row r="442" spans="1:6" x14ac:dyDescent="0.2">
      <c r="B442" s="10"/>
      <c r="C442" s="10"/>
      <c r="D442" s="5"/>
      <c r="E442" s="5"/>
      <c r="F442" s="5"/>
    </row>
    <row r="443" spans="1:6" x14ac:dyDescent="0.2">
      <c r="B443" s="10"/>
      <c r="C443" s="10"/>
      <c r="D443" s="5"/>
      <c r="E443" s="5"/>
      <c r="F443" s="5"/>
    </row>
    <row r="444" spans="1:6" x14ac:dyDescent="0.2">
      <c r="B444" s="10"/>
      <c r="C444" s="10"/>
      <c r="D444" s="5"/>
      <c r="E444" s="5"/>
      <c r="F444" s="5"/>
    </row>
    <row r="445" spans="1:6" x14ac:dyDescent="0.2">
      <c r="B445" s="10"/>
      <c r="C445" s="10"/>
      <c r="D445" s="5"/>
      <c r="E445" s="5"/>
      <c r="F445" s="5"/>
    </row>
    <row r="446" spans="1:6" x14ac:dyDescent="0.2">
      <c r="B446" s="10"/>
      <c r="C446" s="10"/>
      <c r="D446" s="5"/>
      <c r="E446" s="5"/>
      <c r="F446" s="5"/>
    </row>
    <row r="447" spans="1:6" x14ac:dyDescent="0.2">
      <c r="B447" s="10"/>
      <c r="C447" s="10"/>
      <c r="D447" s="5"/>
      <c r="E447" s="5"/>
      <c r="F447" s="5"/>
    </row>
    <row r="448" spans="1:6" x14ac:dyDescent="0.2">
      <c r="B448" s="10"/>
      <c r="C448" s="10"/>
      <c r="D448" s="5"/>
      <c r="E448" s="5"/>
      <c r="F448" s="5"/>
    </row>
    <row r="449" spans="2:6" x14ac:dyDescent="0.2">
      <c r="B449" s="10"/>
      <c r="C449" s="10"/>
      <c r="D449" s="5"/>
      <c r="E449" s="5"/>
      <c r="F449" s="5"/>
    </row>
    <row r="450" spans="2:6" x14ac:dyDescent="0.2">
      <c r="B450" s="10"/>
      <c r="C450" s="10"/>
      <c r="D450" s="5"/>
      <c r="E450" s="5"/>
      <c r="F450" s="5"/>
    </row>
    <row r="451" spans="2:6" x14ac:dyDescent="0.2">
      <c r="B451" s="10"/>
      <c r="C451" s="10"/>
      <c r="D451" s="5"/>
      <c r="E451" s="5"/>
      <c r="F451" s="5"/>
    </row>
    <row r="452" spans="2:6" x14ac:dyDescent="0.2">
      <c r="B452" s="10"/>
      <c r="C452" s="10"/>
      <c r="D452" s="5"/>
      <c r="E452" s="5"/>
      <c r="F452" s="5"/>
    </row>
    <row r="453" spans="2:6" x14ac:dyDescent="0.2">
      <c r="B453" s="10"/>
      <c r="C453" s="10"/>
      <c r="D453" s="5"/>
      <c r="E453" s="5"/>
      <c r="F453" s="5"/>
    </row>
    <row r="454" spans="2:6" x14ac:dyDescent="0.2">
      <c r="B454" s="10"/>
      <c r="C454" s="10"/>
      <c r="D454" s="5"/>
      <c r="E454" s="5"/>
      <c r="F454" s="5"/>
    </row>
    <row r="455" spans="2:6" x14ac:dyDescent="0.2">
      <c r="B455" s="10"/>
      <c r="C455" s="10"/>
      <c r="D455" s="5"/>
      <c r="E455" s="5"/>
      <c r="F455" s="5"/>
    </row>
    <row r="456" spans="2:6" x14ac:dyDescent="0.2">
      <c r="B456" s="10"/>
      <c r="C456" s="10"/>
      <c r="D456" s="5"/>
      <c r="E456" s="5"/>
      <c r="F456" s="5"/>
    </row>
    <row r="457" spans="2:6" x14ac:dyDescent="0.2">
      <c r="B457" s="10"/>
      <c r="C457" s="10"/>
      <c r="D457" s="5"/>
      <c r="E457" s="5"/>
      <c r="F457" s="5"/>
    </row>
    <row r="458" spans="2:6" x14ac:dyDescent="0.2">
      <c r="B458" s="10"/>
      <c r="C458" s="10"/>
      <c r="D458" s="5"/>
      <c r="E458" s="5"/>
      <c r="F458" s="5"/>
    </row>
    <row r="459" spans="2:6" x14ac:dyDescent="0.2">
      <c r="B459" s="10"/>
      <c r="C459" s="10"/>
      <c r="D459" s="5"/>
      <c r="E459" s="5"/>
      <c r="F459" s="5"/>
    </row>
    <row r="460" spans="2:6" x14ac:dyDescent="0.2">
      <c r="B460" s="10"/>
      <c r="C460" s="10"/>
      <c r="D460" s="5"/>
      <c r="E460" s="5"/>
      <c r="F460" s="5"/>
    </row>
    <row r="461" spans="2:6" x14ac:dyDescent="0.2">
      <c r="B461" s="10"/>
      <c r="C461" s="10"/>
      <c r="D461" s="5"/>
      <c r="E461" s="5"/>
      <c r="F461" s="5"/>
    </row>
    <row r="462" spans="2:6" x14ac:dyDescent="0.2">
      <c r="B462" s="10"/>
      <c r="C462" s="10"/>
      <c r="D462" s="5"/>
      <c r="E462" s="5"/>
      <c r="F462" s="5"/>
    </row>
    <row r="463" spans="2:6" x14ac:dyDescent="0.2">
      <c r="B463" s="10"/>
      <c r="C463" s="10"/>
      <c r="D463" s="5"/>
      <c r="E463" s="5"/>
      <c r="F463" s="5"/>
    </row>
    <row r="464" spans="2:6" x14ac:dyDescent="0.2">
      <c r="B464" s="10"/>
      <c r="C464" s="10"/>
      <c r="D464" s="5"/>
      <c r="E464" s="5"/>
      <c r="F464" s="5"/>
    </row>
    <row r="465" spans="2:6" x14ac:dyDescent="0.2">
      <c r="B465" s="10"/>
      <c r="C465" s="10"/>
      <c r="D465" s="5"/>
      <c r="E465" s="5"/>
      <c r="F465" s="5"/>
    </row>
    <row r="466" spans="2:6" x14ac:dyDescent="0.2">
      <c r="B466" s="10"/>
      <c r="C466" s="10"/>
      <c r="D466" s="5"/>
      <c r="E466" s="5"/>
      <c r="F466" s="5"/>
    </row>
    <row r="467" spans="2:6" x14ac:dyDescent="0.2">
      <c r="B467" s="10"/>
      <c r="C467" s="10"/>
      <c r="D467" s="5"/>
      <c r="E467" s="5"/>
      <c r="F467" s="5"/>
    </row>
    <row r="468" spans="2:6" x14ac:dyDescent="0.2">
      <c r="B468" s="10"/>
      <c r="C468" s="10"/>
      <c r="D468" s="5"/>
      <c r="E468" s="5"/>
      <c r="F468" s="5"/>
    </row>
    <row r="469" spans="2:6" x14ac:dyDescent="0.2">
      <c r="B469" s="10"/>
      <c r="C469" s="10"/>
      <c r="D469" s="5"/>
      <c r="E469" s="5"/>
      <c r="F469" s="5"/>
    </row>
    <row r="470" spans="2:6" x14ac:dyDescent="0.2">
      <c r="B470" s="10"/>
      <c r="C470" s="10"/>
      <c r="D470" s="5"/>
      <c r="E470" s="5"/>
      <c r="F470" s="5"/>
    </row>
    <row r="471" spans="2:6" x14ac:dyDescent="0.2">
      <c r="B471" s="10"/>
      <c r="C471" s="10"/>
      <c r="D471" s="5"/>
      <c r="E471" s="5"/>
      <c r="F471" s="5"/>
    </row>
    <row r="472" spans="2:6" x14ac:dyDescent="0.2">
      <c r="B472" s="10"/>
      <c r="C472" s="10"/>
      <c r="D472" s="5"/>
      <c r="E472" s="5"/>
      <c r="F472" s="5"/>
    </row>
    <row r="473" spans="2:6" x14ac:dyDescent="0.2">
      <c r="B473" s="10"/>
      <c r="C473" s="10"/>
      <c r="D473" s="5"/>
      <c r="E473" s="5"/>
      <c r="F473" s="5"/>
    </row>
    <row r="474" spans="2:6" x14ac:dyDescent="0.2">
      <c r="B474" s="10"/>
      <c r="C474" s="10"/>
      <c r="D474" s="5"/>
      <c r="E474" s="5"/>
      <c r="F474" s="5"/>
    </row>
    <row r="475" spans="2:6" x14ac:dyDescent="0.2">
      <c r="B475" s="10"/>
      <c r="C475" s="10"/>
      <c r="D475" s="5"/>
      <c r="E475" s="5"/>
      <c r="F475" s="5"/>
    </row>
    <row r="476" spans="2:6" x14ac:dyDescent="0.2">
      <c r="B476" s="10"/>
      <c r="C476" s="10"/>
      <c r="D476" s="5"/>
      <c r="E476" s="5"/>
      <c r="F476" s="5"/>
    </row>
    <row r="477" spans="2:6" x14ac:dyDescent="0.2">
      <c r="B477" s="10"/>
      <c r="C477" s="10"/>
      <c r="D477" s="5"/>
      <c r="E477" s="5"/>
      <c r="F477" s="5"/>
    </row>
    <row r="478" spans="2:6" x14ac:dyDescent="0.2">
      <c r="B478" s="10"/>
      <c r="C478" s="10"/>
      <c r="D478" s="5"/>
      <c r="E478" s="5"/>
      <c r="F478" s="5"/>
    </row>
    <row r="479" spans="2:6" x14ac:dyDescent="0.2">
      <c r="B479" s="10"/>
      <c r="C479" s="10"/>
      <c r="D479" s="5"/>
      <c r="E479" s="5"/>
      <c r="F479" s="5"/>
    </row>
    <row r="480" spans="2:6" x14ac:dyDescent="0.2">
      <c r="B480" s="10"/>
      <c r="C480" s="10"/>
      <c r="D480" s="5"/>
      <c r="E480" s="5"/>
      <c r="F480" s="5"/>
    </row>
    <row r="481" spans="2:6" x14ac:dyDescent="0.2">
      <c r="B481" s="10"/>
      <c r="C481" s="10"/>
      <c r="D481" s="5"/>
      <c r="E481" s="5"/>
      <c r="F481" s="5"/>
    </row>
    <row r="482" spans="2:6" x14ac:dyDescent="0.2">
      <c r="B482" s="10"/>
      <c r="C482" s="10"/>
      <c r="D482" s="5"/>
      <c r="E482" s="5"/>
      <c r="F482" s="5"/>
    </row>
    <row r="483" spans="2:6" x14ac:dyDescent="0.2">
      <c r="B483" s="10"/>
      <c r="C483" s="10"/>
      <c r="D483" s="5"/>
      <c r="E483" s="5"/>
      <c r="F483" s="5"/>
    </row>
    <row r="484" spans="2:6" x14ac:dyDescent="0.2">
      <c r="B484" s="10"/>
      <c r="C484" s="10"/>
      <c r="D484" s="5"/>
      <c r="E484" s="5"/>
      <c r="F484" s="5"/>
    </row>
    <row r="485" spans="2:6" x14ac:dyDescent="0.2">
      <c r="B485" s="10"/>
      <c r="C485" s="10"/>
      <c r="D485" s="5"/>
      <c r="E485" s="5"/>
      <c r="F485" s="5"/>
    </row>
    <row r="486" spans="2:6" x14ac:dyDescent="0.2">
      <c r="B486" s="10"/>
      <c r="C486" s="10"/>
      <c r="D486" s="5"/>
      <c r="E486" s="5"/>
      <c r="F486" s="5"/>
    </row>
    <row r="487" spans="2:6" x14ac:dyDescent="0.2">
      <c r="B487" s="10"/>
      <c r="C487" s="10"/>
      <c r="D487" s="5"/>
      <c r="E487" s="5"/>
      <c r="F487" s="5"/>
    </row>
    <row r="488" spans="2:6" x14ac:dyDescent="0.2">
      <c r="B488" s="10"/>
      <c r="C488" s="10"/>
      <c r="D488" s="5"/>
      <c r="E488" s="5"/>
      <c r="F488" s="5"/>
    </row>
    <row r="489" spans="2:6" x14ac:dyDescent="0.2">
      <c r="B489" s="10"/>
      <c r="C489" s="10"/>
      <c r="D489" s="5"/>
      <c r="E489" s="5"/>
      <c r="F489" s="5"/>
    </row>
    <row r="490" spans="2:6" x14ac:dyDescent="0.2">
      <c r="B490" s="10"/>
      <c r="C490" s="10"/>
      <c r="D490" s="5"/>
      <c r="E490" s="5"/>
      <c r="F490" s="5"/>
    </row>
    <row r="491" spans="2:6" x14ac:dyDescent="0.2">
      <c r="B491" s="10"/>
      <c r="C491" s="10"/>
      <c r="D491" s="5"/>
      <c r="E491" s="5"/>
      <c r="F491" s="5"/>
    </row>
    <row r="492" spans="2:6" x14ac:dyDescent="0.2">
      <c r="B492" s="10"/>
      <c r="C492" s="10"/>
      <c r="D492" s="5"/>
      <c r="E492" s="5"/>
      <c r="F492" s="5"/>
    </row>
    <row r="493" spans="2:6" x14ac:dyDescent="0.2">
      <c r="B493" s="10"/>
      <c r="C493" s="10"/>
      <c r="D493" s="5"/>
      <c r="E493" s="5"/>
      <c r="F493" s="5"/>
    </row>
    <row r="494" spans="2:6" x14ac:dyDescent="0.2">
      <c r="B494" s="10"/>
      <c r="C494" s="10"/>
      <c r="D494" s="5"/>
      <c r="E494" s="5"/>
      <c r="F494" s="5"/>
    </row>
    <row r="495" spans="2:6" x14ac:dyDescent="0.2">
      <c r="B495" s="10"/>
      <c r="C495" s="10"/>
      <c r="D495" s="5"/>
      <c r="E495" s="5"/>
      <c r="F495" s="5"/>
    </row>
    <row r="496" spans="2:6" x14ac:dyDescent="0.2">
      <c r="B496" s="10"/>
      <c r="C496" s="10"/>
      <c r="D496" s="5"/>
      <c r="E496" s="5"/>
      <c r="F496" s="5"/>
    </row>
    <row r="497" spans="2:6" x14ac:dyDescent="0.2">
      <c r="B497" s="10"/>
      <c r="C497" s="10"/>
      <c r="D497" s="5"/>
      <c r="E497" s="5"/>
      <c r="F497" s="5"/>
    </row>
    <row r="498" spans="2:6" x14ac:dyDescent="0.2">
      <c r="B498" s="10"/>
      <c r="C498" s="10"/>
      <c r="D498" s="5"/>
      <c r="E498" s="5"/>
      <c r="F498" s="5"/>
    </row>
    <row r="499" spans="2:6" x14ac:dyDescent="0.2">
      <c r="B499" s="10"/>
      <c r="C499" s="10"/>
      <c r="D499" s="5"/>
      <c r="E499" s="5"/>
      <c r="F499" s="5"/>
    </row>
    <row r="500" spans="2:6" x14ac:dyDescent="0.2">
      <c r="B500" s="10"/>
      <c r="C500" s="10"/>
      <c r="D500" s="5"/>
      <c r="E500" s="5"/>
      <c r="F500" s="5"/>
    </row>
    <row r="501" spans="2:6" x14ac:dyDescent="0.2">
      <c r="B501" s="10"/>
      <c r="C501" s="10"/>
      <c r="D501" s="5"/>
      <c r="E501" s="5"/>
      <c r="F501" s="5"/>
    </row>
    <row r="502" spans="2:6" x14ac:dyDescent="0.2">
      <c r="B502" s="10"/>
      <c r="C502" s="10"/>
      <c r="D502" s="5"/>
      <c r="E502" s="5"/>
      <c r="F502" s="5"/>
    </row>
    <row r="503" spans="2:6" x14ac:dyDescent="0.2">
      <c r="B503" s="10"/>
      <c r="C503" s="10"/>
      <c r="D503" s="5"/>
      <c r="E503" s="5"/>
      <c r="F503" s="5"/>
    </row>
    <row r="504" spans="2:6" x14ac:dyDescent="0.2">
      <c r="B504" s="10"/>
      <c r="C504" s="10"/>
      <c r="D504" s="5"/>
      <c r="E504" s="5"/>
      <c r="F504" s="5"/>
    </row>
    <row r="505" spans="2:6" x14ac:dyDescent="0.2">
      <c r="B505" s="10"/>
      <c r="C505" s="10"/>
      <c r="D505" s="5"/>
      <c r="E505" s="5"/>
      <c r="F505" s="5"/>
    </row>
    <row r="506" spans="2:6" x14ac:dyDescent="0.2">
      <c r="B506" s="10"/>
      <c r="C506" s="10"/>
      <c r="D506" s="5"/>
      <c r="E506" s="5"/>
      <c r="F506" s="5"/>
    </row>
    <row r="507" spans="2:6" x14ac:dyDescent="0.2">
      <c r="B507" s="10"/>
      <c r="C507" s="10"/>
      <c r="D507" s="5"/>
      <c r="E507" s="5"/>
      <c r="F507" s="5"/>
    </row>
    <row r="508" spans="2:6" x14ac:dyDescent="0.2">
      <c r="B508" s="10"/>
      <c r="C508" s="10"/>
      <c r="D508" s="5"/>
      <c r="E508" s="5"/>
      <c r="F508" s="5"/>
    </row>
    <row r="509" spans="2:6" x14ac:dyDescent="0.2">
      <c r="B509" s="10"/>
      <c r="C509" s="10"/>
      <c r="D509" s="5"/>
      <c r="E509" s="5"/>
      <c r="F509" s="5"/>
    </row>
    <row r="510" spans="2:6" x14ac:dyDescent="0.2">
      <c r="B510" s="10"/>
      <c r="C510" s="10"/>
      <c r="D510" s="5"/>
      <c r="E510" s="5"/>
      <c r="F510" s="5"/>
    </row>
    <row r="511" spans="2:6" x14ac:dyDescent="0.2">
      <c r="B511" s="10"/>
      <c r="C511" s="10"/>
      <c r="D511" s="5"/>
      <c r="E511" s="5"/>
      <c r="F511" s="5"/>
    </row>
    <row r="512" spans="2:6" x14ac:dyDescent="0.2">
      <c r="B512" s="10"/>
      <c r="C512" s="10"/>
      <c r="D512" s="5"/>
      <c r="E512" s="5"/>
      <c r="F512" s="5"/>
    </row>
    <row r="513" spans="2:6" x14ac:dyDescent="0.2">
      <c r="B513" s="10"/>
      <c r="C513" s="10"/>
      <c r="D513" s="5"/>
      <c r="E513" s="5"/>
      <c r="F513" s="5"/>
    </row>
    <row r="514" spans="2:6" x14ac:dyDescent="0.2">
      <c r="B514" s="10"/>
      <c r="C514" s="10"/>
      <c r="D514" s="5"/>
      <c r="E514" s="5"/>
      <c r="F514" s="5"/>
    </row>
    <row r="515" spans="2:6" x14ac:dyDescent="0.2">
      <c r="B515" s="10"/>
      <c r="C515" s="10"/>
      <c r="D515" s="5"/>
      <c r="E515" s="5"/>
      <c r="F515" s="5"/>
    </row>
    <row r="516" spans="2:6" x14ac:dyDescent="0.2">
      <c r="B516" s="10"/>
      <c r="C516" s="10"/>
      <c r="D516" s="5"/>
      <c r="E516" s="5"/>
      <c r="F516" s="5"/>
    </row>
    <row r="517" spans="2:6" x14ac:dyDescent="0.2">
      <c r="B517" s="10"/>
      <c r="C517" s="10"/>
      <c r="D517" s="5"/>
      <c r="E517" s="5"/>
      <c r="F517" s="5"/>
    </row>
    <row r="518" spans="2:6" x14ac:dyDescent="0.2">
      <c r="B518" s="10"/>
      <c r="C518" s="10"/>
      <c r="D518" s="5"/>
      <c r="E518" s="5"/>
      <c r="F518" s="5"/>
    </row>
    <row r="519" spans="2:6" x14ac:dyDescent="0.2">
      <c r="B519" s="10"/>
      <c r="C519" s="10"/>
      <c r="D519" s="5"/>
      <c r="E519" s="5"/>
      <c r="F519" s="5"/>
    </row>
    <row r="520" spans="2:6" x14ac:dyDescent="0.2">
      <c r="B520" s="10"/>
      <c r="C520" s="10"/>
      <c r="D520" s="5"/>
      <c r="E520" s="5"/>
      <c r="F520" s="5"/>
    </row>
    <row r="521" spans="2:6" x14ac:dyDescent="0.2">
      <c r="B521" s="10"/>
      <c r="C521" s="10"/>
      <c r="D521" s="5"/>
      <c r="E521" s="5"/>
      <c r="F521" s="5"/>
    </row>
    <row r="522" spans="2:6" x14ac:dyDescent="0.2">
      <c r="B522" s="10"/>
      <c r="C522" s="10"/>
      <c r="D522" s="5"/>
      <c r="E522" s="5"/>
      <c r="F522" s="5"/>
    </row>
    <row r="523" spans="2:6" x14ac:dyDescent="0.2">
      <c r="B523" s="10"/>
      <c r="C523" s="10"/>
      <c r="D523" s="5"/>
      <c r="E523" s="5"/>
      <c r="F523" s="5"/>
    </row>
    <row r="524" spans="2:6" x14ac:dyDescent="0.2">
      <c r="B524" s="10"/>
      <c r="C524" s="10"/>
      <c r="D524" s="5"/>
      <c r="E524" s="5"/>
      <c r="F524" s="5"/>
    </row>
    <row r="525" spans="2:6" x14ac:dyDescent="0.2">
      <c r="B525" s="10"/>
      <c r="C525" s="10"/>
      <c r="D525" s="5"/>
      <c r="E525" s="5"/>
      <c r="F525" s="5"/>
    </row>
    <row r="526" spans="2:6" x14ac:dyDescent="0.2">
      <c r="B526" s="10"/>
      <c r="C526" s="10"/>
      <c r="D526" s="5"/>
      <c r="E526" s="5"/>
      <c r="F526" s="5"/>
    </row>
    <row r="527" spans="2:6" x14ac:dyDescent="0.2">
      <c r="B527" s="10"/>
      <c r="C527" s="10"/>
      <c r="D527" s="5"/>
      <c r="E527" s="5"/>
      <c r="F527" s="5"/>
    </row>
    <row r="528" spans="2:6" x14ac:dyDescent="0.2">
      <c r="B528" s="10"/>
      <c r="C528" s="10"/>
      <c r="D528" s="5"/>
      <c r="E528" s="5"/>
      <c r="F528" s="5"/>
    </row>
    <row r="529" spans="2:6" x14ac:dyDescent="0.2">
      <c r="B529" s="10"/>
      <c r="C529" s="10"/>
      <c r="D529" s="5"/>
      <c r="E529" s="5"/>
      <c r="F529" s="5"/>
    </row>
    <row r="530" spans="2:6" x14ac:dyDescent="0.2">
      <c r="B530" s="10"/>
      <c r="C530" s="10"/>
      <c r="D530" s="5"/>
      <c r="E530" s="5"/>
      <c r="F530" s="5"/>
    </row>
    <row r="531" spans="2:6" x14ac:dyDescent="0.2">
      <c r="B531" s="10"/>
      <c r="C531" s="10"/>
      <c r="D531" s="5"/>
      <c r="E531" s="5"/>
      <c r="F531" s="5"/>
    </row>
    <row r="532" spans="2:6" x14ac:dyDescent="0.2">
      <c r="B532" s="10"/>
      <c r="C532" s="10"/>
      <c r="D532" s="5"/>
      <c r="E532" s="5"/>
      <c r="F532" s="5"/>
    </row>
    <row r="533" spans="2:6" x14ac:dyDescent="0.2">
      <c r="B533" s="10"/>
      <c r="C533" s="10"/>
      <c r="D533" s="5"/>
      <c r="E533" s="5"/>
      <c r="F533" s="5"/>
    </row>
    <row r="534" spans="2:6" x14ac:dyDescent="0.2">
      <c r="B534" s="10"/>
      <c r="C534" s="10"/>
      <c r="D534" s="5"/>
      <c r="E534" s="5"/>
      <c r="F534" s="5"/>
    </row>
    <row r="535" spans="2:6" x14ac:dyDescent="0.2">
      <c r="B535" s="10"/>
      <c r="C535" s="10"/>
      <c r="D535" s="5"/>
      <c r="E535" s="5"/>
      <c r="F535" s="5"/>
    </row>
    <row r="536" spans="2:6" x14ac:dyDescent="0.2">
      <c r="B536" s="10"/>
      <c r="C536" s="10"/>
      <c r="D536" s="5"/>
      <c r="E536" s="5"/>
      <c r="F536" s="5"/>
    </row>
    <row r="537" spans="2:6" x14ac:dyDescent="0.2">
      <c r="B537" s="10"/>
      <c r="C537" s="10"/>
      <c r="D537" s="5"/>
      <c r="E537" s="5"/>
      <c r="F537" s="5"/>
    </row>
    <row r="538" spans="2:6" x14ac:dyDescent="0.2">
      <c r="B538" s="10"/>
      <c r="C538" s="10"/>
      <c r="D538" s="5"/>
      <c r="E538" s="5"/>
      <c r="F538" s="5"/>
    </row>
    <row r="539" spans="2:6" x14ac:dyDescent="0.2">
      <c r="B539" s="10"/>
      <c r="C539" s="10"/>
      <c r="D539" s="5"/>
      <c r="E539" s="5"/>
      <c r="F539" s="5"/>
    </row>
    <row r="540" spans="2:6" x14ac:dyDescent="0.2">
      <c r="B540" s="10"/>
      <c r="C540" s="10"/>
      <c r="D540" s="5"/>
      <c r="E540" s="5"/>
      <c r="F540" s="5"/>
    </row>
    <row r="541" spans="2:6" x14ac:dyDescent="0.2">
      <c r="B541" s="10"/>
      <c r="C541" s="10"/>
      <c r="D541" s="5"/>
      <c r="E541" s="5"/>
      <c r="F541" s="5"/>
    </row>
    <row r="542" spans="2:6" x14ac:dyDescent="0.2">
      <c r="B542" s="10"/>
      <c r="C542" s="10"/>
      <c r="D542" s="5"/>
      <c r="E542" s="5"/>
      <c r="F542" s="5"/>
    </row>
    <row r="543" spans="2:6" x14ac:dyDescent="0.2">
      <c r="B543" s="10"/>
      <c r="C543" s="10"/>
      <c r="D543" s="5"/>
      <c r="E543" s="5"/>
      <c r="F543" s="5"/>
    </row>
    <row r="544" spans="2:6" x14ac:dyDescent="0.2">
      <c r="B544" s="10"/>
      <c r="C544" s="10"/>
      <c r="D544" s="5"/>
      <c r="E544" s="5"/>
      <c r="F544" s="5"/>
    </row>
    <row r="545" spans="2:6" x14ac:dyDescent="0.2">
      <c r="B545" s="10"/>
      <c r="C545" s="10"/>
      <c r="D545" s="5"/>
      <c r="E545" s="5"/>
      <c r="F545" s="5"/>
    </row>
    <row r="546" spans="2:6" x14ac:dyDescent="0.2">
      <c r="B546" s="10"/>
      <c r="C546" s="10"/>
      <c r="D546" s="5"/>
      <c r="E546" s="5"/>
      <c r="F546" s="5"/>
    </row>
    <row r="547" spans="2:6" x14ac:dyDescent="0.2">
      <c r="B547" s="10"/>
      <c r="C547" s="10"/>
      <c r="D547" s="5"/>
      <c r="E547" s="5"/>
      <c r="F547" s="5"/>
    </row>
    <row r="548" spans="2:6" x14ac:dyDescent="0.2">
      <c r="B548" s="10"/>
      <c r="C548" s="10"/>
      <c r="D548" s="5"/>
      <c r="E548" s="5"/>
      <c r="F548" s="5"/>
    </row>
    <row r="549" spans="2:6" x14ac:dyDescent="0.2">
      <c r="B549" s="10"/>
      <c r="C549" s="10"/>
      <c r="D549" s="5"/>
      <c r="E549" s="5"/>
      <c r="F549" s="5"/>
    </row>
    <row r="550" spans="2:6" x14ac:dyDescent="0.2">
      <c r="B550" s="10"/>
      <c r="C550" s="10"/>
      <c r="D550" s="5"/>
      <c r="E550" s="5"/>
      <c r="F550" s="5"/>
    </row>
    <row r="551" spans="2:6" x14ac:dyDescent="0.2">
      <c r="B551" s="10"/>
      <c r="C551" s="10"/>
      <c r="D551" s="5"/>
      <c r="E551" s="5"/>
      <c r="F551" s="5"/>
    </row>
    <row r="552" spans="2:6" x14ac:dyDescent="0.2">
      <c r="B552" s="10"/>
      <c r="C552" s="10"/>
      <c r="D552" s="5"/>
      <c r="E552" s="5"/>
      <c r="F552" s="5"/>
    </row>
    <row r="553" spans="2:6" x14ac:dyDescent="0.2">
      <c r="B553" s="10"/>
      <c r="C553" s="10"/>
      <c r="D553" s="5"/>
      <c r="E553" s="5"/>
      <c r="F553" s="5"/>
    </row>
    <row r="554" spans="2:6" x14ac:dyDescent="0.2">
      <c r="B554" s="10"/>
      <c r="C554" s="10"/>
      <c r="D554" s="5"/>
      <c r="E554" s="5"/>
      <c r="F554" s="5"/>
    </row>
    <row r="555" spans="2:6" x14ac:dyDescent="0.2">
      <c r="B555" s="10"/>
      <c r="C555" s="10"/>
      <c r="D555" s="5"/>
      <c r="E555" s="5"/>
      <c r="F555" s="5"/>
    </row>
    <row r="556" spans="2:6" x14ac:dyDescent="0.2">
      <c r="B556" s="10"/>
      <c r="C556" s="10"/>
      <c r="D556" s="5"/>
      <c r="E556" s="5"/>
      <c r="F556" s="5"/>
    </row>
    <row r="557" spans="2:6" x14ac:dyDescent="0.2">
      <c r="B557" s="10"/>
      <c r="C557" s="10"/>
      <c r="D557" s="5"/>
      <c r="E557" s="5"/>
      <c r="F557" s="5"/>
    </row>
    <row r="558" spans="2:6" x14ac:dyDescent="0.2">
      <c r="B558" s="10"/>
      <c r="C558" s="10"/>
      <c r="D558" s="5"/>
      <c r="E558" s="5"/>
      <c r="F558" s="5"/>
    </row>
    <row r="559" spans="2:6" x14ac:dyDescent="0.2">
      <c r="B559" s="10"/>
      <c r="C559" s="10"/>
      <c r="D559" s="5"/>
      <c r="E559" s="5"/>
      <c r="F559" s="5"/>
    </row>
    <row r="560" spans="2:6" x14ac:dyDescent="0.2">
      <c r="B560" s="10"/>
      <c r="C560" s="10"/>
      <c r="D560" s="5"/>
      <c r="E560" s="5"/>
      <c r="F560" s="5"/>
    </row>
    <row r="561" spans="2:6" x14ac:dyDescent="0.2">
      <c r="B561" s="10"/>
      <c r="C561" s="10"/>
      <c r="D561" s="5"/>
      <c r="E561" s="5"/>
      <c r="F561" s="5"/>
    </row>
    <row r="562" spans="2:6" x14ac:dyDescent="0.2">
      <c r="B562" s="10"/>
      <c r="C562" s="10"/>
      <c r="D562" s="5"/>
      <c r="E562" s="5"/>
      <c r="F562" s="5"/>
    </row>
    <row r="563" spans="2:6" x14ac:dyDescent="0.2">
      <c r="B563" s="10"/>
      <c r="C563" s="10"/>
      <c r="D563" s="5"/>
      <c r="E563" s="5"/>
      <c r="F563" s="5"/>
    </row>
    <row r="564" spans="2:6" x14ac:dyDescent="0.2">
      <c r="B564" s="10"/>
      <c r="C564" s="10"/>
      <c r="D564" s="5"/>
      <c r="E564" s="5"/>
      <c r="F564" s="5"/>
    </row>
    <row r="565" spans="2:6" x14ac:dyDescent="0.2">
      <c r="B565" s="10"/>
      <c r="C565" s="10"/>
      <c r="D565" s="5"/>
      <c r="E565" s="5"/>
      <c r="F565" s="5"/>
    </row>
    <row r="566" spans="2:6" x14ac:dyDescent="0.2">
      <c r="B566" s="10"/>
      <c r="C566" s="10"/>
      <c r="D566" s="5"/>
      <c r="E566" s="5"/>
      <c r="F566" s="5"/>
    </row>
    <row r="567" spans="2:6" x14ac:dyDescent="0.2">
      <c r="B567" s="10"/>
      <c r="C567" s="10"/>
      <c r="D567" s="5"/>
      <c r="E567" s="5"/>
      <c r="F567" s="5"/>
    </row>
    <row r="568" spans="2:6" x14ac:dyDescent="0.2">
      <c r="B568" s="10"/>
      <c r="C568" s="10"/>
      <c r="D568" s="5"/>
      <c r="E568" s="5"/>
      <c r="F568" s="5"/>
    </row>
    <row r="569" spans="2:6" x14ac:dyDescent="0.2">
      <c r="B569" s="10"/>
      <c r="C569" s="10"/>
      <c r="D569" s="5"/>
      <c r="E569" s="5"/>
      <c r="F569" s="5"/>
    </row>
    <row r="570" spans="2:6" x14ac:dyDescent="0.2">
      <c r="B570" s="10"/>
      <c r="C570" s="10"/>
      <c r="D570" s="5"/>
      <c r="E570" s="5"/>
      <c r="F570" s="5"/>
    </row>
    <row r="571" spans="2:6" x14ac:dyDescent="0.2">
      <c r="B571" s="10"/>
      <c r="C571" s="10"/>
      <c r="D571" s="5"/>
      <c r="E571" s="5"/>
      <c r="F571" s="5"/>
    </row>
    <row r="572" spans="2:6" x14ac:dyDescent="0.2">
      <c r="B572" s="10"/>
      <c r="C572" s="10"/>
      <c r="D572" s="5"/>
      <c r="E572" s="5"/>
      <c r="F572" s="5"/>
    </row>
    <row r="573" spans="2:6" x14ac:dyDescent="0.2">
      <c r="B573" s="10"/>
      <c r="C573" s="10"/>
      <c r="D573" s="5"/>
      <c r="E573" s="5"/>
      <c r="F573" s="5"/>
    </row>
    <row r="574" spans="2:6" x14ac:dyDescent="0.2">
      <c r="B574" s="10"/>
      <c r="C574" s="10"/>
      <c r="D574" s="5"/>
      <c r="E574" s="5"/>
      <c r="F574" s="5"/>
    </row>
    <row r="575" spans="2:6" x14ac:dyDescent="0.2">
      <c r="B575" s="10"/>
      <c r="C575" s="10"/>
      <c r="D575" s="5"/>
      <c r="E575" s="5"/>
      <c r="F575" s="5"/>
    </row>
    <row r="576" spans="2:6" x14ac:dyDescent="0.2">
      <c r="B576" s="10"/>
      <c r="C576" s="10"/>
      <c r="D576" s="5"/>
      <c r="E576" s="5"/>
      <c r="F576" s="5"/>
    </row>
    <row r="577" spans="2:6" x14ac:dyDescent="0.2">
      <c r="B577" s="10"/>
      <c r="C577" s="10"/>
      <c r="D577" s="5"/>
      <c r="E577" s="5"/>
      <c r="F577" s="5"/>
    </row>
    <row r="578" spans="2:6" x14ac:dyDescent="0.2">
      <c r="B578" s="10"/>
      <c r="C578" s="10"/>
      <c r="D578" s="5"/>
      <c r="E578" s="5"/>
      <c r="F578" s="5"/>
    </row>
    <row r="579" spans="2:6" x14ac:dyDescent="0.2">
      <c r="B579" s="10"/>
      <c r="C579" s="10"/>
      <c r="D579" s="5"/>
      <c r="E579" s="5"/>
      <c r="F579" s="5"/>
    </row>
    <row r="580" spans="2:6" x14ac:dyDescent="0.2">
      <c r="B580" s="10"/>
      <c r="C580" s="10"/>
      <c r="D580" s="5"/>
      <c r="E580" s="5"/>
      <c r="F580" s="5"/>
    </row>
    <row r="581" spans="2:6" x14ac:dyDescent="0.2">
      <c r="B581" s="10"/>
      <c r="C581" s="10"/>
      <c r="D581" s="5"/>
      <c r="E581" s="5"/>
      <c r="F581" s="5"/>
    </row>
    <row r="582" spans="2:6" x14ac:dyDescent="0.2">
      <c r="B582" s="10"/>
      <c r="C582" s="10"/>
      <c r="D582" s="5"/>
      <c r="E582" s="5"/>
      <c r="F582" s="5"/>
    </row>
    <row r="583" spans="2:6" x14ac:dyDescent="0.2">
      <c r="B583" s="10"/>
      <c r="C583" s="10"/>
      <c r="D583" s="5"/>
      <c r="E583" s="5"/>
      <c r="F583" s="5"/>
    </row>
    <row r="584" spans="2:6" x14ac:dyDescent="0.2">
      <c r="B584" s="10"/>
      <c r="C584" s="10"/>
      <c r="D584" s="5"/>
      <c r="E584" s="5"/>
      <c r="F584" s="5"/>
    </row>
    <row r="585" spans="2:6" x14ac:dyDescent="0.2">
      <c r="B585" s="10"/>
      <c r="C585" s="10"/>
      <c r="D585" s="5"/>
      <c r="E585" s="5"/>
      <c r="F585" s="5"/>
    </row>
    <row r="586" spans="2:6" x14ac:dyDescent="0.2">
      <c r="B586" s="10"/>
      <c r="C586" s="10"/>
      <c r="D586" s="5"/>
      <c r="E586" s="5"/>
      <c r="F586" s="5"/>
    </row>
    <row r="587" spans="2:6" x14ac:dyDescent="0.2">
      <c r="B587" s="10"/>
      <c r="C587" s="10"/>
      <c r="D587" s="5"/>
      <c r="E587" s="5"/>
      <c r="F587" s="5"/>
    </row>
    <row r="588" spans="2:6" x14ac:dyDescent="0.2">
      <c r="B588" s="10"/>
      <c r="C588" s="10"/>
      <c r="D588" s="5"/>
      <c r="E588" s="5"/>
      <c r="F588" s="5"/>
    </row>
    <row r="589" spans="2:6" x14ac:dyDescent="0.2">
      <c r="B589" s="10"/>
      <c r="C589" s="10"/>
      <c r="D589" s="5"/>
      <c r="E589" s="5"/>
      <c r="F589" s="5"/>
    </row>
    <row r="590" spans="2:6" x14ac:dyDescent="0.2">
      <c r="B590" s="10"/>
      <c r="C590" s="10"/>
      <c r="D590" s="5"/>
      <c r="E590" s="5"/>
      <c r="F590" s="5"/>
    </row>
    <row r="591" spans="2:6" x14ac:dyDescent="0.2">
      <c r="B591" s="10"/>
      <c r="C591" s="10"/>
      <c r="D591" s="5"/>
      <c r="E591" s="5"/>
      <c r="F591" s="5"/>
    </row>
    <row r="592" spans="2:6" x14ac:dyDescent="0.2">
      <c r="B592" s="10"/>
      <c r="C592" s="10"/>
      <c r="D592" s="5"/>
      <c r="E592" s="5"/>
      <c r="F592" s="5"/>
    </row>
    <row r="593" spans="2:6" x14ac:dyDescent="0.2">
      <c r="B593" s="10"/>
      <c r="C593" s="10"/>
      <c r="D593" s="5"/>
      <c r="E593" s="5"/>
      <c r="F593" s="5"/>
    </row>
    <row r="594" spans="2:6" x14ac:dyDescent="0.2">
      <c r="B594" s="10"/>
      <c r="C594" s="10"/>
      <c r="D594" s="5"/>
      <c r="E594" s="5"/>
      <c r="F594" s="5"/>
    </row>
    <row r="595" spans="2:6" x14ac:dyDescent="0.2">
      <c r="B595" s="10"/>
      <c r="C595" s="10"/>
      <c r="D595" s="5"/>
      <c r="E595" s="5"/>
      <c r="F595" s="5"/>
    </row>
    <row r="596" spans="2:6" x14ac:dyDescent="0.2">
      <c r="B596" s="10"/>
      <c r="C596" s="10"/>
      <c r="D596" s="5"/>
      <c r="E596" s="5"/>
      <c r="F596" s="5"/>
    </row>
    <row r="597" spans="2:6" x14ac:dyDescent="0.2">
      <c r="B597" s="10"/>
      <c r="C597" s="10"/>
      <c r="D597" s="5"/>
      <c r="E597" s="5"/>
      <c r="F597" s="5"/>
    </row>
    <row r="598" spans="2:6" x14ac:dyDescent="0.2">
      <c r="B598" s="10"/>
      <c r="C598" s="10"/>
      <c r="D598" s="5"/>
      <c r="E598" s="5"/>
      <c r="F598" s="5"/>
    </row>
    <row r="599" spans="2:6" x14ac:dyDescent="0.2">
      <c r="B599" s="10"/>
      <c r="C599" s="10"/>
      <c r="D599" s="5"/>
      <c r="E599" s="5"/>
      <c r="F599" s="5"/>
    </row>
    <row r="600" spans="2:6" x14ac:dyDescent="0.2">
      <c r="B600" s="10"/>
      <c r="C600" s="10"/>
      <c r="D600" s="5"/>
      <c r="E600" s="5"/>
      <c r="F600" s="5"/>
    </row>
    <row r="601" spans="2:6" x14ac:dyDescent="0.2">
      <c r="B601" s="10"/>
      <c r="C601" s="10"/>
      <c r="D601" s="5"/>
      <c r="E601" s="5"/>
      <c r="F601" s="5"/>
    </row>
    <row r="602" spans="2:6" x14ac:dyDescent="0.2">
      <c r="B602" s="10"/>
      <c r="C602" s="10"/>
      <c r="D602" s="5"/>
      <c r="E602" s="5"/>
      <c r="F602" s="5"/>
    </row>
    <row r="603" spans="2:6" x14ac:dyDescent="0.2">
      <c r="B603" s="10"/>
      <c r="C603" s="10"/>
      <c r="D603" s="5"/>
      <c r="E603" s="5"/>
      <c r="F603" s="5"/>
    </row>
    <row r="604" spans="2:6" x14ac:dyDescent="0.2">
      <c r="B604" s="10"/>
      <c r="C604" s="10"/>
      <c r="D604" s="5"/>
      <c r="E604" s="5"/>
      <c r="F604" s="5"/>
    </row>
    <row r="605" spans="2:6" x14ac:dyDescent="0.2">
      <c r="B605" s="10"/>
      <c r="C605" s="10"/>
      <c r="D605" s="5"/>
      <c r="E605" s="5"/>
      <c r="F605" s="5"/>
    </row>
    <row r="606" spans="2:6" x14ac:dyDescent="0.2">
      <c r="B606" s="10"/>
      <c r="C606" s="10"/>
      <c r="D606" s="5"/>
      <c r="E606" s="5"/>
      <c r="F606" s="5"/>
    </row>
    <row r="607" spans="2:6" x14ac:dyDescent="0.2">
      <c r="B607" s="10"/>
      <c r="C607" s="10"/>
      <c r="D607" s="5"/>
      <c r="E607" s="5"/>
      <c r="F607" s="5"/>
    </row>
    <row r="608" spans="2:6" x14ac:dyDescent="0.2">
      <c r="B608" s="10"/>
      <c r="C608" s="10"/>
      <c r="D608" s="5"/>
      <c r="E608" s="5"/>
      <c r="F608" s="5"/>
    </row>
    <row r="609" spans="2:6" x14ac:dyDescent="0.2">
      <c r="B609" s="10"/>
      <c r="C609" s="10"/>
      <c r="D609" s="5"/>
      <c r="E609" s="5"/>
      <c r="F609" s="5"/>
    </row>
    <row r="610" spans="2:6" x14ac:dyDescent="0.2">
      <c r="B610" s="10"/>
      <c r="C610" s="10"/>
      <c r="D610" s="5"/>
      <c r="E610" s="5"/>
      <c r="F610" s="5"/>
    </row>
    <row r="611" spans="2:6" x14ac:dyDescent="0.2">
      <c r="B611" s="10"/>
      <c r="C611" s="10"/>
      <c r="D611" s="5"/>
      <c r="E611" s="5"/>
      <c r="F611" s="5"/>
    </row>
    <row r="612" spans="2:6" x14ac:dyDescent="0.2">
      <c r="B612" s="10"/>
      <c r="C612" s="10"/>
      <c r="D612" s="5"/>
      <c r="E612" s="5"/>
      <c r="F612" s="5"/>
    </row>
    <row r="613" spans="2:6" x14ac:dyDescent="0.2">
      <c r="B613" s="10"/>
      <c r="C613" s="10"/>
      <c r="D613" s="5"/>
      <c r="E613" s="5"/>
      <c r="F613" s="5"/>
    </row>
    <row r="614" spans="2:6" x14ac:dyDescent="0.2">
      <c r="B614" s="10"/>
      <c r="C614" s="10"/>
      <c r="D614" s="5"/>
      <c r="E614" s="5"/>
      <c r="F614" s="5"/>
    </row>
    <row r="615" spans="2:6" x14ac:dyDescent="0.2">
      <c r="B615" s="10"/>
      <c r="C615" s="10"/>
      <c r="D615" s="5"/>
      <c r="E615" s="5"/>
      <c r="F615" s="5"/>
    </row>
    <row r="616" spans="2:6" x14ac:dyDescent="0.2">
      <c r="B616" s="10"/>
      <c r="C616" s="10"/>
      <c r="D616" s="5"/>
      <c r="E616" s="5"/>
      <c r="F616" s="5"/>
    </row>
    <row r="617" spans="2:6" x14ac:dyDescent="0.2">
      <c r="B617" s="10"/>
      <c r="C617" s="10"/>
      <c r="D617" s="5"/>
      <c r="E617" s="5"/>
      <c r="F617" s="5"/>
    </row>
    <row r="618" spans="2:6" x14ac:dyDescent="0.2">
      <c r="B618" s="10"/>
      <c r="C618" s="10"/>
      <c r="D618" s="5"/>
      <c r="E618" s="5"/>
      <c r="F618" s="5"/>
    </row>
    <row r="619" spans="2:6" x14ac:dyDescent="0.2">
      <c r="B619" s="10"/>
      <c r="C619" s="10"/>
      <c r="D619" s="5"/>
      <c r="E619" s="5"/>
      <c r="F619" s="5"/>
    </row>
    <row r="620" spans="2:6" x14ac:dyDescent="0.2">
      <c r="B620" s="10"/>
      <c r="C620" s="10"/>
      <c r="D620" s="5"/>
      <c r="E620" s="5"/>
      <c r="F620" s="5"/>
    </row>
    <row r="621" spans="2:6" x14ac:dyDescent="0.2">
      <c r="B621" s="10"/>
      <c r="C621" s="10"/>
      <c r="D621" s="5"/>
      <c r="E621" s="5"/>
      <c r="F621" s="5"/>
    </row>
    <row r="622" spans="2:6" x14ac:dyDescent="0.2">
      <c r="B622" s="10"/>
      <c r="C622" s="10"/>
      <c r="D622" s="5"/>
      <c r="E622" s="5"/>
      <c r="F622" s="5"/>
    </row>
    <row r="623" spans="2:6" x14ac:dyDescent="0.2">
      <c r="B623" s="10"/>
      <c r="C623" s="10"/>
      <c r="D623" s="5"/>
      <c r="E623" s="5"/>
      <c r="F623" s="5"/>
    </row>
    <row r="624" spans="2:6" x14ac:dyDescent="0.2">
      <c r="B624" s="10"/>
      <c r="C624" s="10"/>
      <c r="D624" s="5"/>
      <c r="E624" s="5"/>
      <c r="F624" s="5"/>
    </row>
    <row r="625" spans="2:6" x14ac:dyDescent="0.2">
      <c r="B625" s="10"/>
      <c r="C625" s="10"/>
      <c r="D625" s="5"/>
      <c r="E625" s="5"/>
      <c r="F625" s="5"/>
    </row>
    <row r="626" spans="2:6" x14ac:dyDescent="0.2">
      <c r="B626" s="10"/>
      <c r="C626" s="10"/>
      <c r="D626" s="5"/>
      <c r="E626" s="5"/>
      <c r="F626" s="5"/>
    </row>
    <row r="627" spans="2:6" x14ac:dyDescent="0.2">
      <c r="B627" s="10"/>
      <c r="C627" s="10"/>
      <c r="D627" s="5"/>
      <c r="E627" s="5"/>
      <c r="F627" s="5"/>
    </row>
    <row r="628" spans="2:6" x14ac:dyDescent="0.2">
      <c r="B628" s="10"/>
      <c r="C628" s="10"/>
      <c r="D628" s="5"/>
      <c r="E628" s="5"/>
      <c r="F628" s="5"/>
    </row>
    <row r="629" spans="2:6" x14ac:dyDescent="0.2">
      <c r="B629" s="10"/>
      <c r="C629" s="10"/>
      <c r="D629" s="5"/>
      <c r="E629" s="5"/>
      <c r="F629" s="5"/>
    </row>
    <row r="630" spans="2:6" x14ac:dyDescent="0.2">
      <c r="B630" s="10"/>
      <c r="C630" s="10"/>
      <c r="D630" s="5"/>
      <c r="E630" s="5"/>
      <c r="F630" s="5"/>
    </row>
    <row r="631" spans="2:6" x14ac:dyDescent="0.2">
      <c r="B631" s="10"/>
      <c r="C631" s="10"/>
      <c r="D631" s="5"/>
      <c r="E631" s="5"/>
      <c r="F631" s="5"/>
    </row>
    <row r="632" spans="2:6" x14ac:dyDescent="0.2">
      <c r="B632" s="10"/>
      <c r="C632" s="10"/>
      <c r="D632" s="5"/>
      <c r="E632" s="5"/>
      <c r="F632" s="5"/>
    </row>
    <row r="633" spans="2:6" x14ac:dyDescent="0.2">
      <c r="B633" s="10"/>
      <c r="C633" s="10"/>
      <c r="D633" s="5"/>
      <c r="E633" s="5"/>
      <c r="F633" s="5"/>
    </row>
    <row r="634" spans="2:6" x14ac:dyDescent="0.2">
      <c r="B634" s="10"/>
      <c r="C634" s="10"/>
      <c r="D634" s="5"/>
      <c r="E634" s="5"/>
      <c r="F634" s="5"/>
    </row>
    <row r="635" spans="2:6" x14ac:dyDescent="0.2">
      <c r="B635" s="10"/>
      <c r="C635" s="10"/>
      <c r="D635" s="5"/>
      <c r="E635" s="5"/>
      <c r="F635" s="5"/>
    </row>
    <row r="636" spans="2:6" x14ac:dyDescent="0.2">
      <c r="B636" s="10"/>
      <c r="C636" s="10"/>
      <c r="D636" s="5"/>
      <c r="E636" s="5"/>
      <c r="F636" s="5"/>
    </row>
    <row r="637" spans="2:6" x14ac:dyDescent="0.2">
      <c r="B637" s="10"/>
      <c r="C637" s="10"/>
      <c r="D637" s="5"/>
      <c r="E637" s="5"/>
      <c r="F637" s="5"/>
    </row>
    <row r="638" spans="2:6" x14ac:dyDescent="0.2">
      <c r="B638" s="10"/>
      <c r="C638" s="10"/>
      <c r="D638" s="5"/>
      <c r="E638" s="5"/>
      <c r="F638" s="5"/>
    </row>
    <row r="639" spans="2:6" x14ac:dyDescent="0.2">
      <c r="B639" s="10"/>
      <c r="C639" s="10"/>
      <c r="D639" s="5"/>
      <c r="E639" s="5"/>
      <c r="F639" s="5"/>
    </row>
    <row r="640" spans="2:6" x14ac:dyDescent="0.2">
      <c r="B640" s="10"/>
      <c r="C640" s="10"/>
      <c r="D640" s="5"/>
      <c r="E640" s="5"/>
      <c r="F640" s="5"/>
    </row>
    <row r="641" spans="2:6" x14ac:dyDescent="0.2">
      <c r="B641" s="10"/>
      <c r="C641" s="10"/>
      <c r="D641" s="5"/>
      <c r="E641" s="5"/>
      <c r="F641" s="5"/>
    </row>
    <row r="642" spans="2:6" x14ac:dyDescent="0.2">
      <c r="B642" s="10"/>
      <c r="C642" s="10"/>
      <c r="D642" s="5"/>
      <c r="E642" s="5"/>
      <c r="F642" s="5"/>
    </row>
    <row r="643" spans="2:6" x14ac:dyDescent="0.2">
      <c r="B643" s="10"/>
      <c r="C643" s="10"/>
      <c r="D643" s="5"/>
      <c r="E643" s="5"/>
      <c r="F643" s="5"/>
    </row>
    <row r="644" spans="2:6" x14ac:dyDescent="0.2">
      <c r="B644" s="10"/>
      <c r="C644" s="10"/>
      <c r="D644" s="5"/>
      <c r="E644" s="5"/>
      <c r="F644" s="5"/>
    </row>
    <row r="645" spans="2:6" x14ac:dyDescent="0.2">
      <c r="B645" s="10"/>
      <c r="C645" s="10"/>
      <c r="D645" s="5"/>
      <c r="E645" s="5"/>
      <c r="F645" s="5"/>
    </row>
    <row r="646" spans="2:6" x14ac:dyDescent="0.2">
      <c r="B646" s="10"/>
      <c r="C646" s="10"/>
      <c r="D646" s="5"/>
      <c r="E646" s="5"/>
      <c r="F646" s="5"/>
    </row>
    <row r="647" spans="2:6" x14ac:dyDescent="0.2">
      <c r="B647" s="10"/>
      <c r="C647" s="10"/>
      <c r="D647" s="5"/>
      <c r="E647" s="5"/>
      <c r="F647" s="5"/>
    </row>
    <row r="648" spans="2:6" x14ac:dyDescent="0.2">
      <c r="B648" s="10"/>
      <c r="C648" s="10"/>
      <c r="D648" s="5"/>
      <c r="E648" s="5"/>
      <c r="F648" s="5"/>
    </row>
    <row r="649" spans="2:6" x14ac:dyDescent="0.2">
      <c r="B649" s="10"/>
      <c r="C649" s="10"/>
      <c r="D649" s="5"/>
      <c r="E649" s="5"/>
      <c r="F649" s="5"/>
    </row>
    <row r="650" spans="2:6" x14ac:dyDescent="0.2">
      <c r="B650" s="10"/>
      <c r="C650" s="10"/>
      <c r="D650" s="5"/>
      <c r="E650" s="5"/>
      <c r="F650" s="5"/>
    </row>
    <row r="651" spans="2:6" x14ac:dyDescent="0.2">
      <c r="B651" s="10"/>
      <c r="C651" s="10"/>
      <c r="D651" s="5"/>
      <c r="E651" s="5"/>
      <c r="F651" s="5"/>
    </row>
    <row r="652" spans="2:6" x14ac:dyDescent="0.2">
      <c r="B652" s="10"/>
      <c r="C652" s="10"/>
      <c r="D652" s="5"/>
      <c r="E652" s="5"/>
      <c r="F652" s="5"/>
    </row>
    <row r="653" spans="2:6" x14ac:dyDescent="0.2">
      <c r="B653" s="10"/>
      <c r="C653" s="10"/>
      <c r="D653" s="5"/>
      <c r="E653" s="5"/>
      <c r="F653" s="5"/>
    </row>
    <row r="654" spans="2:6" x14ac:dyDescent="0.2">
      <c r="B654" s="10"/>
      <c r="C654" s="10"/>
      <c r="D654" s="5"/>
      <c r="E654" s="5"/>
      <c r="F654" s="5"/>
    </row>
    <row r="655" spans="2:6" x14ac:dyDescent="0.2">
      <c r="B655" s="10"/>
      <c r="C655" s="10"/>
      <c r="D655" s="5"/>
      <c r="E655" s="5"/>
      <c r="F655" s="5"/>
    </row>
    <row r="656" spans="2:6" x14ac:dyDescent="0.2">
      <c r="B656" s="10"/>
      <c r="C656" s="10"/>
      <c r="D656" s="5"/>
      <c r="E656" s="5"/>
      <c r="F656" s="5"/>
    </row>
    <row r="657" spans="2:6" x14ac:dyDescent="0.2">
      <c r="B657" s="10"/>
      <c r="C657" s="10"/>
      <c r="D657" s="5"/>
      <c r="E657" s="5"/>
      <c r="F657" s="5"/>
    </row>
    <row r="658" spans="2:6" x14ac:dyDescent="0.2">
      <c r="B658" s="10"/>
      <c r="C658" s="10"/>
      <c r="D658" s="5"/>
      <c r="E658" s="5"/>
      <c r="F658" s="5"/>
    </row>
    <row r="659" spans="2:6" x14ac:dyDescent="0.2">
      <c r="B659" s="10"/>
      <c r="C659" s="10"/>
      <c r="D659" s="5"/>
      <c r="E659" s="5"/>
      <c r="F659" s="5"/>
    </row>
    <row r="660" spans="2:6" x14ac:dyDescent="0.2">
      <c r="B660" s="10"/>
      <c r="C660" s="10"/>
      <c r="D660" s="5"/>
      <c r="E660" s="5"/>
      <c r="F660" s="5"/>
    </row>
    <row r="661" spans="2:6" x14ac:dyDescent="0.2">
      <c r="B661" s="10"/>
      <c r="C661" s="10"/>
      <c r="D661" s="5"/>
      <c r="E661" s="5"/>
      <c r="F661" s="5"/>
    </row>
    <row r="662" spans="2:6" x14ac:dyDescent="0.2">
      <c r="B662" s="10"/>
      <c r="C662" s="10"/>
      <c r="D662" s="5"/>
      <c r="E662" s="5"/>
      <c r="F662" s="5"/>
    </row>
    <row r="663" spans="2:6" x14ac:dyDescent="0.2">
      <c r="B663" s="10"/>
      <c r="C663" s="10"/>
      <c r="D663" s="5"/>
      <c r="E663" s="5"/>
      <c r="F663" s="5"/>
    </row>
    <row r="664" spans="2:6" x14ac:dyDescent="0.2">
      <c r="B664" s="10"/>
      <c r="C664" s="10"/>
      <c r="D664" s="5"/>
      <c r="E664" s="5"/>
      <c r="F664" s="5"/>
    </row>
    <row r="665" spans="2:6" x14ac:dyDescent="0.2">
      <c r="B665" s="10"/>
      <c r="C665" s="10"/>
      <c r="D665" s="5"/>
      <c r="E665" s="5"/>
      <c r="F665" s="5"/>
    </row>
    <row r="666" spans="2:6" x14ac:dyDescent="0.2">
      <c r="B666" s="10"/>
      <c r="C666" s="10"/>
      <c r="D666" s="5"/>
      <c r="E666" s="5"/>
      <c r="F666" s="5"/>
    </row>
    <row r="667" spans="2:6" x14ac:dyDescent="0.2">
      <c r="B667" s="10"/>
      <c r="C667" s="10"/>
      <c r="D667" s="5"/>
      <c r="E667" s="5"/>
      <c r="F667" s="5"/>
    </row>
    <row r="668" spans="2:6" x14ac:dyDescent="0.2">
      <c r="B668" s="10"/>
      <c r="C668" s="10"/>
      <c r="D668" s="5"/>
      <c r="E668" s="5"/>
      <c r="F668" s="5"/>
    </row>
    <row r="669" spans="2:6" x14ac:dyDescent="0.2">
      <c r="B669" s="10"/>
      <c r="C669" s="10"/>
      <c r="D669" s="5"/>
      <c r="E669" s="5"/>
      <c r="F669" s="5"/>
    </row>
    <row r="670" spans="2:6" x14ac:dyDescent="0.2">
      <c r="B670" s="10"/>
      <c r="C670" s="10"/>
      <c r="D670" s="5"/>
      <c r="E670" s="5"/>
      <c r="F670" s="5"/>
    </row>
    <row r="671" spans="2:6" x14ac:dyDescent="0.2">
      <c r="B671" s="10"/>
      <c r="C671" s="10"/>
      <c r="D671" s="5"/>
      <c r="E671" s="5"/>
      <c r="F671" s="5"/>
    </row>
    <row r="672" spans="2:6" x14ac:dyDescent="0.2">
      <c r="B672" s="10"/>
      <c r="C672" s="10"/>
      <c r="D672" s="5"/>
      <c r="E672" s="5"/>
      <c r="F672" s="5"/>
    </row>
    <row r="673" spans="2:6" x14ac:dyDescent="0.2">
      <c r="B673" s="10"/>
      <c r="C673" s="10"/>
      <c r="D673" s="5"/>
      <c r="E673" s="5"/>
      <c r="F673" s="5"/>
    </row>
    <row r="674" spans="2:6" x14ac:dyDescent="0.2">
      <c r="B674" s="10"/>
      <c r="C674" s="10"/>
      <c r="D674" s="5"/>
      <c r="E674" s="5"/>
      <c r="F674" s="5"/>
    </row>
    <row r="675" spans="2:6" x14ac:dyDescent="0.2">
      <c r="B675" s="10"/>
      <c r="C675" s="10"/>
      <c r="D675" s="5"/>
      <c r="E675" s="5"/>
      <c r="F675" s="5"/>
    </row>
    <row r="676" spans="2:6" x14ac:dyDescent="0.2">
      <c r="B676" s="10"/>
      <c r="C676" s="10"/>
      <c r="D676" s="5"/>
      <c r="E676" s="5"/>
      <c r="F676" s="5"/>
    </row>
    <row r="677" spans="2:6" x14ac:dyDescent="0.2">
      <c r="B677" s="10"/>
      <c r="C677" s="10"/>
      <c r="D677" s="5"/>
      <c r="E677" s="5"/>
      <c r="F677" s="5"/>
    </row>
    <row r="678" spans="2:6" x14ac:dyDescent="0.2">
      <c r="B678" s="10"/>
      <c r="C678" s="10"/>
      <c r="D678" s="5"/>
      <c r="E678" s="5"/>
      <c r="F678" s="5"/>
    </row>
    <row r="679" spans="2:6" x14ac:dyDescent="0.2">
      <c r="B679" s="10"/>
      <c r="C679" s="10"/>
      <c r="D679" s="5"/>
      <c r="E679" s="5"/>
      <c r="F679" s="5"/>
    </row>
    <row r="680" spans="2:6" x14ac:dyDescent="0.2">
      <c r="B680" s="10"/>
      <c r="C680" s="10"/>
      <c r="D680" s="5"/>
      <c r="E680" s="5"/>
      <c r="F680" s="5"/>
    </row>
    <row r="681" spans="2:6" x14ac:dyDescent="0.2">
      <c r="B681" s="10"/>
      <c r="C681" s="10"/>
      <c r="D681" s="5"/>
      <c r="E681" s="5"/>
      <c r="F681" s="5"/>
    </row>
    <row r="682" spans="2:6" x14ac:dyDescent="0.2">
      <c r="B682" s="10"/>
      <c r="C682" s="10"/>
      <c r="D682" s="5"/>
      <c r="E682" s="5"/>
      <c r="F682" s="5"/>
    </row>
    <row r="683" spans="2:6" x14ac:dyDescent="0.2">
      <c r="B683" s="10"/>
      <c r="C683" s="10"/>
      <c r="D683" s="5"/>
      <c r="E683" s="5"/>
      <c r="F683" s="5"/>
    </row>
    <row r="684" spans="2:6" x14ac:dyDescent="0.2">
      <c r="B684" s="10"/>
      <c r="C684" s="10"/>
      <c r="D684" s="5"/>
      <c r="E684" s="5"/>
      <c r="F684" s="5"/>
    </row>
    <row r="685" spans="2:6" x14ac:dyDescent="0.2">
      <c r="B685" s="10"/>
      <c r="C685" s="10"/>
      <c r="D685" s="5"/>
      <c r="E685" s="5"/>
      <c r="F685" s="5"/>
    </row>
    <row r="686" spans="2:6" x14ac:dyDescent="0.2">
      <c r="B686" s="10"/>
      <c r="C686" s="10"/>
      <c r="D686" s="5"/>
      <c r="E686" s="5"/>
      <c r="F686" s="5"/>
    </row>
    <row r="687" spans="2:6" x14ac:dyDescent="0.2">
      <c r="B687" s="10"/>
      <c r="C687" s="10"/>
      <c r="D687" s="5"/>
      <c r="E687" s="5"/>
      <c r="F687" s="5"/>
    </row>
    <row r="688" spans="2:6" x14ac:dyDescent="0.2">
      <c r="B688" s="10"/>
      <c r="C688" s="10"/>
      <c r="D688" s="5"/>
      <c r="E688" s="5"/>
      <c r="F688" s="5"/>
    </row>
    <row r="689" spans="2:6" x14ac:dyDescent="0.2">
      <c r="B689" s="10"/>
      <c r="C689" s="10"/>
      <c r="D689" s="5"/>
      <c r="E689" s="5"/>
      <c r="F689" s="5"/>
    </row>
    <row r="690" spans="2:6" x14ac:dyDescent="0.2">
      <c r="B690" s="10"/>
      <c r="C690" s="10"/>
      <c r="D690" s="5"/>
      <c r="E690" s="5"/>
      <c r="F690" s="5"/>
    </row>
    <row r="691" spans="2:6" x14ac:dyDescent="0.2">
      <c r="B691" s="10"/>
      <c r="C691" s="10"/>
      <c r="D691" s="5"/>
      <c r="E691" s="5"/>
      <c r="F691" s="5"/>
    </row>
    <row r="692" spans="2:6" x14ac:dyDescent="0.2">
      <c r="B692" s="10"/>
      <c r="C692" s="10"/>
      <c r="D692" s="5"/>
      <c r="E692" s="5"/>
      <c r="F692" s="5"/>
    </row>
    <row r="693" spans="2:6" x14ac:dyDescent="0.2">
      <c r="B693" s="10"/>
      <c r="C693" s="10"/>
      <c r="D693" s="5"/>
      <c r="E693" s="5"/>
      <c r="F693" s="5"/>
    </row>
    <row r="694" spans="2:6" x14ac:dyDescent="0.2">
      <c r="B694" s="10"/>
      <c r="C694" s="10"/>
      <c r="D694" s="5"/>
      <c r="E694" s="5"/>
      <c r="F694" s="5"/>
    </row>
    <row r="695" spans="2:6" x14ac:dyDescent="0.2">
      <c r="B695" s="10"/>
      <c r="C695" s="10"/>
      <c r="D695" s="5"/>
      <c r="E695" s="5"/>
      <c r="F695" s="5"/>
    </row>
    <row r="696" spans="2:6" x14ac:dyDescent="0.2">
      <c r="B696" s="10"/>
      <c r="C696" s="10"/>
      <c r="D696" s="5"/>
      <c r="E696" s="5"/>
      <c r="F696" s="5"/>
    </row>
    <row r="697" spans="2:6" x14ac:dyDescent="0.2">
      <c r="B697" s="10"/>
      <c r="C697" s="10"/>
      <c r="D697" s="5"/>
      <c r="E697" s="5"/>
      <c r="F697" s="5"/>
    </row>
    <row r="698" spans="2:6" x14ac:dyDescent="0.2">
      <c r="B698" s="10"/>
      <c r="C698" s="10"/>
      <c r="D698" s="5"/>
      <c r="E698" s="5"/>
      <c r="F698" s="5"/>
    </row>
    <row r="699" spans="2:6" x14ac:dyDescent="0.2">
      <c r="B699" s="10"/>
      <c r="C699" s="10"/>
      <c r="D699" s="5"/>
      <c r="E699" s="5"/>
      <c r="F699" s="5"/>
    </row>
    <row r="700" spans="2:6" x14ac:dyDescent="0.2">
      <c r="B700" s="10"/>
      <c r="C700" s="10"/>
      <c r="D700" s="5"/>
      <c r="E700" s="5"/>
      <c r="F700" s="5"/>
    </row>
    <row r="701" spans="2:6" x14ac:dyDescent="0.2">
      <c r="B701" s="10"/>
      <c r="C701" s="10"/>
      <c r="D701" s="5"/>
      <c r="E701" s="5"/>
      <c r="F701" s="5"/>
    </row>
    <row r="702" spans="2:6" x14ac:dyDescent="0.2">
      <c r="B702" s="10"/>
      <c r="C702" s="10"/>
      <c r="D702" s="5"/>
      <c r="E702" s="5"/>
      <c r="F702" s="5"/>
    </row>
    <row r="703" spans="2:6" x14ac:dyDescent="0.2">
      <c r="B703" s="10"/>
      <c r="C703" s="10"/>
      <c r="D703" s="5"/>
      <c r="E703" s="5"/>
      <c r="F703" s="5"/>
    </row>
    <row r="704" spans="2:6" x14ac:dyDescent="0.2">
      <c r="B704" s="10"/>
      <c r="C704" s="10"/>
      <c r="D704" s="5"/>
      <c r="E704" s="5"/>
      <c r="F704" s="5"/>
    </row>
    <row r="705" spans="2:6" x14ac:dyDescent="0.2">
      <c r="B705" s="10"/>
      <c r="C705" s="10"/>
      <c r="D705" s="5"/>
      <c r="E705" s="5"/>
      <c r="F705" s="5"/>
    </row>
    <row r="706" spans="2:6" x14ac:dyDescent="0.2">
      <c r="B706" s="10"/>
      <c r="C706" s="10"/>
      <c r="D706" s="5"/>
      <c r="E706" s="5"/>
      <c r="F706" s="5"/>
    </row>
    <row r="707" spans="2:6" x14ac:dyDescent="0.2">
      <c r="B707" s="10"/>
      <c r="C707" s="10"/>
      <c r="D707" s="5"/>
      <c r="E707" s="5"/>
      <c r="F707" s="5"/>
    </row>
    <row r="708" spans="2:6" x14ac:dyDescent="0.2">
      <c r="B708" s="10"/>
      <c r="C708" s="10"/>
      <c r="D708" s="5"/>
      <c r="E708" s="5"/>
      <c r="F708" s="5"/>
    </row>
    <row r="709" spans="2:6" x14ac:dyDescent="0.2">
      <c r="B709" s="10"/>
      <c r="C709" s="10"/>
      <c r="D709" s="5"/>
      <c r="E709" s="5"/>
      <c r="F709" s="5"/>
    </row>
    <row r="710" spans="2:6" x14ac:dyDescent="0.2">
      <c r="B710" s="10"/>
      <c r="C710" s="10"/>
      <c r="D710" s="5"/>
      <c r="E710" s="5"/>
      <c r="F710" s="5"/>
    </row>
    <row r="711" spans="2:6" x14ac:dyDescent="0.2">
      <c r="B711" s="10"/>
      <c r="C711" s="10"/>
      <c r="D711" s="5"/>
      <c r="E711" s="5"/>
      <c r="F711" s="5"/>
    </row>
    <row r="712" spans="2:6" x14ac:dyDescent="0.2">
      <c r="B712" s="10"/>
      <c r="C712" s="10"/>
      <c r="D712" s="5"/>
      <c r="E712" s="5"/>
      <c r="F712" s="5"/>
    </row>
    <row r="713" spans="2:6" x14ac:dyDescent="0.2">
      <c r="B713" s="10"/>
      <c r="C713" s="10"/>
      <c r="D713" s="5"/>
      <c r="E713" s="5"/>
      <c r="F713" s="5"/>
    </row>
    <row r="714" spans="2:6" x14ac:dyDescent="0.2">
      <c r="B714" s="10"/>
      <c r="C714" s="10"/>
      <c r="D714" s="5"/>
      <c r="E714" s="5"/>
      <c r="F714" s="5"/>
    </row>
    <row r="715" spans="2:6" x14ac:dyDescent="0.2">
      <c r="B715" s="10"/>
      <c r="C715" s="10"/>
      <c r="D715" s="5"/>
      <c r="E715" s="5"/>
      <c r="F715" s="5"/>
    </row>
    <row r="716" spans="2:6" x14ac:dyDescent="0.2">
      <c r="B716" s="10"/>
      <c r="C716" s="10"/>
      <c r="D716" s="5"/>
      <c r="E716" s="5"/>
      <c r="F716" s="5"/>
    </row>
    <row r="717" spans="2:6" x14ac:dyDescent="0.2">
      <c r="B717" s="10"/>
      <c r="C717" s="10"/>
      <c r="D717" s="5"/>
      <c r="E717" s="5"/>
      <c r="F717" s="5"/>
    </row>
    <row r="718" spans="2:6" x14ac:dyDescent="0.2">
      <c r="B718" s="10"/>
      <c r="C718" s="10"/>
      <c r="D718" s="5"/>
      <c r="E718" s="5"/>
      <c r="F718" s="5"/>
    </row>
    <row r="719" spans="2:6" x14ac:dyDescent="0.2">
      <c r="B719" s="10"/>
      <c r="C719" s="10"/>
      <c r="D719" s="5"/>
      <c r="E719" s="5"/>
      <c r="F719" s="5"/>
    </row>
    <row r="720" spans="2:6" x14ac:dyDescent="0.2">
      <c r="B720" s="10"/>
      <c r="C720" s="10"/>
      <c r="D720" s="5"/>
      <c r="E720" s="5"/>
      <c r="F720" s="5"/>
    </row>
    <row r="721" spans="2:6" x14ac:dyDescent="0.2">
      <c r="B721" s="10"/>
      <c r="C721" s="10"/>
      <c r="D721" s="5"/>
      <c r="E721" s="5"/>
      <c r="F721" s="5"/>
    </row>
    <row r="722" spans="2:6" x14ac:dyDescent="0.2">
      <c r="B722" s="10"/>
      <c r="C722" s="10"/>
      <c r="D722" s="5"/>
      <c r="E722" s="5"/>
      <c r="F722" s="5"/>
    </row>
    <row r="723" spans="2:6" x14ac:dyDescent="0.2">
      <c r="B723" s="10"/>
      <c r="C723" s="10"/>
      <c r="D723" s="5"/>
      <c r="E723" s="5"/>
      <c r="F723" s="5"/>
    </row>
    <row r="724" spans="2:6" x14ac:dyDescent="0.2">
      <c r="B724" s="10"/>
      <c r="C724" s="10"/>
      <c r="D724" s="5"/>
      <c r="E724" s="5"/>
      <c r="F724" s="5"/>
    </row>
    <row r="725" spans="2:6" x14ac:dyDescent="0.2">
      <c r="B725" s="10"/>
      <c r="C725" s="10"/>
      <c r="D725" s="5"/>
      <c r="E725" s="5"/>
      <c r="F725" s="5"/>
    </row>
    <row r="726" spans="2:6" x14ac:dyDescent="0.2">
      <c r="B726" s="10"/>
      <c r="C726" s="10"/>
      <c r="D726" s="5"/>
      <c r="E726" s="5"/>
      <c r="F726" s="5"/>
    </row>
    <row r="727" spans="2:6" x14ac:dyDescent="0.2">
      <c r="B727" s="10"/>
      <c r="C727" s="10"/>
      <c r="D727" s="5"/>
      <c r="E727" s="5"/>
      <c r="F727" s="5"/>
    </row>
    <row r="728" spans="2:6" x14ac:dyDescent="0.2">
      <c r="B728" s="10"/>
      <c r="C728" s="10"/>
      <c r="D728" s="5"/>
      <c r="E728" s="5"/>
      <c r="F728" s="5"/>
    </row>
    <row r="729" spans="2:6" x14ac:dyDescent="0.2">
      <c r="B729" s="10"/>
      <c r="C729" s="10"/>
      <c r="D729" s="5"/>
      <c r="E729" s="5"/>
      <c r="F729" s="5"/>
    </row>
    <row r="730" spans="2:6" x14ac:dyDescent="0.2">
      <c r="B730" s="10"/>
      <c r="C730" s="10"/>
      <c r="D730" s="5"/>
      <c r="E730" s="5"/>
      <c r="F730" s="5"/>
    </row>
    <row r="731" spans="2:6" x14ac:dyDescent="0.2">
      <c r="B731" s="10"/>
      <c r="C731" s="10"/>
      <c r="D731" s="5"/>
      <c r="E731" s="5"/>
      <c r="F731" s="5"/>
    </row>
    <row r="732" spans="2:6" x14ac:dyDescent="0.2">
      <c r="B732" s="10"/>
      <c r="C732" s="10"/>
      <c r="D732" s="5"/>
      <c r="E732" s="5"/>
      <c r="F732" s="5"/>
    </row>
    <row r="733" spans="2:6" x14ac:dyDescent="0.2">
      <c r="B733" s="10"/>
      <c r="C733" s="10"/>
      <c r="D733" s="5"/>
      <c r="E733" s="5"/>
      <c r="F733" s="5"/>
    </row>
    <row r="734" spans="2:6" x14ac:dyDescent="0.2">
      <c r="B734" s="10"/>
      <c r="C734" s="10"/>
      <c r="D734" s="5"/>
      <c r="E734" s="5"/>
      <c r="F734" s="5"/>
    </row>
    <row r="735" spans="2:6" x14ac:dyDescent="0.2">
      <c r="B735" s="10"/>
      <c r="C735" s="10"/>
      <c r="D735" s="5"/>
      <c r="E735" s="5"/>
      <c r="F735" s="5"/>
    </row>
    <row r="736" spans="2:6" x14ac:dyDescent="0.2">
      <c r="B736" s="10"/>
      <c r="C736" s="10"/>
      <c r="D736" s="5"/>
      <c r="E736" s="5"/>
      <c r="F736" s="5"/>
    </row>
    <row r="737" spans="2:6" x14ac:dyDescent="0.2">
      <c r="B737" s="10"/>
      <c r="C737" s="10"/>
      <c r="D737" s="5"/>
      <c r="E737" s="5"/>
      <c r="F737" s="5"/>
    </row>
    <row r="738" spans="2:6" x14ac:dyDescent="0.2">
      <c r="B738" s="10"/>
      <c r="C738" s="10"/>
      <c r="D738" s="5"/>
      <c r="E738" s="5"/>
      <c r="F738" s="5"/>
    </row>
    <row r="739" spans="2:6" x14ac:dyDescent="0.2">
      <c r="B739" s="10"/>
      <c r="C739" s="10"/>
      <c r="D739" s="5"/>
      <c r="E739" s="5"/>
      <c r="F739" s="5"/>
    </row>
    <row r="740" spans="2:6" x14ac:dyDescent="0.2">
      <c r="B740" s="10"/>
      <c r="C740" s="10"/>
      <c r="D740" s="5"/>
      <c r="E740" s="5"/>
      <c r="F740" s="5"/>
    </row>
    <row r="741" spans="2:6" x14ac:dyDescent="0.2">
      <c r="B741" s="10"/>
      <c r="C741" s="10"/>
      <c r="D741" s="5"/>
      <c r="E741" s="5"/>
      <c r="F741" s="5"/>
    </row>
    <row r="742" spans="2:6" x14ac:dyDescent="0.2">
      <c r="B742" s="10"/>
      <c r="C742" s="10"/>
      <c r="D742" s="5"/>
      <c r="E742" s="5"/>
      <c r="F742" s="5"/>
    </row>
    <row r="743" spans="2:6" x14ac:dyDescent="0.2">
      <c r="B743" s="10"/>
      <c r="C743" s="10"/>
      <c r="D743" s="5"/>
      <c r="E743" s="5"/>
      <c r="F743" s="5"/>
    </row>
    <row r="744" spans="2:6" x14ac:dyDescent="0.2">
      <c r="B744" s="10"/>
      <c r="C744" s="10"/>
      <c r="D744" s="5"/>
      <c r="E744" s="5"/>
      <c r="F744" s="5"/>
    </row>
    <row r="745" spans="2:6" x14ac:dyDescent="0.2">
      <c r="B745" s="10"/>
      <c r="C745" s="10"/>
      <c r="D745" s="5"/>
      <c r="E745" s="5"/>
      <c r="F745" s="5"/>
    </row>
    <row r="746" spans="2:6" x14ac:dyDescent="0.2">
      <c r="B746" s="10"/>
      <c r="C746" s="10"/>
      <c r="D746" s="5"/>
      <c r="E746" s="5"/>
      <c r="F746" s="5"/>
    </row>
    <row r="747" spans="2:6" x14ac:dyDescent="0.2">
      <c r="B747" s="10"/>
      <c r="C747" s="10"/>
      <c r="D747" s="5"/>
      <c r="E747" s="5"/>
      <c r="F747" s="5"/>
    </row>
    <row r="748" spans="2:6" x14ac:dyDescent="0.2">
      <c r="B748" s="10"/>
      <c r="C748" s="10"/>
      <c r="D748" s="5"/>
      <c r="E748" s="5"/>
      <c r="F748" s="5"/>
    </row>
    <row r="749" spans="2:6" x14ac:dyDescent="0.2">
      <c r="B749" s="10"/>
      <c r="C749" s="10"/>
      <c r="D749" s="5"/>
      <c r="E749" s="5"/>
      <c r="F749" s="5"/>
    </row>
    <row r="750" spans="2:6" x14ac:dyDescent="0.2">
      <c r="B750" s="10"/>
      <c r="C750" s="10"/>
      <c r="D750" s="5"/>
      <c r="E750" s="5"/>
      <c r="F750" s="5"/>
    </row>
    <row r="751" spans="2:6" x14ac:dyDescent="0.2">
      <c r="B751" s="10"/>
      <c r="C751" s="10"/>
      <c r="D751" s="5"/>
      <c r="E751" s="5"/>
      <c r="F751" s="5"/>
    </row>
    <row r="752" spans="2:6" x14ac:dyDescent="0.2">
      <c r="B752" s="10"/>
      <c r="C752" s="10"/>
      <c r="D752" s="5"/>
      <c r="E752" s="5"/>
      <c r="F752" s="5"/>
    </row>
    <row r="753" spans="2:6" x14ac:dyDescent="0.2">
      <c r="B753" s="10"/>
      <c r="C753" s="10"/>
      <c r="D753" s="5"/>
      <c r="E753" s="5"/>
      <c r="F753" s="5"/>
    </row>
    <row r="754" spans="2:6" x14ac:dyDescent="0.2">
      <c r="B754" s="10"/>
      <c r="C754" s="10"/>
      <c r="D754" s="5"/>
      <c r="E754" s="5"/>
      <c r="F754" s="5"/>
    </row>
    <row r="755" spans="2:6" x14ac:dyDescent="0.2">
      <c r="B755" s="10"/>
      <c r="C755" s="10"/>
      <c r="D755" s="5"/>
      <c r="E755" s="5"/>
      <c r="F755" s="5"/>
    </row>
    <row r="756" spans="2:6" x14ac:dyDescent="0.2">
      <c r="B756" s="10"/>
      <c r="C756" s="10"/>
      <c r="D756" s="5"/>
      <c r="E756" s="5"/>
      <c r="F756" s="5"/>
    </row>
    <row r="757" spans="2:6" x14ac:dyDescent="0.2">
      <c r="B757" s="10"/>
      <c r="C757" s="10"/>
      <c r="D757" s="5"/>
      <c r="E757" s="5"/>
      <c r="F757" s="5"/>
    </row>
    <row r="758" spans="2:6" x14ac:dyDescent="0.2">
      <c r="B758" s="10"/>
      <c r="C758" s="10"/>
      <c r="D758" s="5"/>
      <c r="E758" s="5"/>
      <c r="F758" s="5"/>
    </row>
    <row r="759" spans="2:6" x14ac:dyDescent="0.2">
      <c r="B759" s="10"/>
      <c r="C759" s="10"/>
      <c r="D759" s="5"/>
      <c r="E759" s="5"/>
      <c r="F759" s="5"/>
    </row>
    <row r="760" spans="2:6" x14ac:dyDescent="0.2">
      <c r="B760" s="10"/>
      <c r="C760" s="10"/>
      <c r="D760" s="5"/>
      <c r="E760" s="5"/>
      <c r="F760" s="5"/>
    </row>
    <row r="761" spans="2:6" x14ac:dyDescent="0.2">
      <c r="B761" s="10"/>
      <c r="C761" s="10"/>
      <c r="D761" s="5"/>
      <c r="E761" s="5"/>
      <c r="F761" s="5"/>
    </row>
    <row r="762" spans="2:6" x14ac:dyDescent="0.2">
      <c r="B762" s="10"/>
      <c r="C762" s="10"/>
      <c r="D762" s="5"/>
      <c r="E762" s="5"/>
      <c r="F762" s="5"/>
    </row>
    <row r="763" spans="2:6" x14ac:dyDescent="0.2">
      <c r="B763" s="10"/>
      <c r="C763" s="10"/>
      <c r="D763" s="5"/>
      <c r="E763" s="5"/>
      <c r="F763" s="5"/>
    </row>
    <row r="764" spans="2:6" x14ac:dyDescent="0.2">
      <c r="B764" s="10"/>
      <c r="C764" s="10"/>
      <c r="D764" s="5"/>
      <c r="E764" s="5"/>
      <c r="F764" s="5"/>
    </row>
    <row r="765" spans="2:6" x14ac:dyDescent="0.2">
      <c r="B765" s="10"/>
      <c r="C765" s="10"/>
      <c r="D765" s="5"/>
      <c r="E765" s="5"/>
      <c r="F765" s="5"/>
    </row>
    <row r="766" spans="2:6" x14ac:dyDescent="0.2">
      <c r="B766" s="10"/>
      <c r="C766" s="10"/>
      <c r="D766" s="5"/>
      <c r="E766" s="5"/>
      <c r="F766" s="5"/>
    </row>
    <row r="767" spans="2:6" x14ac:dyDescent="0.2">
      <c r="B767" s="10"/>
      <c r="C767" s="10"/>
      <c r="D767" s="5"/>
      <c r="E767" s="5"/>
      <c r="F767" s="5"/>
    </row>
    <row r="768" spans="2:6" x14ac:dyDescent="0.2">
      <c r="B768" s="10"/>
      <c r="C768" s="10"/>
      <c r="D768" s="5"/>
      <c r="E768" s="5"/>
      <c r="F768" s="5"/>
    </row>
    <row r="769" spans="2:6" x14ac:dyDescent="0.2">
      <c r="B769" s="10"/>
      <c r="C769" s="10"/>
      <c r="D769" s="5"/>
      <c r="E769" s="5"/>
      <c r="F769" s="5"/>
    </row>
    <row r="770" spans="2:6" x14ac:dyDescent="0.2">
      <c r="B770" s="10"/>
      <c r="C770" s="10"/>
      <c r="D770" s="5"/>
      <c r="E770" s="5"/>
      <c r="F770" s="5"/>
    </row>
    <row r="771" spans="2:6" x14ac:dyDescent="0.2">
      <c r="B771" s="10"/>
      <c r="C771" s="10"/>
      <c r="D771" s="5"/>
      <c r="E771" s="5"/>
      <c r="F771" s="5"/>
    </row>
    <row r="772" spans="2:6" x14ac:dyDescent="0.2">
      <c r="B772" s="10"/>
      <c r="C772" s="10"/>
      <c r="D772" s="5"/>
      <c r="E772" s="5"/>
      <c r="F772" s="5"/>
    </row>
    <row r="773" spans="2:6" x14ac:dyDescent="0.2">
      <c r="B773" s="10"/>
      <c r="C773" s="10"/>
      <c r="D773" s="5"/>
      <c r="E773" s="5"/>
      <c r="F773" s="5"/>
    </row>
    <row r="774" spans="2:6" x14ac:dyDescent="0.2">
      <c r="B774" s="10"/>
      <c r="C774" s="10"/>
      <c r="D774" s="5"/>
      <c r="E774" s="5"/>
      <c r="F774" s="5"/>
    </row>
    <row r="775" spans="2:6" x14ac:dyDescent="0.2">
      <c r="B775" s="10"/>
      <c r="C775" s="10"/>
      <c r="D775" s="5"/>
      <c r="E775" s="5"/>
      <c r="F775" s="5"/>
    </row>
    <row r="776" spans="2:6" x14ac:dyDescent="0.2">
      <c r="B776" s="10"/>
      <c r="C776" s="10"/>
      <c r="D776" s="5"/>
      <c r="E776" s="5"/>
      <c r="F776" s="5"/>
    </row>
    <row r="777" spans="2:6" x14ac:dyDescent="0.2">
      <c r="B777" s="10"/>
      <c r="C777" s="10"/>
      <c r="D777" s="5"/>
      <c r="E777" s="5"/>
      <c r="F777" s="5"/>
    </row>
    <row r="778" spans="2:6" x14ac:dyDescent="0.2">
      <c r="B778" s="10"/>
      <c r="C778" s="10"/>
      <c r="D778" s="5"/>
      <c r="E778" s="5"/>
      <c r="F778" s="5"/>
    </row>
    <row r="779" spans="2:6" x14ac:dyDescent="0.2">
      <c r="B779" s="10"/>
      <c r="C779" s="10"/>
      <c r="D779" s="5"/>
      <c r="E779" s="5"/>
      <c r="F779" s="5"/>
    </row>
    <row r="780" spans="2:6" x14ac:dyDescent="0.2">
      <c r="B780" s="10"/>
      <c r="C780" s="10"/>
      <c r="D780" s="5"/>
      <c r="E780" s="5"/>
      <c r="F780" s="5"/>
    </row>
    <row r="781" spans="2:6" x14ac:dyDescent="0.2">
      <c r="B781" s="10"/>
      <c r="C781" s="10"/>
      <c r="D781" s="5"/>
      <c r="E781" s="5"/>
      <c r="F781" s="5"/>
    </row>
    <row r="782" spans="2:6" x14ac:dyDescent="0.2">
      <c r="B782" s="10"/>
      <c r="C782" s="10"/>
      <c r="D782" s="5"/>
      <c r="E782" s="5"/>
      <c r="F782" s="5"/>
    </row>
    <row r="783" spans="2:6" x14ac:dyDescent="0.2">
      <c r="B783" s="10"/>
      <c r="C783" s="10"/>
      <c r="D783" s="5"/>
      <c r="E783" s="5"/>
      <c r="F783" s="5"/>
    </row>
    <row r="784" spans="2:6" x14ac:dyDescent="0.2">
      <c r="B784" s="10"/>
      <c r="C784" s="10"/>
      <c r="D784" s="5"/>
      <c r="E784" s="5"/>
      <c r="F784" s="5"/>
    </row>
    <row r="785" spans="2:6" x14ac:dyDescent="0.2">
      <c r="B785" s="10"/>
      <c r="C785" s="10"/>
      <c r="D785" s="5"/>
      <c r="E785" s="5"/>
      <c r="F785" s="5"/>
    </row>
    <row r="786" spans="2:6" x14ac:dyDescent="0.2">
      <c r="B786" s="10"/>
      <c r="C786" s="10"/>
      <c r="D786" s="5"/>
      <c r="E786" s="5"/>
      <c r="F786" s="5"/>
    </row>
    <row r="787" spans="2:6" x14ac:dyDescent="0.2">
      <c r="B787" s="10"/>
      <c r="C787" s="10"/>
      <c r="D787" s="5"/>
      <c r="E787" s="5"/>
      <c r="F787" s="5"/>
    </row>
    <row r="788" spans="2:6" x14ac:dyDescent="0.2">
      <c r="B788" s="10"/>
      <c r="C788" s="10"/>
      <c r="D788" s="5"/>
      <c r="E788" s="5"/>
      <c r="F788" s="5"/>
    </row>
    <row r="789" spans="2:6" x14ac:dyDescent="0.2">
      <c r="B789" s="10"/>
      <c r="C789" s="10"/>
      <c r="D789" s="5"/>
      <c r="E789" s="5"/>
      <c r="F789" s="5"/>
    </row>
    <row r="790" spans="2:6" x14ac:dyDescent="0.2">
      <c r="B790" s="10"/>
      <c r="C790" s="10"/>
      <c r="D790" s="5"/>
      <c r="E790" s="5"/>
      <c r="F790" s="5"/>
    </row>
    <row r="791" spans="2:6" x14ac:dyDescent="0.2">
      <c r="B791" s="10"/>
      <c r="C791" s="10"/>
      <c r="D791" s="5"/>
      <c r="E791" s="5"/>
      <c r="F791" s="5"/>
    </row>
    <row r="792" spans="2:6" x14ac:dyDescent="0.2">
      <c r="B792" s="10"/>
      <c r="C792" s="10"/>
      <c r="D792" s="5"/>
      <c r="E792" s="5"/>
      <c r="F792" s="5"/>
    </row>
    <row r="793" spans="2:6" x14ac:dyDescent="0.2">
      <c r="B793" s="10"/>
      <c r="C793" s="10"/>
      <c r="D793" s="5"/>
      <c r="E793" s="5"/>
      <c r="F793" s="5"/>
    </row>
    <row r="794" spans="2:6" x14ac:dyDescent="0.2">
      <c r="B794" s="10"/>
      <c r="C794" s="10"/>
      <c r="D794" s="5"/>
      <c r="E794" s="5"/>
      <c r="F794" s="5"/>
    </row>
    <row r="795" spans="2:6" x14ac:dyDescent="0.2">
      <c r="B795" s="10"/>
      <c r="C795" s="10"/>
      <c r="D795" s="5"/>
      <c r="E795" s="5"/>
      <c r="F795" s="5"/>
    </row>
    <row r="796" spans="2:6" x14ac:dyDescent="0.2">
      <c r="B796" s="10"/>
      <c r="C796" s="10"/>
      <c r="D796" s="5"/>
      <c r="E796" s="5"/>
      <c r="F796" s="5"/>
    </row>
    <row r="797" spans="2:6" x14ac:dyDescent="0.2">
      <c r="B797" s="10"/>
      <c r="C797" s="10"/>
      <c r="D797" s="5"/>
      <c r="E797" s="5"/>
      <c r="F797" s="5"/>
    </row>
    <row r="798" spans="2:6" x14ac:dyDescent="0.2">
      <c r="B798" s="10"/>
      <c r="C798" s="10"/>
      <c r="D798" s="5"/>
      <c r="E798" s="5"/>
      <c r="F798" s="5"/>
    </row>
    <row r="799" spans="2:6" x14ac:dyDescent="0.2">
      <c r="B799" s="10"/>
      <c r="C799" s="10"/>
      <c r="D799" s="5"/>
      <c r="E799" s="5"/>
      <c r="F799" s="5"/>
    </row>
    <row r="800" spans="2:6" x14ac:dyDescent="0.2">
      <c r="B800" s="10"/>
      <c r="C800" s="10"/>
      <c r="D800" s="5"/>
      <c r="E800" s="5"/>
      <c r="F800" s="5"/>
    </row>
    <row r="801" spans="2:6" x14ac:dyDescent="0.2">
      <c r="B801" s="10"/>
      <c r="C801" s="10"/>
      <c r="D801" s="5"/>
      <c r="E801" s="5"/>
      <c r="F801" s="5"/>
    </row>
    <row r="802" spans="2:6" x14ac:dyDescent="0.2">
      <c r="B802" s="10"/>
      <c r="C802" s="10"/>
      <c r="D802" s="5"/>
      <c r="E802" s="5"/>
      <c r="F802" s="5"/>
    </row>
    <row r="803" spans="2:6" x14ac:dyDescent="0.2">
      <c r="B803" s="10"/>
      <c r="C803" s="10"/>
      <c r="D803" s="5"/>
      <c r="E803" s="5"/>
      <c r="F803" s="5"/>
    </row>
    <row r="804" spans="2:6" x14ac:dyDescent="0.2">
      <c r="B804" s="10"/>
      <c r="C804" s="10"/>
      <c r="D804" s="5"/>
      <c r="E804" s="5"/>
      <c r="F804" s="5"/>
    </row>
    <row r="805" spans="2:6" x14ac:dyDescent="0.2">
      <c r="B805" s="10"/>
      <c r="C805" s="10"/>
      <c r="D805" s="5"/>
      <c r="E805" s="5"/>
      <c r="F805" s="5"/>
    </row>
    <row r="806" spans="2:6" x14ac:dyDescent="0.2">
      <c r="B806" s="10"/>
      <c r="C806" s="10"/>
      <c r="D806" s="5"/>
      <c r="E806" s="5"/>
      <c r="F806" s="5"/>
    </row>
    <row r="807" spans="2:6" x14ac:dyDescent="0.2">
      <c r="B807" s="10"/>
      <c r="C807" s="10"/>
      <c r="D807" s="5"/>
      <c r="E807" s="5"/>
      <c r="F807" s="5"/>
    </row>
    <row r="808" spans="2:6" x14ac:dyDescent="0.2">
      <c r="B808" s="10"/>
      <c r="C808" s="10"/>
      <c r="D808" s="5"/>
      <c r="E808" s="5"/>
      <c r="F808" s="5"/>
    </row>
    <row r="809" spans="2:6" x14ac:dyDescent="0.2">
      <c r="B809" s="10"/>
      <c r="C809" s="10"/>
      <c r="D809" s="5"/>
      <c r="E809" s="5"/>
      <c r="F809" s="5"/>
    </row>
    <row r="810" spans="2:6" x14ac:dyDescent="0.2">
      <c r="B810" s="10"/>
      <c r="C810" s="10"/>
      <c r="D810" s="5"/>
      <c r="E810" s="5"/>
      <c r="F810" s="5"/>
    </row>
    <row r="811" spans="2:6" x14ac:dyDescent="0.2">
      <c r="B811" s="10"/>
      <c r="C811" s="10"/>
      <c r="D811" s="5"/>
      <c r="E811" s="5"/>
      <c r="F811" s="5"/>
    </row>
    <row r="812" spans="2:6" x14ac:dyDescent="0.2">
      <c r="B812" s="10"/>
      <c r="C812" s="10"/>
      <c r="D812" s="5"/>
      <c r="E812" s="5"/>
      <c r="F812" s="5"/>
    </row>
    <row r="813" spans="2:6" x14ac:dyDescent="0.2">
      <c r="B813" s="10"/>
      <c r="C813" s="10"/>
      <c r="D813" s="5"/>
      <c r="E813" s="5"/>
      <c r="F813" s="5"/>
    </row>
    <row r="814" spans="2:6" x14ac:dyDescent="0.2">
      <c r="B814" s="10"/>
      <c r="C814" s="10"/>
      <c r="D814" s="5"/>
      <c r="E814" s="5"/>
      <c r="F814" s="5"/>
    </row>
    <row r="815" spans="2:6" x14ac:dyDescent="0.2">
      <c r="B815" s="10"/>
      <c r="C815" s="10"/>
      <c r="D815" s="5"/>
      <c r="E815" s="5"/>
      <c r="F815" s="5"/>
    </row>
    <row r="816" spans="2:6" x14ac:dyDescent="0.2">
      <c r="B816" s="10"/>
      <c r="C816" s="10"/>
      <c r="D816" s="5"/>
      <c r="E816" s="5"/>
      <c r="F816" s="5"/>
    </row>
    <row r="817" spans="2:6" x14ac:dyDescent="0.2">
      <c r="B817" s="10"/>
      <c r="C817" s="10"/>
      <c r="D817" s="5"/>
      <c r="E817" s="5"/>
      <c r="F817" s="5"/>
    </row>
    <row r="818" spans="2:6" x14ac:dyDescent="0.2">
      <c r="B818" s="10"/>
      <c r="C818" s="10"/>
      <c r="D818" s="5"/>
      <c r="E818" s="5"/>
      <c r="F818" s="5"/>
    </row>
    <row r="819" spans="2:6" x14ac:dyDescent="0.2">
      <c r="B819" s="10"/>
      <c r="C819" s="10"/>
      <c r="D819" s="5"/>
      <c r="E819" s="5"/>
      <c r="F819" s="5"/>
    </row>
    <row r="820" spans="2:6" x14ac:dyDescent="0.2">
      <c r="B820" s="10"/>
      <c r="C820" s="10"/>
      <c r="D820" s="5"/>
      <c r="E820" s="5"/>
      <c r="F820" s="5"/>
    </row>
    <row r="821" spans="2:6" x14ac:dyDescent="0.2">
      <c r="B821" s="10"/>
      <c r="C821" s="10"/>
      <c r="D821" s="5"/>
      <c r="E821" s="5"/>
      <c r="F821" s="5"/>
    </row>
    <row r="822" spans="2:6" x14ac:dyDescent="0.2">
      <c r="B822" s="10"/>
      <c r="C822" s="10"/>
      <c r="D822" s="5"/>
      <c r="E822" s="5"/>
      <c r="F822" s="5"/>
    </row>
    <row r="823" spans="2:6" x14ac:dyDescent="0.2">
      <c r="B823" s="10"/>
      <c r="C823" s="10"/>
      <c r="D823" s="5"/>
      <c r="E823" s="5"/>
      <c r="F823" s="5"/>
    </row>
    <row r="824" spans="2:6" x14ac:dyDescent="0.2">
      <c r="B824" s="10"/>
      <c r="C824" s="10"/>
      <c r="D824" s="5"/>
      <c r="E824" s="5"/>
      <c r="F824" s="5"/>
    </row>
    <row r="825" spans="2:6" x14ac:dyDescent="0.2">
      <c r="B825" s="10"/>
      <c r="C825" s="10"/>
      <c r="D825" s="5"/>
      <c r="E825" s="5"/>
      <c r="F825" s="5"/>
    </row>
    <row r="826" spans="2:6" x14ac:dyDescent="0.2">
      <c r="B826" s="10"/>
      <c r="C826" s="10"/>
      <c r="D826" s="5"/>
      <c r="E826" s="5"/>
      <c r="F826" s="5"/>
    </row>
    <row r="827" spans="2:6" x14ac:dyDescent="0.2">
      <c r="B827" s="10"/>
      <c r="C827" s="10"/>
      <c r="D827" s="5"/>
      <c r="E827" s="5"/>
      <c r="F827" s="5"/>
    </row>
    <row r="828" spans="2:6" x14ac:dyDescent="0.2">
      <c r="B828" s="10"/>
      <c r="C828" s="10"/>
      <c r="D828" s="5"/>
      <c r="E828" s="5"/>
      <c r="F828" s="5"/>
    </row>
    <row r="829" spans="2:6" x14ac:dyDescent="0.2">
      <c r="B829" s="10"/>
      <c r="C829" s="10"/>
      <c r="D829" s="5"/>
      <c r="E829" s="5"/>
      <c r="F829" s="5"/>
    </row>
    <row r="830" spans="2:6" x14ac:dyDescent="0.2">
      <c r="B830" s="10"/>
      <c r="C830" s="10"/>
      <c r="D830" s="5"/>
      <c r="E830" s="5"/>
      <c r="F830" s="5"/>
    </row>
    <row r="831" spans="2:6" x14ac:dyDescent="0.2">
      <c r="B831" s="10"/>
      <c r="C831" s="10"/>
      <c r="D831" s="5"/>
      <c r="E831" s="5"/>
      <c r="F831" s="5"/>
    </row>
    <row r="832" spans="2:6" x14ac:dyDescent="0.2">
      <c r="B832" s="10"/>
      <c r="C832" s="10"/>
      <c r="D832" s="5"/>
      <c r="E832" s="5"/>
      <c r="F832" s="5"/>
    </row>
    <row r="833" spans="2:6" x14ac:dyDescent="0.2">
      <c r="B833" s="10"/>
      <c r="C833" s="10"/>
      <c r="D833" s="5"/>
      <c r="E833" s="5"/>
      <c r="F833" s="5"/>
    </row>
    <row r="834" spans="2:6" x14ac:dyDescent="0.2">
      <c r="B834" s="10"/>
      <c r="C834" s="10"/>
      <c r="D834" s="5"/>
      <c r="E834" s="5"/>
      <c r="F834" s="5"/>
    </row>
    <row r="835" spans="2:6" x14ac:dyDescent="0.2">
      <c r="B835" s="10"/>
      <c r="C835" s="10"/>
      <c r="D835" s="5"/>
      <c r="E835" s="5"/>
      <c r="F835" s="5"/>
    </row>
    <row r="836" spans="2:6" x14ac:dyDescent="0.2">
      <c r="B836" s="10"/>
      <c r="C836" s="10"/>
      <c r="D836" s="5"/>
      <c r="E836" s="5"/>
      <c r="F836" s="5"/>
    </row>
    <row r="837" spans="2:6" x14ac:dyDescent="0.2">
      <c r="B837" s="10"/>
      <c r="C837" s="10"/>
      <c r="D837" s="5"/>
      <c r="E837" s="5"/>
      <c r="F837" s="5"/>
    </row>
    <row r="838" spans="2:6" x14ac:dyDescent="0.2">
      <c r="B838" s="10"/>
      <c r="C838" s="10"/>
      <c r="D838" s="5"/>
      <c r="E838" s="5"/>
      <c r="F838" s="5"/>
    </row>
    <row r="839" spans="2:6" x14ac:dyDescent="0.2">
      <c r="B839" s="10"/>
      <c r="C839" s="10"/>
      <c r="D839" s="5"/>
      <c r="E839" s="5"/>
      <c r="F839" s="5"/>
    </row>
    <row r="840" spans="2:6" x14ac:dyDescent="0.2">
      <c r="B840" s="10"/>
      <c r="C840" s="10"/>
      <c r="D840" s="5"/>
      <c r="E840" s="5"/>
      <c r="F840" s="5"/>
    </row>
    <row r="841" spans="2:6" x14ac:dyDescent="0.2">
      <c r="B841" s="10"/>
      <c r="C841" s="10"/>
      <c r="D841" s="5"/>
      <c r="E841" s="5"/>
      <c r="F841" s="5"/>
    </row>
    <row r="842" spans="2:6" x14ac:dyDescent="0.2">
      <c r="B842" s="10"/>
      <c r="C842" s="10"/>
      <c r="D842" s="5"/>
      <c r="E842" s="5"/>
      <c r="F842" s="5"/>
    </row>
    <row r="843" spans="2:6" x14ac:dyDescent="0.2">
      <c r="B843" s="10"/>
      <c r="C843" s="10"/>
      <c r="D843" s="5"/>
      <c r="E843" s="5"/>
      <c r="F843" s="5"/>
    </row>
    <row r="844" spans="2:6" x14ac:dyDescent="0.2">
      <c r="B844" s="10"/>
      <c r="C844" s="10"/>
      <c r="D844" s="5"/>
      <c r="E844" s="5"/>
      <c r="F844" s="5"/>
    </row>
    <row r="845" spans="2:6" x14ac:dyDescent="0.2">
      <c r="B845" s="10"/>
      <c r="C845" s="10"/>
      <c r="D845" s="5"/>
      <c r="E845" s="5"/>
      <c r="F845" s="5"/>
    </row>
    <row r="846" spans="2:6" x14ac:dyDescent="0.2">
      <c r="B846" s="10"/>
      <c r="C846" s="10"/>
      <c r="D846" s="5"/>
      <c r="E846" s="5"/>
      <c r="F846" s="5"/>
    </row>
    <row r="847" spans="2:6" x14ac:dyDescent="0.2">
      <c r="B847" s="10"/>
      <c r="C847" s="10"/>
      <c r="D847" s="5"/>
      <c r="E847" s="5"/>
      <c r="F847" s="5"/>
    </row>
    <row r="848" spans="2:6" x14ac:dyDescent="0.2">
      <c r="B848" s="10"/>
      <c r="C848" s="10"/>
      <c r="D848" s="5"/>
      <c r="E848" s="5"/>
      <c r="F848" s="5"/>
    </row>
    <row r="849" spans="2:6" x14ac:dyDescent="0.2">
      <c r="B849" s="10"/>
      <c r="C849" s="10"/>
      <c r="D849" s="5"/>
      <c r="E849" s="5"/>
      <c r="F849" s="5"/>
    </row>
    <row r="850" spans="2:6" x14ac:dyDescent="0.2">
      <c r="B850" s="10"/>
      <c r="C850" s="10"/>
      <c r="D850" s="5"/>
      <c r="E850" s="5"/>
      <c r="F850" s="5"/>
    </row>
    <row r="851" spans="2:6" x14ac:dyDescent="0.2">
      <c r="B851" s="10"/>
      <c r="C851" s="10"/>
      <c r="D851" s="5"/>
      <c r="E851" s="5"/>
      <c r="F851" s="5"/>
    </row>
    <row r="852" spans="2:6" x14ac:dyDescent="0.2">
      <c r="B852" s="10"/>
      <c r="C852" s="10"/>
      <c r="D852" s="5"/>
      <c r="E852" s="5"/>
      <c r="F852" s="5"/>
    </row>
    <row r="853" spans="2:6" x14ac:dyDescent="0.2">
      <c r="B853" s="10"/>
      <c r="C853" s="10"/>
      <c r="D853" s="5"/>
      <c r="E853" s="5"/>
      <c r="F853" s="5"/>
    </row>
    <row r="854" spans="2:6" x14ac:dyDescent="0.2">
      <c r="B854" s="10"/>
      <c r="C854" s="10"/>
      <c r="D854" s="5"/>
      <c r="E854" s="5"/>
      <c r="F854" s="5"/>
    </row>
    <row r="855" spans="2:6" x14ac:dyDescent="0.2">
      <c r="B855" s="10"/>
      <c r="C855" s="10"/>
      <c r="D855" s="5"/>
      <c r="E855" s="5"/>
      <c r="F855" s="5"/>
    </row>
    <row r="856" spans="2:6" x14ac:dyDescent="0.2">
      <c r="B856" s="10"/>
      <c r="C856" s="10"/>
      <c r="D856" s="5"/>
      <c r="E856" s="5"/>
      <c r="F856" s="5"/>
    </row>
    <row r="857" spans="2:6" x14ac:dyDescent="0.2">
      <c r="B857" s="10"/>
      <c r="C857" s="10"/>
      <c r="D857" s="5"/>
      <c r="E857" s="5"/>
      <c r="F857" s="5"/>
    </row>
    <row r="858" spans="2:6" x14ac:dyDescent="0.2">
      <c r="B858" s="10"/>
      <c r="C858" s="10"/>
      <c r="D858" s="5"/>
      <c r="E858" s="5"/>
      <c r="F858" s="5"/>
    </row>
    <row r="859" spans="2:6" x14ac:dyDescent="0.2">
      <c r="B859" s="10"/>
      <c r="C859" s="10"/>
      <c r="D859" s="5"/>
      <c r="E859" s="5"/>
      <c r="F859" s="5"/>
    </row>
    <row r="860" spans="2:6" x14ac:dyDescent="0.2">
      <c r="B860" s="10"/>
      <c r="C860" s="10"/>
      <c r="D860" s="5"/>
      <c r="E860" s="5"/>
      <c r="F860" s="5"/>
    </row>
    <row r="861" spans="2:6" x14ac:dyDescent="0.2">
      <c r="B861" s="10"/>
      <c r="C861" s="10"/>
      <c r="D861" s="5"/>
      <c r="E861" s="5"/>
      <c r="F861" s="5"/>
    </row>
    <row r="862" spans="2:6" x14ac:dyDescent="0.2">
      <c r="B862" s="10"/>
      <c r="C862" s="10"/>
      <c r="D862" s="5"/>
      <c r="E862" s="5"/>
      <c r="F862" s="5"/>
    </row>
    <row r="863" spans="2:6" x14ac:dyDescent="0.2">
      <c r="B863" s="10"/>
      <c r="C863" s="10"/>
      <c r="D863" s="5"/>
      <c r="E863" s="5"/>
      <c r="F863" s="5"/>
    </row>
    <row r="864" spans="2:6" x14ac:dyDescent="0.2">
      <c r="B864" s="10"/>
      <c r="C864" s="10"/>
      <c r="D864" s="5"/>
      <c r="E864" s="5"/>
      <c r="F864" s="5"/>
    </row>
    <row r="865" spans="2:6" x14ac:dyDescent="0.2">
      <c r="B865" s="10"/>
      <c r="C865" s="10"/>
      <c r="D865" s="5"/>
      <c r="E865" s="5"/>
      <c r="F865" s="5"/>
    </row>
    <row r="866" spans="2:6" x14ac:dyDescent="0.2">
      <c r="B866" s="10"/>
      <c r="C866" s="10"/>
      <c r="D866" s="5"/>
      <c r="E866" s="5"/>
      <c r="F866" s="5"/>
    </row>
    <row r="867" spans="2:6" x14ac:dyDescent="0.2">
      <c r="B867" s="10"/>
      <c r="C867" s="10"/>
      <c r="D867" s="5"/>
      <c r="E867" s="5"/>
      <c r="F867" s="5"/>
    </row>
    <row r="868" spans="2:6" x14ac:dyDescent="0.2">
      <c r="B868" s="10"/>
      <c r="C868" s="10"/>
      <c r="D868" s="5"/>
      <c r="E868" s="5"/>
      <c r="F868" s="5"/>
    </row>
    <row r="869" spans="2:6" x14ac:dyDescent="0.2">
      <c r="B869" s="10"/>
      <c r="C869" s="10"/>
      <c r="D869" s="5"/>
      <c r="E869" s="5"/>
      <c r="F869" s="5"/>
    </row>
    <row r="870" spans="2:6" x14ac:dyDescent="0.2">
      <c r="B870" s="10"/>
      <c r="C870" s="10"/>
      <c r="D870" s="5"/>
      <c r="E870" s="5"/>
      <c r="F870" s="5"/>
    </row>
    <row r="871" spans="2:6" x14ac:dyDescent="0.2">
      <c r="B871" s="10"/>
      <c r="C871" s="10"/>
      <c r="D871" s="5"/>
      <c r="E871" s="5"/>
      <c r="F871" s="5"/>
    </row>
    <row r="872" spans="2:6" x14ac:dyDescent="0.2">
      <c r="B872" s="10"/>
      <c r="C872" s="10"/>
      <c r="D872" s="5"/>
      <c r="E872" s="5"/>
      <c r="F872" s="5"/>
    </row>
    <row r="873" spans="2:6" x14ac:dyDescent="0.2">
      <c r="B873" s="10"/>
      <c r="C873" s="10"/>
      <c r="D873" s="5"/>
      <c r="E873" s="5"/>
      <c r="F873" s="5"/>
    </row>
    <row r="874" spans="2:6" x14ac:dyDescent="0.2">
      <c r="B874" s="10"/>
      <c r="C874" s="10"/>
      <c r="D874" s="5"/>
      <c r="E874" s="5"/>
      <c r="F874" s="5"/>
    </row>
    <row r="875" spans="2:6" x14ac:dyDescent="0.2">
      <c r="B875" s="10"/>
      <c r="C875" s="10"/>
      <c r="D875" s="5"/>
      <c r="E875" s="5"/>
      <c r="F875" s="5"/>
    </row>
    <row r="876" spans="2:6" x14ac:dyDescent="0.2">
      <c r="B876" s="10"/>
      <c r="C876" s="10"/>
      <c r="D876" s="5"/>
      <c r="E876" s="5"/>
      <c r="F876" s="5"/>
    </row>
    <row r="877" spans="2:6" x14ac:dyDescent="0.2">
      <c r="B877" s="10"/>
      <c r="C877" s="10"/>
      <c r="D877" s="5"/>
      <c r="E877" s="5"/>
      <c r="F877" s="5"/>
    </row>
    <row r="878" spans="2:6" x14ac:dyDescent="0.2">
      <c r="B878" s="10"/>
      <c r="C878" s="10"/>
      <c r="D878" s="5"/>
      <c r="E878" s="5"/>
      <c r="F878" s="5"/>
    </row>
    <row r="879" spans="2:6" x14ac:dyDescent="0.2">
      <c r="B879" s="10"/>
      <c r="C879" s="10"/>
      <c r="D879" s="5"/>
      <c r="E879" s="5"/>
      <c r="F879" s="5"/>
    </row>
    <row r="880" spans="2:6" x14ac:dyDescent="0.2">
      <c r="B880" s="10"/>
      <c r="C880" s="10"/>
      <c r="D880" s="5"/>
      <c r="E880" s="5"/>
      <c r="F880" s="5"/>
    </row>
    <row r="881" spans="2:6" x14ac:dyDescent="0.2">
      <c r="B881" s="10"/>
      <c r="C881" s="10"/>
      <c r="D881" s="5"/>
      <c r="E881" s="5"/>
      <c r="F881" s="5"/>
    </row>
    <row r="882" spans="2:6" x14ac:dyDescent="0.2">
      <c r="B882" s="10"/>
      <c r="C882" s="10"/>
      <c r="D882" s="5"/>
      <c r="E882" s="5"/>
      <c r="F882" s="5"/>
    </row>
    <row r="883" spans="2:6" x14ac:dyDescent="0.2">
      <c r="B883" s="10"/>
      <c r="C883" s="10"/>
      <c r="D883" s="5"/>
      <c r="E883" s="5"/>
      <c r="F883" s="5"/>
    </row>
    <row r="884" spans="2:6" x14ac:dyDescent="0.2">
      <c r="B884" s="10"/>
      <c r="C884" s="10"/>
      <c r="D884" s="5"/>
      <c r="E884" s="5"/>
      <c r="F884" s="5"/>
    </row>
    <row r="885" spans="2:6" x14ac:dyDescent="0.2">
      <c r="B885" s="10"/>
      <c r="C885" s="10"/>
      <c r="D885" s="5"/>
      <c r="E885" s="5"/>
      <c r="F885" s="5"/>
    </row>
    <row r="886" spans="2:6" x14ac:dyDescent="0.2">
      <c r="B886" s="10"/>
      <c r="C886" s="10"/>
      <c r="D886" s="5"/>
      <c r="E886" s="5"/>
      <c r="F886" s="5"/>
    </row>
    <row r="887" spans="2:6" x14ac:dyDescent="0.2">
      <c r="B887" s="10"/>
      <c r="C887" s="10"/>
      <c r="D887" s="5"/>
      <c r="E887" s="5"/>
      <c r="F887" s="5"/>
    </row>
    <row r="888" spans="2:6" x14ac:dyDescent="0.2">
      <c r="B888" s="10"/>
      <c r="C888" s="10"/>
      <c r="D888" s="5"/>
      <c r="E888" s="5"/>
      <c r="F888" s="5"/>
    </row>
    <row r="889" spans="2:6" x14ac:dyDescent="0.2">
      <c r="B889" s="10"/>
      <c r="C889" s="10"/>
      <c r="D889" s="5"/>
      <c r="E889" s="5"/>
      <c r="F889" s="5"/>
    </row>
    <row r="890" spans="2:6" x14ac:dyDescent="0.2">
      <c r="B890" s="10"/>
      <c r="C890" s="10"/>
      <c r="D890" s="5"/>
      <c r="E890" s="5"/>
      <c r="F890" s="5"/>
    </row>
    <row r="891" spans="2:6" x14ac:dyDescent="0.2">
      <c r="B891" s="10"/>
      <c r="C891" s="10"/>
      <c r="D891" s="5"/>
      <c r="E891" s="5"/>
      <c r="F891" s="5"/>
    </row>
    <row r="892" spans="2:6" x14ac:dyDescent="0.2">
      <c r="B892" s="10"/>
      <c r="C892" s="10"/>
      <c r="D892" s="5"/>
      <c r="E892" s="5"/>
      <c r="F892" s="5"/>
    </row>
    <row r="893" spans="2:6" x14ac:dyDescent="0.2">
      <c r="B893" s="10"/>
      <c r="C893" s="10"/>
      <c r="D893" s="5"/>
      <c r="E893" s="5"/>
      <c r="F893" s="5"/>
    </row>
    <row r="894" spans="2:6" x14ac:dyDescent="0.2">
      <c r="B894" s="10"/>
      <c r="C894" s="10"/>
      <c r="D894" s="5"/>
      <c r="E894" s="5"/>
      <c r="F894" s="5"/>
    </row>
    <row r="895" spans="2:6" x14ac:dyDescent="0.2">
      <c r="B895" s="10"/>
      <c r="C895" s="10"/>
      <c r="D895" s="5"/>
      <c r="E895" s="5"/>
      <c r="F895" s="5"/>
    </row>
    <row r="896" spans="2:6" x14ac:dyDescent="0.2">
      <c r="B896" s="10"/>
      <c r="C896" s="10"/>
      <c r="D896" s="5"/>
      <c r="E896" s="5"/>
      <c r="F896" s="5"/>
    </row>
    <row r="897" spans="2:6" x14ac:dyDescent="0.2">
      <c r="B897" s="10"/>
      <c r="C897" s="10"/>
      <c r="D897" s="5"/>
      <c r="E897" s="5"/>
      <c r="F897" s="5"/>
    </row>
    <row r="898" spans="2:6" x14ac:dyDescent="0.2">
      <c r="B898" s="10"/>
      <c r="C898" s="10"/>
      <c r="D898" s="5"/>
      <c r="E898" s="5"/>
      <c r="F898" s="5"/>
    </row>
    <row r="899" spans="2:6" x14ac:dyDescent="0.2">
      <c r="B899" s="10"/>
      <c r="C899" s="10"/>
      <c r="D899" s="5"/>
      <c r="E899" s="5"/>
      <c r="F899" s="5"/>
    </row>
    <row r="900" spans="2:6" x14ac:dyDescent="0.2">
      <c r="B900" s="10"/>
      <c r="C900" s="10"/>
      <c r="D900" s="5"/>
      <c r="E900" s="5"/>
      <c r="F900" s="5"/>
    </row>
    <row r="901" spans="2:6" x14ac:dyDescent="0.2">
      <c r="B901" s="10"/>
      <c r="C901" s="10"/>
      <c r="D901" s="5"/>
      <c r="E901" s="5"/>
      <c r="F901" s="5"/>
    </row>
    <row r="902" spans="2:6" x14ac:dyDescent="0.2">
      <c r="B902" s="10"/>
      <c r="C902" s="10"/>
      <c r="D902" s="5"/>
      <c r="E902" s="5"/>
      <c r="F902" s="5"/>
    </row>
    <row r="903" spans="2:6" x14ac:dyDescent="0.2">
      <c r="D903" s="5"/>
      <c r="E903" s="5"/>
      <c r="F903" s="5"/>
    </row>
    <row r="904" spans="2:6" x14ac:dyDescent="0.2">
      <c r="D904" s="5"/>
      <c r="E904" s="5"/>
      <c r="F904" s="5"/>
    </row>
    <row r="905" spans="2:6" x14ac:dyDescent="0.2">
      <c r="D905" s="5"/>
      <c r="E905" s="5"/>
      <c r="F905" s="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9"/>
  <sheetViews>
    <sheetView topLeftCell="A91" workbookViewId="0">
      <selection activeCell="F99" sqref="F99"/>
    </sheetView>
  </sheetViews>
  <sheetFormatPr defaultRowHeight="14.25" x14ac:dyDescent="0.2"/>
  <cols>
    <col min="1" max="1" width="18" bestFit="1" customWidth="1"/>
    <col min="3" max="3" width="9" style="9"/>
  </cols>
  <sheetData>
    <row r="1" spans="1:11" x14ac:dyDescent="0.2">
      <c r="A1" s="1" t="s">
        <v>3</v>
      </c>
      <c r="B1" s="1"/>
      <c r="C1" s="7"/>
      <c r="D1" s="1"/>
      <c r="E1" s="1"/>
      <c r="F1" s="1"/>
    </row>
    <row r="2" spans="1:11" x14ac:dyDescent="0.2">
      <c r="A2" s="2" t="s">
        <v>1</v>
      </c>
      <c r="B2" s="2" t="s">
        <v>0</v>
      </c>
      <c r="C2" s="8" t="s">
        <v>5</v>
      </c>
      <c r="D2" s="3"/>
      <c r="E2" s="3"/>
      <c r="F2" s="3"/>
    </row>
    <row r="3" spans="1:11" x14ac:dyDescent="0.2">
      <c r="A3" s="2" t="s">
        <v>2</v>
      </c>
      <c r="B3" s="3" t="s">
        <v>4</v>
      </c>
      <c r="C3" s="8" t="s">
        <v>4</v>
      </c>
      <c r="D3" s="3"/>
      <c r="E3" s="3"/>
      <c r="F3" s="3"/>
    </row>
    <row r="4" spans="1:11" x14ac:dyDescent="0.2">
      <c r="A4" s="1" t="s">
        <v>3</v>
      </c>
      <c r="B4" s="16" t="s">
        <v>980</v>
      </c>
      <c r="C4" s="1"/>
      <c r="D4" s="1"/>
      <c r="E4" s="1"/>
      <c r="F4" s="1"/>
    </row>
    <row r="5" spans="1:11" x14ac:dyDescent="0.2">
      <c r="A5" s="1" t="s">
        <v>3</v>
      </c>
      <c r="B5" s="16" t="s">
        <v>981</v>
      </c>
      <c r="C5" s="1"/>
      <c r="D5" s="1"/>
      <c r="E5" s="1"/>
      <c r="F5" s="1"/>
    </row>
    <row r="6" spans="1:11" x14ac:dyDescent="0.2">
      <c r="A6" t="s">
        <v>552</v>
      </c>
      <c r="B6" s="10" t="s">
        <v>1042</v>
      </c>
      <c r="C6" s="11"/>
      <c r="H6" t="s">
        <v>1002</v>
      </c>
      <c r="I6" s="10" t="s">
        <v>982</v>
      </c>
      <c r="J6" s="10" t="s">
        <v>992</v>
      </c>
      <c r="K6" s="5"/>
    </row>
    <row r="7" spans="1:11" x14ac:dyDescent="0.2">
      <c r="A7" t="s">
        <v>553</v>
      </c>
      <c r="B7" s="10" t="s">
        <v>1043</v>
      </c>
      <c r="C7" s="11"/>
      <c r="H7" t="s">
        <v>1003</v>
      </c>
      <c r="I7" s="10" t="s">
        <v>983</v>
      </c>
      <c r="J7" s="10" t="s">
        <v>993</v>
      </c>
      <c r="K7" s="5"/>
    </row>
    <row r="8" spans="1:11" x14ac:dyDescent="0.2">
      <c r="A8" t="s">
        <v>554</v>
      </c>
      <c r="B8" s="10" t="s">
        <v>1044</v>
      </c>
      <c r="C8" s="11"/>
      <c r="H8" t="s">
        <v>1004</v>
      </c>
      <c r="I8" s="10" t="s">
        <v>984</v>
      </c>
      <c r="J8" s="10" t="s">
        <v>994</v>
      </c>
      <c r="K8" s="5"/>
    </row>
    <row r="9" spans="1:11" x14ac:dyDescent="0.2">
      <c r="A9" t="s">
        <v>555</v>
      </c>
      <c r="B9" s="10" t="s">
        <v>1045</v>
      </c>
      <c r="C9" s="11"/>
      <c r="E9" s="6"/>
      <c r="H9" t="s">
        <v>1005</v>
      </c>
      <c r="I9" s="10" t="s">
        <v>985</v>
      </c>
      <c r="J9" s="10" t="s">
        <v>995</v>
      </c>
      <c r="K9" s="5"/>
    </row>
    <row r="10" spans="1:11" x14ac:dyDescent="0.2">
      <c r="A10" t="s">
        <v>556</v>
      </c>
      <c r="B10" s="10" t="s">
        <v>1046</v>
      </c>
      <c r="C10" s="11"/>
      <c r="E10" s="6"/>
      <c r="H10" t="s">
        <v>1006</v>
      </c>
      <c r="I10" s="10" t="s">
        <v>986</v>
      </c>
      <c r="J10" s="10" t="s">
        <v>996</v>
      </c>
      <c r="K10" s="5"/>
    </row>
    <row r="11" spans="1:11" x14ac:dyDescent="0.2">
      <c r="A11" t="s">
        <v>557</v>
      </c>
      <c r="B11" s="10" t="s">
        <v>1047</v>
      </c>
      <c r="C11" s="11"/>
      <c r="E11" s="6"/>
      <c r="H11" t="s">
        <v>1007</v>
      </c>
      <c r="I11" s="10" t="s">
        <v>987</v>
      </c>
      <c r="J11" s="10" t="s">
        <v>997</v>
      </c>
      <c r="K11" s="5"/>
    </row>
    <row r="12" spans="1:11" x14ac:dyDescent="0.2">
      <c r="A12" t="s">
        <v>558</v>
      </c>
      <c r="B12" s="10" t="s">
        <v>1048</v>
      </c>
      <c r="C12" s="11"/>
      <c r="E12" s="6"/>
      <c r="H12" t="s">
        <v>1008</v>
      </c>
      <c r="I12" s="10" t="s">
        <v>988</v>
      </c>
      <c r="J12" s="10" t="s">
        <v>998</v>
      </c>
      <c r="K12" s="5"/>
    </row>
    <row r="13" spans="1:11" x14ac:dyDescent="0.2">
      <c r="A13" t="s">
        <v>559</v>
      </c>
      <c r="B13" s="10" t="s">
        <v>1049</v>
      </c>
      <c r="C13" s="11"/>
      <c r="E13" s="6"/>
      <c r="H13" t="s">
        <v>1009</v>
      </c>
      <c r="I13" s="10" t="s">
        <v>989</v>
      </c>
      <c r="J13" s="10" t="s">
        <v>999</v>
      </c>
      <c r="K13" s="5"/>
    </row>
    <row r="14" spans="1:11" x14ac:dyDescent="0.2">
      <c r="A14" t="s">
        <v>560</v>
      </c>
      <c r="B14" s="10" t="s">
        <v>1050</v>
      </c>
      <c r="C14" s="11"/>
      <c r="E14" s="6"/>
      <c r="H14" t="s">
        <v>1010</v>
      </c>
      <c r="I14" s="10" t="s">
        <v>990</v>
      </c>
      <c r="J14" s="10" t="s">
        <v>1000</v>
      </c>
      <c r="K14" s="5"/>
    </row>
    <row r="15" spans="1:11" x14ac:dyDescent="0.2">
      <c r="A15" t="s">
        <v>561</v>
      </c>
      <c r="B15" s="10" t="s">
        <v>1051</v>
      </c>
      <c r="C15" s="11"/>
      <c r="E15" s="6"/>
      <c r="H15" t="s">
        <v>1011</v>
      </c>
      <c r="I15" s="10" t="s">
        <v>991</v>
      </c>
      <c r="J15" s="10" t="s">
        <v>1001</v>
      </c>
      <c r="K15" s="5"/>
    </row>
    <row r="16" spans="1:11" x14ac:dyDescent="0.2">
      <c r="A16" t="s">
        <v>562</v>
      </c>
      <c r="B16" s="10" t="s">
        <v>1052</v>
      </c>
      <c r="C16" s="11"/>
      <c r="E16" s="6"/>
    </row>
    <row r="17" spans="1:5" x14ac:dyDescent="0.2">
      <c r="A17" t="s">
        <v>563</v>
      </c>
      <c r="B17" s="10" t="s">
        <v>1053</v>
      </c>
      <c r="C17" s="11"/>
      <c r="E17" s="6"/>
    </row>
    <row r="18" spans="1:5" x14ac:dyDescent="0.2">
      <c r="A18" t="s">
        <v>604</v>
      </c>
      <c r="B18" s="10" t="s">
        <v>1054</v>
      </c>
      <c r="C18" s="11"/>
      <c r="E18" s="6"/>
    </row>
    <row r="19" spans="1:5" x14ac:dyDescent="0.2">
      <c r="A19" t="s">
        <v>605</v>
      </c>
      <c r="B19" s="10" t="s">
        <v>1055</v>
      </c>
      <c r="C19" s="11"/>
    </row>
    <row r="20" spans="1:5" x14ac:dyDescent="0.2">
      <c r="A20" t="s">
        <v>606</v>
      </c>
      <c r="B20" s="10" t="s">
        <v>1056</v>
      </c>
      <c r="C20" s="11"/>
    </row>
    <row r="21" spans="1:5" x14ac:dyDescent="0.2">
      <c r="A21" t="s">
        <v>607</v>
      </c>
      <c r="B21" s="10" t="s">
        <v>1057</v>
      </c>
      <c r="C21" s="11"/>
    </row>
    <row r="22" spans="1:5" x14ac:dyDescent="0.2">
      <c r="A22" t="s">
        <v>608</v>
      </c>
      <c r="B22" s="10" t="s">
        <v>1058</v>
      </c>
      <c r="C22" s="11"/>
    </row>
    <row r="23" spans="1:5" x14ac:dyDescent="0.2">
      <c r="A23" t="s">
        <v>609</v>
      </c>
      <c r="B23" s="10" t="s">
        <v>1059</v>
      </c>
      <c r="C23" s="11"/>
    </row>
    <row r="24" spans="1:5" x14ac:dyDescent="0.2">
      <c r="A24" t="s">
        <v>610</v>
      </c>
      <c r="B24" s="10" t="s">
        <v>1060</v>
      </c>
      <c r="C24" s="11"/>
    </row>
    <row r="25" spans="1:5" x14ac:dyDescent="0.2">
      <c r="A25" t="s">
        <v>611</v>
      </c>
      <c r="B25" s="10" t="s">
        <v>1061</v>
      </c>
      <c r="C25" s="11"/>
    </row>
    <row r="26" spans="1:5" x14ac:dyDescent="0.2">
      <c r="A26" t="s">
        <v>612</v>
      </c>
      <c r="B26" s="10" t="s">
        <v>1062</v>
      </c>
      <c r="C26" s="11"/>
    </row>
    <row r="27" spans="1:5" x14ac:dyDescent="0.2">
      <c r="A27" t="s">
        <v>613</v>
      </c>
      <c r="B27" s="10" t="s">
        <v>1063</v>
      </c>
      <c r="C27" s="11"/>
    </row>
    <row r="28" spans="1:5" x14ac:dyDescent="0.2">
      <c r="A28" t="s">
        <v>614</v>
      </c>
      <c r="B28" s="10" t="s">
        <v>1064</v>
      </c>
      <c r="C28" s="11"/>
    </row>
    <row r="29" spans="1:5" x14ac:dyDescent="0.2">
      <c r="A29" t="s">
        <v>627</v>
      </c>
      <c r="B29" s="10" t="s">
        <v>1065</v>
      </c>
      <c r="C29" s="11"/>
    </row>
    <row r="30" spans="1:5" x14ac:dyDescent="0.2">
      <c r="A30" t="s">
        <v>628</v>
      </c>
      <c r="B30" s="10" t="s">
        <v>1066</v>
      </c>
      <c r="C30" s="11"/>
    </row>
    <row r="31" spans="1:5" x14ac:dyDescent="0.2">
      <c r="A31" t="s">
        <v>629</v>
      </c>
      <c r="B31" s="10" t="s">
        <v>1067</v>
      </c>
      <c r="C31" s="11"/>
    </row>
    <row r="32" spans="1:5" x14ac:dyDescent="0.2">
      <c r="A32" t="s">
        <v>630</v>
      </c>
      <c r="B32" s="10" t="s">
        <v>1068</v>
      </c>
      <c r="C32" s="11"/>
    </row>
    <row r="33" spans="1:3" x14ac:dyDescent="0.2">
      <c r="A33" t="s">
        <v>631</v>
      </c>
      <c r="B33" s="10" t="s">
        <v>1069</v>
      </c>
      <c r="C33" s="11"/>
    </row>
    <row r="34" spans="1:3" x14ac:dyDescent="0.2">
      <c r="A34" t="s">
        <v>632</v>
      </c>
      <c r="B34" s="10" t="s">
        <v>1070</v>
      </c>
      <c r="C34" s="11"/>
    </row>
    <row r="35" spans="1:3" x14ac:dyDescent="0.2">
      <c r="A35" t="s">
        <v>633</v>
      </c>
      <c r="B35" s="10" t="s">
        <v>1071</v>
      </c>
      <c r="C35" s="11"/>
    </row>
    <row r="36" spans="1:3" x14ac:dyDescent="0.2">
      <c r="A36" t="s">
        <v>634</v>
      </c>
      <c r="B36" s="10" t="s">
        <v>1072</v>
      </c>
      <c r="C36" s="11"/>
    </row>
    <row r="37" spans="1:3" x14ac:dyDescent="0.2">
      <c r="A37" t="s">
        <v>635</v>
      </c>
      <c r="B37" s="10" t="s">
        <v>1073</v>
      </c>
      <c r="C37" s="11"/>
    </row>
    <row r="38" spans="1:3" x14ac:dyDescent="0.2">
      <c r="A38" t="s">
        <v>636</v>
      </c>
      <c r="B38" s="10" t="s">
        <v>1074</v>
      </c>
      <c r="C38" s="11"/>
    </row>
    <row r="39" spans="1:3" x14ac:dyDescent="0.2">
      <c r="A39" t="s">
        <v>637</v>
      </c>
      <c r="B39" s="10" t="s">
        <v>1075</v>
      </c>
      <c r="C39" s="11"/>
    </row>
    <row r="40" spans="1:3" x14ac:dyDescent="0.2">
      <c r="A40" t="s">
        <v>638</v>
      </c>
      <c r="B40" s="10" t="s">
        <v>1076</v>
      </c>
      <c r="C40" s="11"/>
    </row>
    <row r="41" spans="1:3" x14ac:dyDescent="0.2">
      <c r="A41" t="s">
        <v>896</v>
      </c>
      <c r="B41" s="4" t="s">
        <v>1077</v>
      </c>
    </row>
    <row r="42" spans="1:3" x14ac:dyDescent="0.2">
      <c r="A42" t="s">
        <v>897</v>
      </c>
      <c r="B42" s="4" t="s">
        <v>1078</v>
      </c>
    </row>
    <row r="43" spans="1:3" x14ac:dyDescent="0.2">
      <c r="A43" t="s">
        <v>898</v>
      </c>
      <c r="B43" s="4" t="s">
        <v>1079</v>
      </c>
    </row>
    <row r="44" spans="1:3" x14ac:dyDescent="0.2">
      <c r="A44" t="s">
        <v>899</v>
      </c>
      <c r="B44" s="4" t="s">
        <v>1080</v>
      </c>
    </row>
    <row r="45" spans="1:3" x14ac:dyDescent="0.2">
      <c r="A45" t="s">
        <v>900</v>
      </c>
      <c r="B45" s="4" t="s">
        <v>1081</v>
      </c>
    </row>
    <row r="46" spans="1:3" x14ac:dyDescent="0.2">
      <c r="A46" t="s">
        <v>901</v>
      </c>
      <c r="B46" s="4" t="s">
        <v>1082</v>
      </c>
    </row>
    <row r="47" spans="1:3" x14ac:dyDescent="0.2">
      <c r="A47" t="s">
        <v>902</v>
      </c>
      <c r="B47" s="4" t="s">
        <v>1083</v>
      </c>
    </row>
    <row r="48" spans="1:3" x14ac:dyDescent="0.2">
      <c r="A48" t="s">
        <v>903</v>
      </c>
      <c r="B48" s="4" t="s">
        <v>1084</v>
      </c>
    </row>
    <row r="49" spans="1:2" x14ac:dyDescent="0.2">
      <c r="A49" t="s">
        <v>1012</v>
      </c>
      <c r="B49" s="4" t="s">
        <v>1085</v>
      </c>
    </row>
    <row r="50" spans="1:2" x14ac:dyDescent="0.2">
      <c r="A50" t="s">
        <v>1013</v>
      </c>
      <c r="B50" s="4" t="s">
        <v>1086</v>
      </c>
    </row>
    <row r="51" spans="1:2" x14ac:dyDescent="0.2">
      <c r="A51" t="s">
        <v>1014</v>
      </c>
      <c r="B51" s="4" t="s">
        <v>1087</v>
      </c>
    </row>
    <row r="52" spans="1:2" x14ac:dyDescent="0.2">
      <c r="A52" t="s">
        <v>1015</v>
      </c>
      <c r="B52" s="4" t="s">
        <v>1088</v>
      </c>
    </row>
    <row r="53" spans="1:2" x14ac:dyDescent="0.2">
      <c r="A53" t="s">
        <v>1016</v>
      </c>
      <c r="B53" s="4" t="s">
        <v>1089</v>
      </c>
    </row>
    <row r="54" spans="1:2" x14ac:dyDescent="0.2">
      <c r="A54" t="s">
        <v>1017</v>
      </c>
      <c r="B54" s="4" t="s">
        <v>1090</v>
      </c>
    </row>
    <row r="55" spans="1:2" x14ac:dyDescent="0.2">
      <c r="A55" t="s">
        <v>1018</v>
      </c>
      <c r="B55" s="4" t="s">
        <v>1091</v>
      </c>
    </row>
    <row r="56" spans="1:2" x14ac:dyDescent="0.2">
      <c r="A56" t="s">
        <v>1019</v>
      </c>
      <c r="B56" s="4" t="s">
        <v>1092</v>
      </c>
    </row>
    <row r="57" spans="1:2" x14ac:dyDescent="0.2">
      <c r="A57" t="s">
        <v>1020</v>
      </c>
      <c r="B57" s="4" t="s">
        <v>1093</v>
      </c>
    </row>
    <row r="58" spans="1:2" x14ac:dyDescent="0.2">
      <c r="A58" t="s">
        <v>1021</v>
      </c>
      <c r="B58" s="4" t="s">
        <v>1094</v>
      </c>
    </row>
    <row r="59" spans="1:2" x14ac:dyDescent="0.2">
      <c r="A59" t="s">
        <v>1022</v>
      </c>
      <c r="B59" s="4" t="s">
        <v>1095</v>
      </c>
    </row>
    <row r="60" spans="1:2" x14ac:dyDescent="0.2">
      <c r="A60" t="s">
        <v>1023</v>
      </c>
      <c r="B60" s="4" t="s">
        <v>1096</v>
      </c>
    </row>
    <row r="61" spans="1:2" x14ac:dyDescent="0.2">
      <c r="A61" t="s">
        <v>1121</v>
      </c>
      <c r="B61" s="4" t="s">
        <v>1097</v>
      </c>
    </row>
    <row r="62" spans="1:2" x14ac:dyDescent="0.2">
      <c r="A62" t="s">
        <v>1122</v>
      </c>
      <c r="B62" s="4" t="s">
        <v>1098</v>
      </c>
    </row>
    <row r="63" spans="1:2" x14ac:dyDescent="0.2">
      <c r="A63" t="s">
        <v>1123</v>
      </c>
      <c r="B63" s="4" t="s">
        <v>1099</v>
      </c>
    </row>
    <row r="64" spans="1:2" x14ac:dyDescent="0.2">
      <c r="A64" t="s">
        <v>1124</v>
      </c>
      <c r="B64" s="4" t="s">
        <v>1100</v>
      </c>
    </row>
    <row r="65" spans="1:2" x14ac:dyDescent="0.2">
      <c r="A65" t="s">
        <v>1125</v>
      </c>
      <c r="B65" s="4" t="s">
        <v>1101</v>
      </c>
    </row>
    <row r="66" spans="1:2" x14ac:dyDescent="0.2">
      <c r="A66" t="s">
        <v>1126</v>
      </c>
      <c r="B66" s="4" t="s">
        <v>1102</v>
      </c>
    </row>
    <row r="67" spans="1:2" x14ac:dyDescent="0.2">
      <c r="A67" t="s">
        <v>1127</v>
      </c>
      <c r="B67" s="4" t="s">
        <v>1103</v>
      </c>
    </row>
    <row r="68" spans="1:2" x14ac:dyDescent="0.2">
      <c r="A68" t="s">
        <v>1128</v>
      </c>
      <c r="B68" s="4" t="s">
        <v>1104</v>
      </c>
    </row>
    <row r="69" spans="1:2" x14ac:dyDescent="0.2">
      <c r="A69" t="s">
        <v>1129</v>
      </c>
      <c r="B69" s="4" t="s">
        <v>1105</v>
      </c>
    </row>
    <row r="70" spans="1:2" x14ac:dyDescent="0.2">
      <c r="A70" t="s">
        <v>1130</v>
      </c>
      <c r="B70" s="4" t="s">
        <v>1106</v>
      </c>
    </row>
    <row r="71" spans="1:2" x14ac:dyDescent="0.2">
      <c r="A71" t="s">
        <v>1131</v>
      </c>
      <c r="B71" s="4" t="s">
        <v>1107</v>
      </c>
    </row>
    <row r="72" spans="1:2" x14ac:dyDescent="0.2">
      <c r="A72" t="s">
        <v>1132</v>
      </c>
      <c r="B72" s="4" t="s">
        <v>1108</v>
      </c>
    </row>
    <row r="73" spans="1:2" x14ac:dyDescent="0.2">
      <c r="A73" t="s">
        <v>1133</v>
      </c>
      <c r="B73" s="4" t="s">
        <v>1109</v>
      </c>
    </row>
    <row r="74" spans="1:2" x14ac:dyDescent="0.2">
      <c r="A74" t="s">
        <v>1134</v>
      </c>
      <c r="B74" s="4" t="s">
        <v>1110</v>
      </c>
    </row>
    <row r="75" spans="1:2" x14ac:dyDescent="0.2">
      <c r="A75" t="s">
        <v>1135</v>
      </c>
      <c r="B75" s="4" t="s">
        <v>1111</v>
      </c>
    </row>
    <row r="76" spans="1:2" x14ac:dyDescent="0.2">
      <c r="A76" t="s">
        <v>1136</v>
      </c>
      <c r="B76" s="4" t="s">
        <v>1112</v>
      </c>
    </row>
    <row r="77" spans="1:2" x14ac:dyDescent="0.2">
      <c r="A77" t="s">
        <v>1137</v>
      </c>
      <c r="B77" s="4" t="s">
        <v>1113</v>
      </c>
    </row>
    <row r="78" spans="1:2" x14ac:dyDescent="0.2">
      <c r="A78" t="s">
        <v>1138</v>
      </c>
      <c r="B78" s="4" t="s">
        <v>1114</v>
      </c>
    </row>
    <row r="79" spans="1:2" x14ac:dyDescent="0.2">
      <c r="A79" t="s">
        <v>1139</v>
      </c>
      <c r="B79" s="4" t="s">
        <v>1115</v>
      </c>
    </row>
    <row r="80" spans="1:2" x14ac:dyDescent="0.2">
      <c r="A80" t="s">
        <v>1140</v>
      </c>
      <c r="B80" s="4" t="s">
        <v>1116</v>
      </c>
    </row>
    <row r="81" spans="1:2" x14ac:dyDescent="0.2">
      <c r="A81" t="s">
        <v>1141</v>
      </c>
      <c r="B81" s="4" t="s">
        <v>1117</v>
      </c>
    </row>
    <row r="82" spans="1:2" x14ac:dyDescent="0.2">
      <c r="A82" t="s">
        <v>1142</v>
      </c>
      <c r="B82" s="4" t="s">
        <v>1118</v>
      </c>
    </row>
    <row r="83" spans="1:2" x14ac:dyDescent="0.2">
      <c r="A83" t="s">
        <v>1143</v>
      </c>
      <c r="B83" s="4" t="s">
        <v>1119</v>
      </c>
    </row>
    <row r="84" spans="1:2" x14ac:dyDescent="0.2">
      <c r="A84" t="s">
        <v>1144</v>
      </c>
      <c r="B84" s="4" t="s">
        <v>1120</v>
      </c>
    </row>
    <row r="85" spans="1:2" x14ac:dyDescent="0.2">
      <c r="A85" t="s">
        <v>1223</v>
      </c>
      <c r="B85" s="4" t="s">
        <v>1225</v>
      </c>
    </row>
    <row r="86" spans="1:2" x14ac:dyDescent="0.2">
      <c r="A86" t="s">
        <v>1224</v>
      </c>
      <c r="B86" s="4" t="s">
        <v>1226</v>
      </c>
    </row>
    <row r="87" spans="1:2" x14ac:dyDescent="0.2">
      <c r="A87" t="s">
        <v>1227</v>
      </c>
      <c r="B87" s="4" t="s">
        <v>1228</v>
      </c>
    </row>
    <row r="88" spans="1:2" x14ac:dyDescent="0.2">
      <c r="A88" t="s">
        <v>1232</v>
      </c>
      <c r="B88" s="4" t="s">
        <v>1258</v>
      </c>
    </row>
    <row r="89" spans="1:2" x14ac:dyDescent="0.2">
      <c r="A89" t="s">
        <v>1233</v>
      </c>
      <c r="B89" s="4" t="s">
        <v>1259</v>
      </c>
    </row>
    <row r="90" spans="1:2" x14ac:dyDescent="0.2">
      <c r="A90" t="s">
        <v>1234</v>
      </c>
      <c r="B90" s="4" t="s">
        <v>1260</v>
      </c>
    </row>
    <row r="91" spans="1:2" x14ac:dyDescent="0.2">
      <c r="A91" t="s">
        <v>1235</v>
      </c>
      <c r="B91" s="4" t="s">
        <v>1261</v>
      </c>
    </row>
    <row r="92" spans="1:2" x14ac:dyDescent="0.2">
      <c r="A92" t="s">
        <v>1236</v>
      </c>
      <c r="B92" s="4" t="s">
        <v>1262</v>
      </c>
    </row>
    <row r="93" spans="1:2" x14ac:dyDescent="0.2">
      <c r="A93" t="s">
        <v>1237</v>
      </c>
      <c r="B93" s="4" t="s">
        <v>1263</v>
      </c>
    </row>
    <row r="94" spans="1:2" x14ac:dyDescent="0.2">
      <c r="A94" t="s">
        <v>1238</v>
      </c>
      <c r="B94" s="4" t="s">
        <v>1264</v>
      </c>
    </row>
    <row r="95" spans="1:2" x14ac:dyDescent="0.2">
      <c r="A95" t="s">
        <v>1239</v>
      </c>
      <c r="B95" s="4" t="s">
        <v>1265</v>
      </c>
    </row>
    <row r="96" spans="1:2" x14ac:dyDescent="0.2">
      <c r="A96" t="s">
        <v>1240</v>
      </c>
      <c r="B96" s="4" t="s">
        <v>1266</v>
      </c>
    </row>
    <row r="97" spans="1:2" x14ac:dyDescent="0.2">
      <c r="A97" t="s">
        <v>1241</v>
      </c>
      <c r="B97" s="4" t="s">
        <v>1267</v>
      </c>
    </row>
    <row r="98" spans="1:2" x14ac:dyDescent="0.2">
      <c r="A98" t="s">
        <v>1242</v>
      </c>
      <c r="B98" s="4" t="s">
        <v>1268</v>
      </c>
    </row>
    <row r="99" spans="1:2" x14ac:dyDescent="0.2">
      <c r="A99" t="s">
        <v>1243</v>
      </c>
      <c r="B99" s="4" t="s">
        <v>1269</v>
      </c>
    </row>
    <row r="100" spans="1:2" x14ac:dyDescent="0.2">
      <c r="A100" t="s">
        <v>1244</v>
      </c>
      <c r="B100" s="4" t="s">
        <v>1270</v>
      </c>
    </row>
    <row r="101" spans="1:2" x14ac:dyDescent="0.2">
      <c r="A101" t="s">
        <v>1245</v>
      </c>
      <c r="B101" s="4" t="s">
        <v>1271</v>
      </c>
    </row>
    <row r="102" spans="1:2" x14ac:dyDescent="0.2">
      <c r="A102" t="s">
        <v>1246</v>
      </c>
      <c r="B102" s="4" t="s">
        <v>1272</v>
      </c>
    </row>
    <row r="103" spans="1:2" x14ac:dyDescent="0.2">
      <c r="A103" t="s">
        <v>1247</v>
      </c>
      <c r="B103" s="4" t="s">
        <v>1273</v>
      </c>
    </row>
    <row r="104" spans="1:2" x14ac:dyDescent="0.2">
      <c r="A104" t="s">
        <v>1248</v>
      </c>
      <c r="B104" s="4" t="s">
        <v>1274</v>
      </c>
    </row>
    <row r="105" spans="1:2" x14ac:dyDescent="0.2">
      <c r="A105" t="s">
        <v>1249</v>
      </c>
      <c r="B105" s="4" t="s">
        <v>1275</v>
      </c>
    </row>
    <row r="106" spans="1:2" x14ac:dyDescent="0.2">
      <c r="A106" t="s">
        <v>1250</v>
      </c>
      <c r="B106" s="4" t="s">
        <v>1276</v>
      </c>
    </row>
    <row r="107" spans="1:2" x14ac:dyDescent="0.2">
      <c r="A107" t="s">
        <v>1251</v>
      </c>
      <c r="B107" s="4" t="s">
        <v>1277</v>
      </c>
    </row>
    <row r="108" spans="1:2" x14ac:dyDescent="0.2">
      <c r="A108" t="s">
        <v>1252</v>
      </c>
      <c r="B108" s="4" t="s">
        <v>1278</v>
      </c>
    </row>
    <row r="109" spans="1:2" x14ac:dyDescent="0.2">
      <c r="A109" t="s">
        <v>1253</v>
      </c>
      <c r="B109" s="4" t="s">
        <v>1279</v>
      </c>
    </row>
    <row r="110" spans="1:2" x14ac:dyDescent="0.2">
      <c r="A110" t="s">
        <v>1254</v>
      </c>
      <c r="B110" s="4" t="s">
        <v>1280</v>
      </c>
    </row>
    <row r="111" spans="1:2" x14ac:dyDescent="0.2">
      <c r="A111" t="s">
        <v>1255</v>
      </c>
      <c r="B111" s="4" t="s">
        <v>1281</v>
      </c>
    </row>
    <row r="112" spans="1:2" x14ac:dyDescent="0.2">
      <c r="A112" t="s">
        <v>1256</v>
      </c>
      <c r="B112" s="4" t="s">
        <v>1282</v>
      </c>
    </row>
    <row r="113" spans="1:2" x14ac:dyDescent="0.2">
      <c r="A113" t="s">
        <v>1257</v>
      </c>
      <c r="B113" s="4" t="s">
        <v>1283</v>
      </c>
    </row>
    <row r="114" spans="1:2" x14ac:dyDescent="0.2">
      <c r="B114" s="4"/>
    </row>
    <row r="115" spans="1:2" x14ac:dyDescent="0.2">
      <c r="B115" s="4"/>
    </row>
    <row r="116" spans="1:2" x14ac:dyDescent="0.2">
      <c r="B116" s="4"/>
    </row>
    <row r="117" spans="1:2" x14ac:dyDescent="0.2">
      <c r="B117" s="4"/>
    </row>
    <row r="118" spans="1:2" x14ac:dyDescent="0.2">
      <c r="B118" s="4"/>
    </row>
    <row r="119" spans="1:2" x14ac:dyDescent="0.2">
      <c r="B119" s="4"/>
    </row>
    <row r="120" spans="1:2" x14ac:dyDescent="0.2">
      <c r="B120" s="4"/>
    </row>
    <row r="121" spans="1:2" x14ac:dyDescent="0.2">
      <c r="B121" s="4"/>
    </row>
    <row r="122" spans="1:2" x14ac:dyDescent="0.2">
      <c r="B122" s="4"/>
    </row>
    <row r="123" spans="1:2" x14ac:dyDescent="0.2">
      <c r="B123" s="4"/>
    </row>
    <row r="124" spans="1:2" x14ac:dyDescent="0.2">
      <c r="B124" s="4"/>
    </row>
    <row r="125" spans="1:2" x14ac:dyDescent="0.2">
      <c r="B125" s="4"/>
    </row>
    <row r="126" spans="1:2" x14ac:dyDescent="0.2">
      <c r="B126" s="4"/>
    </row>
    <row r="127" spans="1:2" x14ac:dyDescent="0.2">
      <c r="B127" s="4"/>
    </row>
    <row r="128" spans="1:2" x14ac:dyDescent="0.2">
      <c r="B128" s="4"/>
    </row>
    <row r="129" spans="2:2" x14ac:dyDescent="0.2">
      <c r="B129" s="4"/>
    </row>
    <row r="130" spans="2:2" x14ac:dyDescent="0.2">
      <c r="B130" s="4"/>
    </row>
    <row r="131" spans="2:2" x14ac:dyDescent="0.2">
      <c r="B131" s="4"/>
    </row>
    <row r="132" spans="2:2" x14ac:dyDescent="0.2">
      <c r="B132" s="4"/>
    </row>
    <row r="133" spans="2:2" x14ac:dyDescent="0.2">
      <c r="B133" s="4"/>
    </row>
    <row r="134" spans="2:2" x14ac:dyDescent="0.2">
      <c r="B134" s="4"/>
    </row>
    <row r="135" spans="2:2" x14ac:dyDescent="0.2">
      <c r="B135" s="4"/>
    </row>
    <row r="136" spans="2:2" x14ac:dyDescent="0.2">
      <c r="B136" s="4"/>
    </row>
    <row r="137" spans="2:2" x14ac:dyDescent="0.2">
      <c r="B137" s="4"/>
    </row>
    <row r="138" spans="2:2" x14ac:dyDescent="0.2">
      <c r="B138" s="4"/>
    </row>
    <row r="139" spans="2:2" x14ac:dyDescent="0.2">
      <c r="B139" s="4"/>
    </row>
    <row r="140" spans="2:2" x14ac:dyDescent="0.2">
      <c r="B140" s="4"/>
    </row>
    <row r="141" spans="2:2" x14ac:dyDescent="0.2">
      <c r="B141" s="4"/>
    </row>
    <row r="142" spans="2:2" x14ac:dyDescent="0.2">
      <c r="B142" s="4"/>
    </row>
    <row r="143" spans="2:2" x14ac:dyDescent="0.2">
      <c r="B143" s="4"/>
    </row>
    <row r="144" spans="2:2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2" x14ac:dyDescent="0.2">
      <c r="B161" s="4"/>
    </row>
    <row r="162" spans="2:2" x14ac:dyDescent="0.2">
      <c r="B162" s="4"/>
    </row>
    <row r="163" spans="2:2" x14ac:dyDescent="0.2">
      <c r="B163" s="4"/>
    </row>
    <row r="164" spans="2:2" x14ac:dyDescent="0.2">
      <c r="B164" s="4"/>
    </row>
    <row r="165" spans="2:2" x14ac:dyDescent="0.2">
      <c r="B165" s="4"/>
    </row>
    <row r="166" spans="2:2" x14ac:dyDescent="0.2">
      <c r="B166" s="4"/>
    </row>
    <row r="167" spans="2:2" x14ac:dyDescent="0.2">
      <c r="B167" s="4"/>
    </row>
    <row r="168" spans="2:2" x14ac:dyDescent="0.2">
      <c r="B168" s="4"/>
    </row>
    <row r="169" spans="2:2" x14ac:dyDescent="0.2">
      <c r="B169" s="4"/>
    </row>
    <row r="170" spans="2:2" x14ac:dyDescent="0.2">
      <c r="B170" s="4"/>
    </row>
    <row r="171" spans="2:2" x14ac:dyDescent="0.2">
      <c r="B171" s="4"/>
    </row>
    <row r="172" spans="2:2" x14ac:dyDescent="0.2">
      <c r="B172" s="4"/>
    </row>
    <row r="173" spans="2:2" x14ac:dyDescent="0.2">
      <c r="B173" s="4"/>
    </row>
    <row r="174" spans="2:2" x14ac:dyDescent="0.2">
      <c r="B174" s="4"/>
    </row>
    <row r="175" spans="2:2" x14ac:dyDescent="0.2">
      <c r="B175" s="4"/>
    </row>
    <row r="176" spans="2:2" x14ac:dyDescent="0.2">
      <c r="B176" s="4"/>
    </row>
    <row r="177" spans="2:2" x14ac:dyDescent="0.2">
      <c r="B177" s="4"/>
    </row>
    <row r="178" spans="2:2" x14ac:dyDescent="0.2">
      <c r="B178" s="4"/>
    </row>
    <row r="179" spans="2:2" x14ac:dyDescent="0.2">
      <c r="B179" s="4"/>
    </row>
    <row r="180" spans="2:2" x14ac:dyDescent="0.2">
      <c r="B180" s="4"/>
    </row>
    <row r="181" spans="2:2" x14ac:dyDescent="0.2">
      <c r="B181" s="4"/>
    </row>
    <row r="182" spans="2:2" x14ac:dyDescent="0.2">
      <c r="B182" s="4"/>
    </row>
    <row r="183" spans="2:2" x14ac:dyDescent="0.2">
      <c r="B183" s="4"/>
    </row>
    <row r="184" spans="2:2" x14ac:dyDescent="0.2">
      <c r="B184" s="4"/>
    </row>
    <row r="185" spans="2:2" x14ac:dyDescent="0.2">
      <c r="B185" s="4"/>
    </row>
    <row r="186" spans="2:2" x14ac:dyDescent="0.2">
      <c r="B186" s="4"/>
    </row>
    <row r="187" spans="2:2" x14ac:dyDescent="0.2">
      <c r="B187" s="4"/>
    </row>
    <row r="188" spans="2:2" x14ac:dyDescent="0.2">
      <c r="B188" s="4"/>
    </row>
    <row r="189" spans="2:2" x14ac:dyDescent="0.2">
      <c r="B189" s="4"/>
    </row>
    <row r="190" spans="2:2" x14ac:dyDescent="0.2">
      <c r="B190" s="4"/>
    </row>
    <row r="191" spans="2:2" x14ac:dyDescent="0.2">
      <c r="B191" s="4"/>
    </row>
    <row r="192" spans="2:2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  <row r="220" spans="2:2" x14ac:dyDescent="0.2">
      <c r="B220" s="4"/>
    </row>
    <row r="221" spans="2:2" x14ac:dyDescent="0.2">
      <c r="B221" s="4"/>
    </row>
    <row r="222" spans="2:2" x14ac:dyDescent="0.2">
      <c r="B222" s="4"/>
    </row>
    <row r="223" spans="2:2" x14ac:dyDescent="0.2">
      <c r="B223" s="4"/>
    </row>
    <row r="224" spans="2:2" x14ac:dyDescent="0.2">
      <c r="B224" s="4"/>
    </row>
    <row r="225" spans="2:2" x14ac:dyDescent="0.2">
      <c r="B225" s="4"/>
    </row>
    <row r="226" spans="2:2" x14ac:dyDescent="0.2">
      <c r="B226" s="4"/>
    </row>
    <row r="227" spans="2:2" x14ac:dyDescent="0.2">
      <c r="B227" s="4"/>
    </row>
    <row r="228" spans="2:2" x14ac:dyDescent="0.2">
      <c r="B228" s="4"/>
    </row>
    <row r="229" spans="2:2" x14ac:dyDescent="0.2">
      <c r="B229" s="4"/>
    </row>
    <row r="230" spans="2:2" x14ac:dyDescent="0.2">
      <c r="B230" s="4"/>
    </row>
    <row r="231" spans="2:2" x14ac:dyDescent="0.2">
      <c r="B231" s="4"/>
    </row>
    <row r="232" spans="2:2" x14ac:dyDescent="0.2">
      <c r="B232" s="4"/>
    </row>
    <row r="233" spans="2:2" x14ac:dyDescent="0.2">
      <c r="B233" s="4"/>
    </row>
    <row r="234" spans="2:2" x14ac:dyDescent="0.2">
      <c r="B234" s="4"/>
    </row>
    <row r="235" spans="2:2" x14ac:dyDescent="0.2">
      <c r="B235" s="4"/>
    </row>
    <row r="236" spans="2:2" x14ac:dyDescent="0.2">
      <c r="B236" s="4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2" x14ac:dyDescent="0.2">
      <c r="B241" s="4"/>
    </row>
    <row r="242" spans="2:2" x14ac:dyDescent="0.2">
      <c r="B242" s="4"/>
    </row>
    <row r="243" spans="2:2" x14ac:dyDescent="0.2">
      <c r="B243" s="4"/>
    </row>
    <row r="244" spans="2:2" x14ac:dyDescent="0.2">
      <c r="B244" s="4"/>
    </row>
    <row r="245" spans="2:2" x14ac:dyDescent="0.2">
      <c r="B245" s="4"/>
    </row>
    <row r="246" spans="2:2" x14ac:dyDescent="0.2">
      <c r="B246" s="4"/>
    </row>
    <row r="247" spans="2:2" x14ac:dyDescent="0.2">
      <c r="B247" s="4"/>
    </row>
    <row r="248" spans="2:2" x14ac:dyDescent="0.2">
      <c r="B248" s="4"/>
    </row>
    <row r="249" spans="2:2" x14ac:dyDescent="0.2">
      <c r="B249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Stock</vt:lpstr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2018-04-10T13:14:01Z</dcterms:modified>
</cp:coreProperties>
</file>