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20295" yWindow="480" windowWidth="13155" windowHeight="13665"/>
  </bookViews>
  <sheets>
    <sheet name="Stock" sheetId="1" r:id="rId1"/>
    <sheet name="Trade" sheetId="2" r:id="rId2"/>
    <sheet name="Watch" sheetId="3" r:id="rId3"/>
    <sheet name="BlueChip" sheetId="5" r:id="rId4"/>
    <sheet name="BackUp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4" l="1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48" i="1" l="1"/>
  <c r="B47" i="1"/>
  <c r="B46" i="1"/>
  <c r="B45" i="1"/>
  <c r="B44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</calcChain>
</file>

<file path=xl/sharedStrings.xml><?xml version="1.0" encoding="utf-8"?>
<sst xmlns="http://schemas.openxmlformats.org/spreadsheetml/2006/main" count="3403" uniqueCount="3052">
  <si>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</si>
  <si>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</si>
  <si>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</si>
  <si>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</si>
  <si>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</si>
  <si>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</si>
  <si>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</si>
  <si>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</si>
  <si>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</si>
  <si>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</si>
  <si>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</si>
  <si>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</si>
  <si>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</si>
  <si>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</si>
  <si>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</si>
  <si>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</si>
  <si>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</si>
  <si>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</si>
  <si>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</si>
  <si>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</si>
  <si>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</si>
  <si>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</si>
  <si>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</si>
  <si>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</si>
  <si>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</si>
  <si>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</si>
  <si>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</si>
  <si>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</si>
  <si>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</si>
  <si>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</si>
  <si>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</si>
  <si>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</si>
  <si>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</si>
  <si>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</si>
  <si>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</si>
  <si>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</si>
  <si>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</si>
  <si>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</si>
  <si>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</si>
  <si>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</si>
  <si>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</si>
  <si>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</si>
  <si>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</si>
  <si>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</si>
  <si>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</si>
  <si>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</si>
  <si>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</si>
  <si>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</si>
  <si>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</si>
  <si>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</si>
  <si>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</si>
  <si>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</si>
  <si>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</si>
  <si>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</si>
  <si>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</si>
  <si>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</si>
  <si>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</si>
  <si>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</si>
  <si>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</si>
  <si>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</si>
  <si>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</si>
  <si>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</si>
  <si>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</si>
  <si>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</si>
  <si>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</si>
  <si>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</si>
  <si>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</si>
  <si>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</si>
  <si>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</si>
  <si>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</si>
  <si>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</si>
  <si>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</si>
  <si>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</si>
  <si>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</si>
  <si>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</si>
  <si>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</si>
  <si>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</si>
  <si>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</si>
  <si>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</si>
  <si>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</si>
  <si>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</si>
  <si>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</si>
  <si>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</si>
  <si>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</si>
  <si>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</si>
  <si>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</si>
  <si>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</si>
  <si>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</si>
  <si>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</si>
  <si>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</si>
  <si>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</si>
  <si>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</si>
  <si>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</si>
  <si>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</si>
  <si>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</si>
  <si>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</si>
  <si>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</si>
  <si>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</si>
  <si>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</si>
  <si>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</si>
  <si>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</si>
  <si>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</si>
  <si>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</si>
  <si>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</si>
  <si>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</si>
  <si>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</si>
  <si>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</si>
  <si>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</si>
  <si>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</si>
  <si>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</si>
  <si>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</si>
  <si>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</si>
  <si>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</si>
  <si>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</si>
  <si>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</si>
  <si>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</si>
  <si>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</si>
  <si>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</si>
  <si>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</si>
  <si>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</si>
  <si>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</si>
  <si>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</si>
  <si>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</si>
  <si>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</si>
  <si>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</si>
  <si>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</si>
  <si>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</si>
  <si>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</si>
  <si>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</si>
  <si>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</si>
  <si>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</si>
  <si>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</si>
  <si>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</si>
  <si>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</si>
  <si>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</si>
  <si>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</si>
  <si>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</si>
  <si>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</si>
  <si>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</si>
  <si>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</si>
  <si>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</si>
  <si>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</si>
  <si>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</si>
  <si>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</si>
  <si>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</si>
  <si>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</si>
  <si>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</si>
  <si>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</si>
  <si>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</si>
  <si>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</si>
  <si>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</si>
  <si>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</si>
  <si>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</si>
  <si>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</si>
  <si>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</si>
  <si>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</si>
  <si>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</si>
  <si>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</si>
  <si>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</si>
  <si>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</si>
  <si>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</si>
  <si>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</si>
  <si>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</si>
  <si>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</si>
  <si>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</si>
  <si>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</si>
  <si>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</si>
  <si>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</si>
  <si>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</si>
  <si>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</si>
  <si>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</si>
  <si>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</si>
  <si>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</si>
  <si>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</si>
  <si>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</si>
  <si>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</si>
  <si>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</si>
  <si>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</si>
  <si>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</si>
  <si>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</si>
  <si>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</si>
  <si>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</si>
  <si>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</si>
  <si>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</si>
  <si>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</si>
  <si>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</si>
  <si>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</si>
  <si>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</si>
  <si>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</si>
  <si>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</si>
  <si>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</si>
  <si>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</si>
  <si>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</si>
  <si>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</si>
  <si>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</si>
  <si>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</si>
  <si>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</si>
  <si>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</si>
  <si>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</si>
  <si>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</si>
  <si>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</si>
  <si>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</si>
  <si>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</si>
  <si>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</si>
  <si>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</si>
  <si>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</si>
  <si>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</si>
  <si>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</si>
  <si>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</si>
  <si>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</si>
  <si>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</si>
  <si>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</si>
  <si>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</si>
  <si>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</si>
  <si>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</si>
  <si>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</si>
  <si>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</si>
  <si>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</si>
  <si>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</si>
  <si>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</si>
  <si>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</si>
  <si>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</si>
  <si>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</si>
  <si>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</si>
  <si>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</si>
  <si>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</si>
  <si>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</si>
  <si>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</si>
  <si>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</si>
  <si>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</si>
  <si>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</si>
  <si>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</si>
  <si>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</si>
  <si>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</si>
  <si>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</si>
  <si>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</si>
  <si>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</si>
  <si>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</si>
  <si>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</si>
  <si>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</si>
  <si>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</si>
  <si>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</si>
  <si>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</si>
  <si>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</si>
  <si>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</si>
  <si>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</si>
  <si>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</si>
  <si>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</si>
  <si>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</si>
  <si>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</si>
  <si>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</si>
  <si>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</si>
  <si>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</si>
  <si>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</si>
  <si>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</si>
  <si>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</si>
  <si>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</si>
  <si>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</si>
  <si>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</si>
  <si>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</si>
  <si>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</si>
  <si>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</si>
  <si>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</si>
  <si>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</si>
  <si>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</si>
  <si>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</si>
  <si>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</si>
  <si>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</si>
  <si>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</si>
  <si>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</si>
  <si>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</si>
  <si>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</si>
  <si>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</si>
  <si>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</si>
  <si>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</si>
  <si>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</si>
  <si>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</si>
  <si>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</si>
  <si>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</si>
  <si>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</si>
  <si>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</si>
  <si>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</si>
  <si>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</si>
  <si>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</si>
  <si>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</si>
  <si>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</si>
  <si>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</si>
  <si>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</si>
  <si>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</si>
  <si>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</si>
  <si>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</si>
  <si>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</si>
  <si>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</si>
  <si>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</si>
  <si>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</si>
  <si>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</si>
  <si>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</si>
  <si>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</si>
  <si>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</si>
  <si>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</si>
  <si>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</si>
  <si>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</si>
  <si>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</si>
  <si>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</si>
  <si>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</si>
  <si>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</si>
  <si>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</si>
  <si>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</si>
  <si>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</si>
  <si>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</si>
  <si>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</si>
  <si>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</si>
  <si>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</si>
  <si>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</si>
  <si>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</si>
  <si>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</si>
  <si>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</si>
  <si>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</si>
  <si>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</si>
  <si>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</si>
  <si>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</si>
  <si>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</si>
  <si>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</si>
  <si>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</si>
  <si>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</si>
  <si>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</si>
  <si>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</si>
  <si>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</si>
  <si>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</si>
  <si>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</si>
  <si>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</si>
  <si>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</si>
  <si>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</si>
  <si>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</si>
  <si>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</si>
  <si>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</si>
  <si>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</si>
  <si>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</si>
  <si>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</si>
  <si>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</si>
  <si>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</si>
  <si>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</si>
  <si>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</si>
  <si>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</si>
  <si>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</si>
  <si>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</si>
  <si>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</si>
  <si>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</si>
  <si>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</si>
  <si>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</si>
  <si>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</si>
  <si>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</si>
  <si>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</si>
  <si>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</si>
  <si>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</si>
  <si>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</si>
  <si>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</si>
  <si>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</si>
  <si>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</si>
  <si>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</si>
  <si>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</si>
  <si>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</si>
  <si>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</si>
  <si>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</si>
  <si>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</si>
  <si>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</si>
  <si>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</si>
  <si>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</si>
  <si>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</si>
  <si>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</si>
  <si>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</si>
  <si>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</si>
  <si>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</si>
  <si>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</si>
  <si>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</si>
  <si>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</si>
  <si>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</si>
  <si>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</si>
  <si>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</si>
  <si>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</si>
  <si>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</si>
  <si>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</si>
  <si>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</si>
  <si>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</si>
  <si>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</si>
  <si>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</si>
  <si>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</si>
  <si>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</si>
  <si>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</si>
  <si>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</si>
  <si>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</si>
  <si>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</si>
  <si>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</si>
  <si>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</si>
  <si>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</si>
  <si>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</si>
  <si>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</si>
  <si>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</si>
  <si>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</si>
  <si>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</si>
  <si>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</si>
  <si>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</si>
  <si>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</si>
  <si>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</si>
  <si>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</si>
  <si>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</si>
  <si>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</si>
  <si>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</si>
  <si>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</si>
  <si>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</si>
  <si>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</si>
  <si>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</si>
  <si>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</si>
  <si>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</si>
  <si>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</si>
  <si>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</si>
  <si>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</si>
  <si>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</si>
  <si>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</si>
  <si>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</si>
  <si>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</si>
  <si>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</si>
  <si>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</si>
  <si>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</si>
  <si>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</si>
  <si>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</si>
  <si>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</si>
  <si>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</si>
  <si>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</si>
  <si>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</si>
  <si>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</si>
  <si>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</si>
  <si>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</si>
  <si>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</si>
  <si>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</si>
  <si>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</si>
  <si>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</si>
  <si>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</si>
  <si>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</si>
  <si>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</si>
  <si>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</si>
  <si>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</si>
  <si>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</si>
  <si>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</si>
  <si>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</si>
  <si>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</si>
  <si>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</si>
  <si>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</si>
  <si>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</si>
  <si>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</si>
  <si>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</si>
  <si>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</si>
  <si>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</si>
  <si>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</si>
  <si>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</si>
  <si>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</si>
  <si>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</si>
  <si>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</si>
  <si>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</si>
  <si>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</si>
  <si>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</si>
  <si>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</si>
  <si>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</si>
  <si>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</si>
  <si>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</si>
  <si>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</si>
  <si>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</si>
  <si>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</si>
  <si>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</si>
  <si>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</si>
  <si>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</si>
  <si>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</si>
  <si>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</si>
  <si>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</si>
  <si>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</si>
  <si>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</si>
  <si>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</si>
  <si>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</si>
  <si>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</si>
  <si>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</si>
  <si>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</si>
  <si>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</si>
  <si>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</si>
  <si>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</si>
  <si>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</si>
  <si>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</si>
  <si>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</si>
  <si>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</si>
  <si>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</si>
  <si>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</si>
  <si>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</si>
  <si>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</si>
  <si>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</si>
  <si>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</si>
  <si>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</si>
  <si>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</si>
  <si>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</si>
  <si>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</si>
  <si>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</si>
  <si>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</si>
  <si>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</si>
  <si>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</si>
  <si>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</si>
  <si>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</si>
  <si>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</si>
  <si>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</si>
  <si>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</si>
  <si>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</si>
  <si>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</si>
  <si>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</si>
  <si>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</si>
  <si>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</si>
  <si>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</si>
  <si>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</si>
  <si>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</si>
  <si>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</si>
  <si>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</si>
  <si>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</si>
  <si>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</si>
  <si>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</si>
  <si>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</si>
  <si>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</si>
  <si>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</si>
  <si>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</si>
  <si>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</si>
  <si>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</si>
  <si>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</si>
  <si>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</si>
  <si>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</si>
  <si>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</si>
  <si>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</si>
  <si>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</si>
  <si>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</si>
  <si>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</si>
  <si>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</si>
  <si>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</si>
  <si>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</si>
  <si>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</si>
  <si>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</si>
  <si>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</si>
  <si>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</si>
  <si>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</si>
  <si>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</si>
  <si>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</si>
  <si>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</si>
  <si>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</si>
  <si>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</si>
  <si>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</si>
  <si>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</si>
  <si>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</si>
  <si>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</si>
  <si>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</si>
  <si>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</si>
  <si>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</si>
  <si>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</si>
  <si>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</si>
  <si>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</si>
  <si>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</si>
  <si>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</si>
  <si>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</si>
  <si>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</si>
  <si>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</si>
  <si>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</si>
  <si>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</si>
  <si>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</si>
  <si>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</si>
  <si>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</si>
  <si>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</si>
  <si>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</si>
  <si>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</si>
  <si>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</si>
  <si>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</si>
  <si>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</si>
  <si>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</si>
  <si>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</si>
  <si>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</si>
  <si>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</si>
  <si>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</si>
  <si>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</si>
  <si>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</si>
  <si>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</si>
  <si>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</si>
  <si>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</si>
  <si>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</si>
  <si>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</si>
  <si>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</si>
  <si>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</si>
  <si>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</si>
  <si>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</si>
  <si>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</si>
  <si>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</si>
  <si>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</si>
  <si>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</si>
  <si>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</si>
  <si>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</si>
  <si>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</si>
  <si>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</si>
  <si>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</si>
  <si>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</si>
  <si>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</si>
  <si>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</si>
  <si>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</si>
  <si>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</si>
  <si>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</si>
  <si>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</si>
  <si>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</si>
  <si>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</si>
  <si>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</si>
  <si>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</si>
  <si>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</si>
  <si>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</si>
  <si>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</si>
  <si>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</si>
  <si>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</si>
  <si>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</si>
  <si>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</si>
  <si>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</si>
  <si>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</si>
  <si>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</si>
  <si>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</si>
  <si>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</si>
  <si>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</si>
  <si>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</si>
  <si>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</si>
  <si>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</si>
  <si>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</si>
  <si>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</si>
  <si>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</si>
  <si>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</si>
  <si>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</si>
  <si>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</si>
  <si>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</si>
  <si>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</si>
  <si>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</si>
  <si>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</si>
  <si>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</si>
  <si>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</si>
  <si>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</si>
  <si>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</si>
  <si>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</si>
  <si>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</si>
  <si>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</si>
  <si>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</si>
  <si>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</si>
  <si>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</si>
  <si>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</si>
  <si>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</si>
  <si>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</si>
  <si>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</si>
  <si>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</si>
  <si>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</si>
  <si>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</si>
  <si>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</si>
  <si>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</si>
  <si>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</si>
  <si>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</si>
  <si>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</si>
  <si>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</si>
  <si>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</si>
  <si>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</si>
  <si>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</si>
  <si>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</si>
  <si>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</si>
  <si>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</si>
  <si>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</si>
  <si>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</si>
  <si>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</si>
  <si>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</si>
  <si>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</si>
  <si>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</si>
  <si>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</si>
  <si>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</si>
  <si>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</si>
  <si>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</si>
  <si>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</si>
  <si>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</si>
  <si>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</si>
  <si>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</si>
  <si>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</si>
  <si>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</si>
  <si>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</si>
  <si>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</si>
  <si>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</si>
  <si>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</si>
  <si>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</si>
  <si>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</si>
  <si>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</si>
  <si>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</si>
  <si>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</si>
  <si>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</si>
  <si>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</si>
  <si>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</si>
  <si>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</si>
  <si>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</si>
  <si>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</si>
  <si>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</si>
  <si>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</si>
  <si>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</si>
  <si>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</si>
  <si>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</si>
  <si>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</si>
  <si>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</si>
  <si>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</si>
  <si>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</si>
  <si>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</si>
  <si>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</si>
  <si>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</si>
  <si>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</si>
  <si>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</si>
  <si>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</si>
  <si>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</si>
  <si>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</si>
  <si>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</si>
  <si>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</si>
  <si>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</si>
  <si>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</si>
  <si>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</si>
  <si>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</si>
  <si>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</si>
  <si>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</si>
  <si>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</si>
  <si>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</si>
  <si>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</si>
  <si>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</si>
  <si>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</si>
  <si>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</si>
  <si>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</si>
  <si>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</si>
  <si>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</si>
  <si>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</si>
  <si>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</si>
  <si>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</si>
  <si>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</si>
  <si>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</si>
  <si>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</si>
  <si>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</si>
  <si>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</si>
  <si>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</si>
  <si>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</si>
  <si>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</si>
  <si>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</si>
  <si>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</si>
  <si>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</si>
  <si>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</si>
  <si>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</si>
  <si>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</si>
  <si>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</si>
  <si>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</si>
  <si>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</si>
  <si>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</si>
  <si>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</si>
  <si>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</si>
  <si>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</si>
  <si>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</si>
  <si>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</si>
  <si>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</si>
  <si>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</si>
  <si>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</si>
  <si>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</si>
  <si>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</si>
  <si>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</si>
  <si>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</si>
  <si>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</si>
  <si>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</si>
  <si>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</si>
  <si>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</si>
  <si>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</si>
  <si>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</si>
  <si>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</si>
  <si>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</si>
  <si>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</si>
  <si>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</si>
  <si>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</si>
  <si>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</si>
  <si>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</si>
  <si>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</si>
  <si>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</si>
  <si>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</si>
  <si>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</si>
  <si>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</si>
  <si>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</si>
  <si>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</si>
  <si>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</si>
  <si>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</si>
  <si>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</si>
  <si>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</si>
  <si>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</si>
  <si>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</si>
  <si>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</si>
  <si>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</si>
  <si>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</si>
  <si>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</si>
  <si>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</si>
  <si>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</si>
  <si>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</si>
  <si>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</si>
  <si>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</si>
  <si>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</si>
  <si>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</si>
  <si>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</si>
  <si>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</si>
  <si>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</si>
  <si>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</si>
  <si>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</si>
  <si>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</si>
  <si>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</si>
  <si>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</si>
  <si>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</si>
  <si>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</si>
  <si>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</si>
  <si>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</si>
  <si>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</si>
  <si>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</si>
  <si>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</si>
  <si>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</si>
  <si>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</si>
  <si>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</si>
  <si>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</si>
  <si>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</si>
  <si>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</si>
  <si>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</si>
  <si>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</si>
  <si>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</si>
  <si>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</si>
  <si>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</si>
  <si>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</si>
  <si>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</si>
  <si>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</si>
  <si>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</si>
  <si>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</si>
  <si>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</si>
  <si>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</si>
  <si>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</si>
  <si>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</si>
  <si>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</si>
  <si>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</si>
  <si>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</si>
  <si>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</si>
  <si>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</si>
  <si>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</si>
  <si>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</si>
  <si>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</si>
  <si>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</si>
  <si>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</si>
  <si>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</si>
  <si>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</si>
  <si>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</si>
  <si>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</si>
  <si>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</si>
  <si>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</si>
  <si>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</si>
  <si>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</si>
  <si>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</si>
  <si>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</si>
  <si>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</si>
  <si>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</si>
  <si>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</si>
  <si>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</si>
  <si>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</si>
  <si>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</si>
  <si>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</si>
  <si>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</si>
  <si>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</si>
  <si>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</si>
  <si>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</si>
  <si>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300085</t>
    <phoneticPr fontId="4" type="noConversion"/>
  </si>
  <si>
    <t>银之杰</t>
    <phoneticPr fontId="4" type="noConversion"/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</si>
  <si>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</si>
  <si>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</si>
  <si>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</si>
  <si>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</si>
  <si>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</si>
  <si>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</si>
  <si>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</si>
  <si>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</si>
  <si>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</si>
  <si>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</si>
  <si>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</si>
  <si>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</si>
  <si>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</si>
  <si>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</si>
  <si>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</si>
  <si>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</si>
  <si>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</si>
  <si>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</si>
  <si>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</si>
  <si>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</si>
  <si>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</si>
  <si>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</si>
  <si>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</si>
  <si>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</si>
  <si>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</si>
  <si>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</si>
  <si>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</si>
  <si>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</si>
  <si>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</si>
  <si>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</si>
  <si>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</si>
  <si>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</si>
  <si>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</si>
  <si>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</si>
  <si>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</si>
  <si>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</si>
  <si>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</si>
  <si>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</si>
  <si>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</si>
  <si>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</si>
  <si>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</si>
  <si>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</si>
  <si>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</si>
  <si>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</si>
  <si>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</si>
  <si>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</si>
  <si>
    <t>stock1</t>
    <phoneticPr fontId="4" type="noConversion"/>
  </si>
  <si>
    <t>stock75</t>
  </si>
  <si>
    <t>stock83</t>
  </si>
  <si>
    <t>stock87</t>
  </si>
  <si>
    <t>stock90</t>
  </si>
  <si>
    <t>stock98</t>
  </si>
  <si>
    <t>stock115</t>
  </si>
  <si>
    <t>stock149</t>
  </si>
  <si>
    <t>GDE_FIELD_NAMES</t>
    <phoneticPr fontId="1" type="noConversion"/>
  </si>
  <si>
    <t>id</t>
    <phoneticPr fontId="1" type="noConversion"/>
  </si>
  <si>
    <t>GDE_FIELD_TYPES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</si>
  <si>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</si>
  <si>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stock153</t>
  </si>
  <si>
    <t>stock159</t>
  </si>
  <si>
    <t>stock161</t>
  </si>
  <si>
    <t>stock162</t>
  </si>
  <si>
    <t>stock163</t>
  </si>
  <si>
    <t>stock165</t>
  </si>
  <si>
    <t>stock166</t>
  </si>
  <si>
    <t>stock167</t>
  </si>
  <si>
    <t>stock174</t>
  </si>
  <si>
    <t>stock175</t>
  </si>
  <si>
    <t>stock177</t>
  </si>
  <si>
    <t>stock181</t>
  </si>
  <si>
    <t>stock182</t>
  </si>
  <si>
    <t>stock185</t>
  </si>
  <si>
    <t>stock186</t>
  </si>
  <si>
    <t>stock188</t>
  </si>
  <si>
    <t>stock190</t>
  </si>
  <si>
    <t>stock194</t>
  </si>
  <si>
    <t>stock197</t>
  </si>
  <si>
    <t>stock199</t>
  </si>
  <si>
    <t>stock202</t>
  </si>
  <si>
    <t>stock203</t>
  </si>
  <si>
    <t>stock208</t>
  </si>
  <si>
    <t>stock216</t>
  </si>
  <si>
    <t>stock218</t>
  </si>
  <si>
    <t>stock219</t>
  </si>
  <si>
    <t>stock220</t>
  </si>
  <si>
    <t>stock222</t>
  </si>
  <si>
    <t>stock225</t>
  </si>
  <si>
    <t>stock226</t>
  </si>
  <si>
    <t>stock228</t>
  </si>
  <si>
    <t>stock230</t>
  </si>
  <si>
    <t>stock231</t>
  </si>
  <si>
    <t>stock233</t>
  </si>
  <si>
    <t>stock236</t>
  </si>
  <si>
    <t>stock239</t>
  </si>
  <si>
    <t>stock240</t>
  </si>
  <si>
    <t>stock241</t>
  </si>
  <si>
    <t>300170</t>
    <phoneticPr fontId="4" type="noConversion"/>
  </si>
  <si>
    <t>300273</t>
    <phoneticPr fontId="4" type="noConversion"/>
  </si>
  <si>
    <t>300452</t>
    <phoneticPr fontId="4" type="noConversion"/>
  </si>
  <si>
    <t>300561</t>
    <phoneticPr fontId="4" type="noConversion"/>
  </si>
  <si>
    <t>300404</t>
    <phoneticPr fontId="4" type="noConversion"/>
  </si>
  <si>
    <t>300377</t>
    <phoneticPr fontId="4" type="noConversion"/>
  </si>
  <si>
    <t>300046</t>
    <phoneticPr fontId="4" type="noConversion"/>
  </si>
  <si>
    <t>002693</t>
    <phoneticPr fontId="4" type="noConversion"/>
  </si>
  <si>
    <t>300531</t>
    <phoneticPr fontId="4" type="noConversion"/>
  </si>
  <si>
    <t>002900</t>
    <phoneticPr fontId="4" type="noConversion"/>
  </si>
  <si>
    <t>300339</t>
    <phoneticPr fontId="4" type="noConversion"/>
  </si>
  <si>
    <t>603990</t>
    <phoneticPr fontId="4" type="noConversion"/>
  </si>
  <si>
    <t>300075</t>
    <phoneticPr fontId="4" type="noConversion"/>
  </si>
  <si>
    <t>603528</t>
    <phoneticPr fontId="4" type="noConversion"/>
  </si>
  <si>
    <t>002771</t>
    <phoneticPr fontId="4" type="noConversion"/>
  </si>
  <si>
    <t>300541</t>
    <phoneticPr fontId="4" type="noConversion"/>
  </si>
  <si>
    <t>300379</t>
    <phoneticPr fontId="4" type="noConversion"/>
  </si>
  <si>
    <t>000066</t>
    <phoneticPr fontId="4" type="noConversion"/>
  </si>
  <si>
    <t>603019</t>
    <phoneticPr fontId="4" type="noConversion"/>
  </si>
  <si>
    <t>603859</t>
    <phoneticPr fontId="4" type="noConversion"/>
  </si>
  <si>
    <t>603138</t>
    <phoneticPr fontId="4" type="noConversion"/>
  </si>
  <si>
    <t>603496</t>
    <phoneticPr fontId="4" type="noConversion"/>
  </si>
  <si>
    <t>603232</t>
    <phoneticPr fontId="4" type="noConversion"/>
  </si>
  <si>
    <t>002474</t>
    <phoneticPr fontId="4" type="noConversion"/>
  </si>
  <si>
    <t>300493</t>
    <phoneticPr fontId="4" type="noConversion"/>
  </si>
  <si>
    <t>603042</t>
    <phoneticPr fontId="4" type="noConversion"/>
  </si>
  <si>
    <t>603963</t>
    <phoneticPr fontId="4" type="noConversion"/>
  </si>
  <si>
    <t>600756</t>
    <phoneticPr fontId="4" type="noConversion"/>
  </si>
  <si>
    <t>300520</t>
    <phoneticPr fontId="4" type="noConversion"/>
  </si>
  <si>
    <t>300162</t>
    <phoneticPr fontId="4" type="noConversion"/>
  </si>
  <si>
    <t>300526</t>
    <phoneticPr fontId="4" type="noConversion"/>
  </si>
  <si>
    <t>300534</t>
    <phoneticPr fontId="4" type="noConversion"/>
  </si>
  <si>
    <t>300439</t>
    <phoneticPr fontId="4" type="noConversion"/>
  </si>
  <si>
    <t>300326</t>
    <phoneticPr fontId="4" type="noConversion"/>
  </si>
  <si>
    <t>603976</t>
    <phoneticPr fontId="4" type="noConversion"/>
  </si>
  <si>
    <t>300463</t>
    <phoneticPr fontId="4" type="noConversion"/>
  </si>
  <si>
    <t>300199</t>
    <phoneticPr fontId="4" type="noConversion"/>
  </si>
  <si>
    <t>300406</t>
    <phoneticPr fontId="4" type="noConversion"/>
  </si>
  <si>
    <t>002550</t>
    <phoneticPr fontId="4" type="noConversion"/>
  </si>
  <si>
    <t>002846</t>
    <phoneticPr fontId="4" type="noConversion"/>
  </si>
  <si>
    <t>000650</t>
    <phoneticPr fontId="4" type="noConversion"/>
  </si>
  <si>
    <t>300637</t>
    <phoneticPr fontId="4" type="noConversion"/>
  </si>
  <si>
    <t>000519</t>
    <phoneticPr fontId="4" type="noConversion"/>
  </si>
  <si>
    <t>603345</t>
    <phoneticPr fontId="4" type="noConversion"/>
  </si>
  <si>
    <t>300543</t>
    <phoneticPr fontId="4" type="noConversion"/>
  </si>
  <si>
    <t>603535</t>
    <phoneticPr fontId="4" type="noConversion"/>
  </si>
  <si>
    <t>603811</t>
    <phoneticPr fontId="4" type="noConversion"/>
  </si>
  <si>
    <t>600351</t>
    <phoneticPr fontId="4" type="noConversion"/>
  </si>
  <si>
    <t>603517</t>
    <phoneticPr fontId="4" type="noConversion"/>
  </si>
  <si>
    <t>002858</t>
    <phoneticPr fontId="4" type="noConversion"/>
  </si>
  <si>
    <t>300562</t>
    <phoneticPr fontId="4" type="noConversion"/>
  </si>
  <si>
    <t>603605</t>
    <phoneticPr fontId="4" type="noConversion"/>
  </si>
  <si>
    <t>603378</t>
    <phoneticPr fontId="4" type="noConversion"/>
  </si>
  <si>
    <t>300509</t>
    <phoneticPr fontId="4" type="noConversion"/>
  </si>
  <si>
    <t>603139</t>
    <phoneticPr fontId="4" type="noConversion"/>
  </si>
  <si>
    <t>002899</t>
    <phoneticPr fontId="4" type="noConversion"/>
  </si>
  <si>
    <t>002875</t>
    <phoneticPr fontId="4" type="noConversion"/>
  </si>
  <si>
    <t>300583</t>
    <phoneticPr fontId="4" type="noConversion"/>
  </si>
  <si>
    <t>300359</t>
    <phoneticPr fontId="4" type="noConversion"/>
  </si>
  <si>
    <t>300177</t>
    <phoneticPr fontId="4" type="noConversion"/>
  </si>
  <si>
    <t>300621</t>
    <phoneticPr fontId="4" type="noConversion"/>
  </si>
  <si>
    <t>002919</t>
    <phoneticPr fontId="4" type="noConversion"/>
  </si>
  <si>
    <t>002848</t>
    <phoneticPr fontId="4" type="noConversion"/>
  </si>
  <si>
    <t>300350</t>
    <phoneticPr fontId="4" type="noConversion"/>
  </si>
  <si>
    <t>300331</t>
    <phoneticPr fontId="4" type="noConversion"/>
  </si>
  <si>
    <t>300576</t>
    <phoneticPr fontId="4" type="noConversion"/>
  </si>
  <si>
    <t>603718</t>
    <phoneticPr fontId="4" type="noConversion"/>
  </si>
  <si>
    <t>300546</t>
    <phoneticPr fontId="4" type="noConversion"/>
  </si>
  <si>
    <t>603029</t>
    <phoneticPr fontId="4" type="noConversion"/>
  </si>
  <si>
    <t>000948</t>
    <phoneticPr fontId="4" type="noConversion"/>
  </si>
  <si>
    <t>300565</t>
    <phoneticPr fontId="4" type="noConversion"/>
  </si>
  <si>
    <t>300716</t>
    <phoneticPr fontId="4" type="noConversion"/>
  </si>
  <si>
    <t>603421</t>
    <phoneticPr fontId="4" type="noConversion"/>
  </si>
  <si>
    <t>002181</t>
    <phoneticPr fontId="4" type="noConversion"/>
  </si>
  <si>
    <t>300522</t>
    <phoneticPr fontId="4" type="noConversion"/>
  </si>
  <si>
    <t>300007</t>
    <phoneticPr fontId="4" type="noConversion"/>
  </si>
  <si>
    <t>300620</t>
    <phoneticPr fontId="4" type="noConversion"/>
  </si>
  <si>
    <t>300563</t>
    <phoneticPr fontId="4" type="noConversion"/>
  </si>
  <si>
    <t>603738</t>
    <phoneticPr fontId="4" type="noConversion"/>
  </si>
  <si>
    <t>300585</t>
    <phoneticPr fontId="4" type="noConversion"/>
  </si>
  <si>
    <t>300686</t>
    <phoneticPr fontId="4" type="noConversion"/>
  </si>
  <si>
    <t>603396</t>
    <phoneticPr fontId="4" type="noConversion"/>
  </si>
  <si>
    <t>300333</t>
    <phoneticPr fontId="4" type="noConversion"/>
  </si>
  <si>
    <t>603076</t>
    <phoneticPr fontId="4" type="noConversion"/>
  </si>
  <si>
    <t>603619</t>
    <phoneticPr fontId="4" type="noConversion"/>
  </si>
  <si>
    <t>600665</t>
    <phoneticPr fontId="4" type="noConversion"/>
  </si>
  <si>
    <t>603320</t>
    <phoneticPr fontId="4" type="noConversion"/>
  </si>
  <si>
    <t>300139</t>
    <phoneticPr fontId="4" type="noConversion"/>
  </si>
  <si>
    <t>300077</t>
    <phoneticPr fontId="4" type="noConversion"/>
  </si>
  <si>
    <t>300555</t>
    <phoneticPr fontId="4" type="noConversion"/>
  </si>
  <si>
    <t>300597</t>
    <phoneticPr fontId="4" type="noConversion"/>
  </si>
  <si>
    <t>300615</t>
    <phoneticPr fontId="4" type="noConversion"/>
  </si>
  <si>
    <t>汉得信息</t>
    <phoneticPr fontId="4" type="noConversion"/>
  </si>
  <si>
    <t>和佳股份</t>
    <phoneticPr fontId="4" type="noConversion"/>
  </si>
  <si>
    <t>山河药铺</t>
    <phoneticPr fontId="4" type="noConversion"/>
  </si>
  <si>
    <t>汇金科技</t>
    <phoneticPr fontId="4" type="noConversion"/>
  </si>
  <si>
    <t>博济医药</t>
    <phoneticPr fontId="4" type="noConversion"/>
  </si>
  <si>
    <t>赢时胜</t>
    <phoneticPr fontId="4" type="noConversion"/>
  </si>
  <si>
    <t>台基股份</t>
    <phoneticPr fontId="4" type="noConversion"/>
  </si>
  <si>
    <t>双成药业</t>
    <phoneticPr fontId="4" type="noConversion"/>
  </si>
  <si>
    <t>优博讯</t>
    <phoneticPr fontId="4" type="noConversion"/>
  </si>
  <si>
    <t>哈三联</t>
    <phoneticPr fontId="4" type="noConversion"/>
  </si>
  <si>
    <t>润和软件</t>
    <phoneticPr fontId="4" type="noConversion"/>
  </si>
  <si>
    <t>麦迪科技</t>
    <phoneticPr fontId="4" type="noConversion"/>
  </si>
  <si>
    <t>数字政通</t>
    <phoneticPr fontId="4" type="noConversion"/>
  </si>
  <si>
    <t>多伦科技</t>
    <phoneticPr fontId="4" type="noConversion"/>
  </si>
  <si>
    <t>真视通</t>
    <phoneticPr fontId="4" type="noConversion"/>
  </si>
  <si>
    <t>先进数通</t>
    <phoneticPr fontId="4" type="noConversion"/>
  </si>
  <si>
    <t>东方通</t>
    <phoneticPr fontId="4" type="noConversion"/>
  </si>
  <si>
    <t>中国长城</t>
    <phoneticPr fontId="4" type="noConversion"/>
  </si>
  <si>
    <t>中科曙光</t>
    <phoneticPr fontId="4" type="noConversion"/>
  </si>
  <si>
    <t>能科股份</t>
    <phoneticPr fontId="4" type="noConversion"/>
  </si>
  <si>
    <t>海量数据</t>
    <phoneticPr fontId="4" type="noConversion"/>
  </si>
  <si>
    <t>恒为科技</t>
    <phoneticPr fontId="4" type="noConversion"/>
  </si>
  <si>
    <t>格尔软件</t>
    <phoneticPr fontId="4" type="noConversion"/>
  </si>
  <si>
    <t>榕基软件</t>
    <phoneticPr fontId="4" type="noConversion"/>
  </si>
  <si>
    <t>润欣科技</t>
    <phoneticPr fontId="4" type="noConversion"/>
  </si>
  <si>
    <t>华脉科技</t>
    <phoneticPr fontId="4" type="noConversion"/>
  </si>
  <si>
    <t>大理药业</t>
    <phoneticPr fontId="4" type="noConversion"/>
  </si>
  <si>
    <t>浪潮软件</t>
    <phoneticPr fontId="4" type="noConversion"/>
  </si>
  <si>
    <t>科大国创</t>
    <phoneticPr fontId="4" type="noConversion"/>
  </si>
  <si>
    <t>雷曼股份</t>
    <phoneticPr fontId="4" type="noConversion"/>
  </si>
  <si>
    <t>中潜股份</t>
    <phoneticPr fontId="4" type="noConversion"/>
  </si>
  <si>
    <t>陇神戎发</t>
    <phoneticPr fontId="4" type="noConversion"/>
  </si>
  <si>
    <t>美康生物</t>
    <phoneticPr fontId="4" type="noConversion"/>
  </si>
  <si>
    <t>凯利泰</t>
    <phoneticPr fontId="4" type="noConversion"/>
  </si>
  <si>
    <t>正川股份</t>
    <phoneticPr fontId="4" type="noConversion"/>
  </si>
  <si>
    <t>迈克生物</t>
    <phoneticPr fontId="4" type="noConversion"/>
  </si>
  <si>
    <t>翰宇药业</t>
    <phoneticPr fontId="4" type="noConversion"/>
  </si>
  <si>
    <t>九强生物</t>
    <phoneticPr fontId="4" type="noConversion"/>
  </si>
  <si>
    <t>千红制药</t>
    <phoneticPr fontId="4" type="noConversion"/>
  </si>
  <si>
    <t>英联股份</t>
    <phoneticPr fontId="4" type="noConversion"/>
  </si>
  <si>
    <t>仁和药业</t>
    <phoneticPr fontId="4" type="noConversion"/>
  </si>
  <si>
    <t>扬帆新材</t>
    <phoneticPr fontId="4" type="noConversion"/>
  </si>
  <si>
    <t>中兵红箭</t>
    <phoneticPr fontId="4" type="noConversion"/>
  </si>
  <si>
    <t>安井食品</t>
    <phoneticPr fontId="4" type="noConversion"/>
  </si>
  <si>
    <t>朗科智能</t>
    <phoneticPr fontId="4" type="noConversion"/>
  </si>
  <si>
    <t>嘉城国际</t>
    <phoneticPr fontId="4" type="noConversion"/>
  </si>
  <si>
    <t>诚意药业</t>
    <phoneticPr fontId="4" type="noConversion"/>
  </si>
  <si>
    <t>亚宝药业</t>
    <phoneticPr fontId="4" type="noConversion"/>
  </si>
  <si>
    <t>绝味食品</t>
    <phoneticPr fontId="4" type="noConversion"/>
  </si>
  <si>
    <t>力盛赛车</t>
    <phoneticPr fontId="4" type="noConversion"/>
  </si>
  <si>
    <t>乐心医疗</t>
    <phoneticPr fontId="4" type="noConversion"/>
  </si>
  <si>
    <t>珀莱雅</t>
    <phoneticPr fontId="4" type="noConversion"/>
  </si>
  <si>
    <t>亚士创能</t>
    <phoneticPr fontId="4" type="noConversion"/>
  </si>
  <si>
    <t>新美星</t>
    <phoneticPr fontId="4" type="noConversion"/>
  </si>
  <si>
    <t>康惠制药</t>
    <phoneticPr fontId="4" type="noConversion"/>
  </si>
  <si>
    <t>英派斯</t>
    <phoneticPr fontId="4" type="noConversion"/>
  </si>
  <si>
    <t>安奈儿</t>
    <phoneticPr fontId="4" type="noConversion"/>
  </si>
  <si>
    <t>赛托生物</t>
    <phoneticPr fontId="4" type="noConversion"/>
  </si>
  <si>
    <t>全通教育</t>
    <phoneticPr fontId="4" type="noConversion"/>
  </si>
  <si>
    <t>中海达</t>
    <phoneticPr fontId="4" type="noConversion"/>
  </si>
  <si>
    <t>维业股份</t>
    <phoneticPr fontId="4" type="noConversion"/>
  </si>
  <si>
    <t>名臣健康</t>
    <phoneticPr fontId="4" type="noConversion"/>
  </si>
  <si>
    <t>高斯贝尔</t>
    <phoneticPr fontId="4" type="noConversion"/>
  </si>
  <si>
    <t>华鹏飞</t>
    <phoneticPr fontId="4" type="noConversion"/>
  </si>
  <si>
    <t>苏大维格</t>
    <phoneticPr fontId="4" type="noConversion"/>
  </si>
  <si>
    <t>海利生物</t>
    <phoneticPr fontId="4" type="noConversion"/>
  </si>
  <si>
    <t>雄帝科技</t>
    <phoneticPr fontId="4" type="noConversion"/>
  </si>
  <si>
    <t>天鹅股份</t>
    <phoneticPr fontId="4" type="noConversion"/>
  </si>
  <si>
    <t>南天信息</t>
    <phoneticPr fontId="4" type="noConversion"/>
  </si>
  <si>
    <t>国立科技</t>
    <phoneticPr fontId="4" type="noConversion"/>
  </si>
  <si>
    <t>鼎信通讯</t>
    <phoneticPr fontId="4" type="noConversion"/>
  </si>
  <si>
    <t>粤传媒</t>
    <phoneticPr fontId="4" type="noConversion"/>
  </si>
  <si>
    <t>世名科技</t>
    <phoneticPr fontId="4" type="noConversion"/>
  </si>
  <si>
    <t>汉威科技</t>
    <phoneticPr fontId="4" type="noConversion"/>
  </si>
  <si>
    <t>光库科技</t>
    <phoneticPr fontId="4" type="noConversion"/>
  </si>
  <si>
    <t>神宇股份</t>
    <phoneticPr fontId="4" type="noConversion"/>
  </si>
  <si>
    <t>泰晶科技</t>
    <phoneticPr fontId="4" type="noConversion"/>
  </si>
  <si>
    <t>奥联电子</t>
    <phoneticPr fontId="4" type="noConversion"/>
  </si>
  <si>
    <t>智动力</t>
    <phoneticPr fontId="4" type="noConversion"/>
  </si>
  <si>
    <t>兆日科技</t>
    <phoneticPr fontId="4" type="noConversion"/>
  </si>
  <si>
    <t>乐惠国际</t>
    <phoneticPr fontId="4" type="noConversion"/>
  </si>
  <si>
    <t>中曼石油</t>
    <phoneticPr fontId="4" type="noConversion"/>
  </si>
  <si>
    <t>天地源</t>
    <phoneticPr fontId="4" type="noConversion"/>
  </si>
  <si>
    <t>迪贝电气</t>
    <phoneticPr fontId="4" type="noConversion"/>
  </si>
  <si>
    <t>晓程科技</t>
    <phoneticPr fontId="4" type="noConversion"/>
  </si>
  <si>
    <t>国民技术</t>
    <phoneticPr fontId="4" type="noConversion"/>
  </si>
  <si>
    <t>路通视信</t>
    <phoneticPr fontId="4" type="noConversion"/>
  </si>
  <si>
    <t>吉大通信</t>
    <phoneticPr fontId="4" type="noConversion"/>
  </si>
  <si>
    <t>欣天科技</t>
    <phoneticPr fontId="4" type="noConversion"/>
  </si>
  <si>
    <t>backupData1</t>
    <phoneticPr fontId="4" type="noConversion"/>
  </si>
  <si>
    <t>backupData50_1</t>
    <phoneticPr fontId="4" type="noConversion"/>
  </si>
  <si>
    <t>backupData50_2</t>
  </si>
  <si>
    <t>backupData50_3</t>
  </si>
  <si>
    <t>backupData50_4</t>
  </si>
  <si>
    <t>backupData50_5</t>
  </si>
  <si>
    <t>backupData50_6</t>
  </si>
  <si>
    <t>backupData50_7</t>
  </si>
  <si>
    <t>backupData50_8</t>
  </si>
  <si>
    <t>backupData50_9</t>
  </si>
  <si>
    <t>backupData50_10</t>
  </si>
  <si>
    <t>backupData2</t>
  </si>
  <si>
    <t>backupData3</t>
  </si>
  <si>
    <t>backupData4</t>
  </si>
  <si>
    <t>backupData5</t>
  </si>
  <si>
    <t>backupData6</t>
  </si>
  <si>
    <t>backupData7</t>
  </si>
  <si>
    <t>backupData8</t>
  </si>
  <si>
    <t>backupData9</t>
  </si>
  <si>
    <t>backupData10</t>
  </si>
  <si>
    <t>backupData11</t>
  </si>
  <si>
    <t>backupData12</t>
  </si>
  <si>
    <t>backupData13</t>
  </si>
  <si>
    <t>backupData14</t>
  </si>
  <si>
    <t>backupData15</t>
  </si>
  <si>
    <t>backupData16</t>
  </si>
  <si>
    <t>backupData17</t>
  </si>
  <si>
    <t>backupData18</t>
  </si>
  <si>
    <t>backupData19</t>
  </si>
  <si>
    <t>backupData20</t>
  </si>
  <si>
    <t>backupData21</t>
  </si>
  <si>
    <t>backupData22</t>
  </si>
  <si>
    <t>backupData23</t>
  </si>
  <si>
    <t>backupData24</t>
  </si>
  <si>
    <t>backupData25</t>
  </si>
  <si>
    <t>backupData26</t>
  </si>
  <si>
    <t>backupData27</t>
  </si>
  <si>
    <t>backupData28</t>
  </si>
  <si>
    <t>backupData29</t>
  </si>
  <si>
    <t>backupData30</t>
  </si>
  <si>
    <t>backupData31</t>
  </si>
  <si>
    <t>backupData32</t>
  </si>
  <si>
    <t>backupData33</t>
  </si>
  <si>
    <t>backupData34</t>
  </si>
  <si>
    <t>backupData35</t>
  </si>
  <si>
    <t>backupData36</t>
  </si>
  <si>
    <t>backupData37</t>
  </si>
  <si>
    <t>backupData38</t>
  </si>
  <si>
    <t>backupData39</t>
  </si>
  <si>
    <t>backupData40</t>
  </si>
  <si>
    <t>backupData41</t>
  </si>
  <si>
    <t>backupData42</t>
  </si>
  <si>
    <t>backupData43</t>
  </si>
  <si>
    <t>backupData44</t>
  </si>
  <si>
    <t>backupData45</t>
  </si>
  <si>
    <t>backupData46</t>
  </si>
  <si>
    <t>backupData47</t>
  </si>
  <si>
    <t>backupData48</t>
  </si>
  <si>
    <t>backupData49</t>
  </si>
  <si>
    <t>backupData50</t>
  </si>
  <si>
    <t>backupData51</t>
  </si>
  <si>
    <t>backupData52</t>
  </si>
  <si>
    <t>backupData53</t>
  </si>
  <si>
    <t>backupData54</t>
  </si>
  <si>
    <t>backupData55</t>
  </si>
  <si>
    <t>backupData56</t>
  </si>
  <si>
    <t>backupData57</t>
  </si>
  <si>
    <t>backupData58</t>
  </si>
  <si>
    <t>backupData59</t>
  </si>
  <si>
    <t>backupData60</t>
  </si>
  <si>
    <t>backupData61</t>
  </si>
  <si>
    <t>backupData62</t>
  </si>
  <si>
    <t>backupData63</t>
  </si>
  <si>
    <t>backupData64</t>
  </si>
  <si>
    <t>backupData65</t>
  </si>
  <si>
    <t>backupData66</t>
  </si>
  <si>
    <t>backupData67</t>
  </si>
  <si>
    <t>backupData68</t>
  </si>
  <si>
    <t>backupData69</t>
  </si>
  <si>
    <t>backupData70</t>
  </si>
  <si>
    <t>backupData71</t>
  </si>
  <si>
    <t>backupData72</t>
  </si>
  <si>
    <t>backupData73</t>
  </si>
  <si>
    <t>backupData74</t>
  </si>
  <si>
    <t>backupData75</t>
  </si>
  <si>
    <t>backupData76</t>
  </si>
  <si>
    <t>backupData77</t>
  </si>
  <si>
    <t>backupData78</t>
  </si>
  <si>
    <t>backupData79</t>
  </si>
  <si>
    <t>backupData80</t>
  </si>
  <si>
    <t>backupData81</t>
  </si>
  <si>
    <t>backupData82</t>
  </si>
  <si>
    <t>backupData83</t>
  </si>
  <si>
    <t>backupData84</t>
  </si>
  <si>
    <t>backupData85</t>
  </si>
  <si>
    <t>backupData86</t>
  </si>
  <si>
    <t>backupData87</t>
  </si>
  <si>
    <t>backupData88</t>
  </si>
  <si>
    <t>backupData89</t>
  </si>
  <si>
    <t>backupData90</t>
  </si>
  <si>
    <t>backupData91</t>
  </si>
  <si>
    <t>backupData92</t>
  </si>
  <si>
    <t>backupData93</t>
  </si>
  <si>
    <t>backupData94</t>
  </si>
  <si>
    <t>backupData95</t>
  </si>
  <si>
    <t>backupData96</t>
  </si>
  <si>
    <t>backupData97</t>
  </si>
  <si>
    <t>backupData98</t>
  </si>
  <si>
    <t>backupData99</t>
  </si>
  <si>
    <t>backupData100</t>
  </si>
  <si>
    <t>backupData101</t>
  </si>
  <si>
    <t>backupData102</t>
  </si>
  <si>
    <t>backupData103</t>
  </si>
  <si>
    <t>backupData104</t>
  </si>
  <si>
    <t>backupData105</t>
  </si>
  <si>
    <t>backupData106</t>
  </si>
  <si>
    <t>backupData107</t>
  </si>
  <si>
    <t>backupData108</t>
  </si>
  <si>
    <t>backupData109</t>
  </si>
  <si>
    <t>backupData110</t>
  </si>
  <si>
    <t>backupData111</t>
  </si>
  <si>
    <t>backupData112</t>
  </si>
  <si>
    <t>backupData113</t>
  </si>
  <si>
    <t>backupData114</t>
  </si>
  <si>
    <t>backupData115</t>
  </si>
  <si>
    <t>backupData116</t>
  </si>
  <si>
    <t>backupData117</t>
  </si>
  <si>
    <t>backupData118</t>
  </si>
  <si>
    <t>backupData119</t>
  </si>
  <si>
    <t>backupData120</t>
  </si>
  <si>
    <t>backupData121</t>
  </si>
  <si>
    <t>backupData122</t>
  </si>
  <si>
    <t>backupData123</t>
  </si>
  <si>
    <t>backupData124</t>
  </si>
  <si>
    <t>backupData125</t>
  </si>
  <si>
    <t>backupData126</t>
  </si>
  <si>
    <t>backupData127</t>
  </si>
  <si>
    <t>backupData128</t>
  </si>
  <si>
    <t>backupData129</t>
  </si>
  <si>
    <t>backupData130</t>
  </si>
  <si>
    <t>backupData131</t>
  </si>
  <si>
    <t>backupData132</t>
  </si>
  <si>
    <t>backupData133</t>
  </si>
  <si>
    <t>backupData134</t>
  </si>
  <si>
    <t>backupData135</t>
  </si>
  <si>
    <t>backupData136</t>
  </si>
  <si>
    <t>backupData137</t>
  </si>
  <si>
    <t>backupData138</t>
  </si>
  <si>
    <t>backupData139</t>
  </si>
  <si>
    <t>backupData140</t>
  </si>
  <si>
    <t>backupData141</t>
  </si>
  <si>
    <t>backupData142</t>
  </si>
  <si>
    <t>backupData143</t>
  </si>
  <si>
    <t>backupData144</t>
  </si>
  <si>
    <t>backupData145</t>
  </si>
  <si>
    <t>backupData146</t>
  </si>
  <si>
    <t>backupData147</t>
  </si>
  <si>
    <t>backupData148</t>
  </si>
  <si>
    <t>backupData149</t>
  </si>
  <si>
    <t>backupData150</t>
  </si>
  <si>
    <t>backupData151</t>
  </si>
  <si>
    <t>backupData152</t>
  </si>
  <si>
    <t>backupData153</t>
  </si>
  <si>
    <t>backupData154</t>
  </si>
  <si>
    <t>backupData155</t>
  </si>
  <si>
    <t>backupData156</t>
  </si>
  <si>
    <t>backupData157</t>
  </si>
  <si>
    <t>backupData158</t>
  </si>
  <si>
    <t>backupData159</t>
  </si>
  <si>
    <t>backupData160</t>
  </si>
  <si>
    <t>backupData161</t>
  </si>
  <si>
    <t>backupData162</t>
  </si>
  <si>
    <t>backupData163</t>
  </si>
  <si>
    <t>backupData164</t>
  </si>
  <si>
    <t>backupData165</t>
  </si>
  <si>
    <t>backupData166</t>
  </si>
  <si>
    <t>backupData167</t>
  </si>
  <si>
    <t>backupData168</t>
  </si>
  <si>
    <t>backupData169</t>
  </si>
  <si>
    <t>backupData170</t>
  </si>
  <si>
    <t>backupData171</t>
  </si>
  <si>
    <t>backupData172</t>
  </si>
  <si>
    <t>backupData173</t>
  </si>
  <si>
    <t>backupData174</t>
  </si>
  <si>
    <t>backupData175</t>
  </si>
  <si>
    <t>backupData176</t>
  </si>
  <si>
    <t>backupData177</t>
  </si>
  <si>
    <t>backupData178</t>
  </si>
  <si>
    <t>backupData179</t>
  </si>
  <si>
    <t>backupData180</t>
  </si>
  <si>
    <t>backupData181</t>
  </si>
  <si>
    <t>backupData182</t>
  </si>
  <si>
    <t>backupData183</t>
  </si>
  <si>
    <t>backupData184</t>
  </si>
  <si>
    <t>backupData185</t>
  </si>
  <si>
    <t>backupData186</t>
  </si>
  <si>
    <t>backupData187</t>
  </si>
  <si>
    <t>backupData188</t>
  </si>
  <si>
    <t>backupData189</t>
  </si>
  <si>
    <t>backupData190</t>
  </si>
  <si>
    <t>backupData191</t>
  </si>
  <si>
    <t>backupData192</t>
  </si>
  <si>
    <t>backupData193</t>
  </si>
  <si>
    <t>backupData194</t>
  </si>
  <si>
    <t>backupData195</t>
  </si>
  <si>
    <t>backupData196</t>
  </si>
  <si>
    <t>backupData197</t>
  </si>
  <si>
    <t>backupData198</t>
  </si>
  <si>
    <t>backupData199</t>
  </si>
  <si>
    <t>backupData200</t>
  </si>
  <si>
    <t>backupData201</t>
  </si>
  <si>
    <t>backupData202</t>
  </si>
  <si>
    <t>backupData203</t>
  </si>
  <si>
    <t>backupData204</t>
  </si>
  <si>
    <t>backupData205</t>
  </si>
  <si>
    <t>backupData206</t>
  </si>
  <si>
    <t>backupData207</t>
  </si>
  <si>
    <t>backupData208</t>
  </si>
  <si>
    <t>backupData209</t>
  </si>
  <si>
    <t>backupData210</t>
  </si>
  <si>
    <t>backupData211</t>
  </si>
  <si>
    <t>backupData212</t>
  </si>
  <si>
    <t>backupData213</t>
  </si>
  <si>
    <t>backupData214</t>
  </si>
  <si>
    <t>backupData215</t>
  </si>
  <si>
    <t>backupData216</t>
  </si>
  <si>
    <t>backupData217</t>
  </si>
  <si>
    <t>backupData218</t>
  </si>
  <si>
    <t>backupData219</t>
  </si>
  <si>
    <t>backupData220</t>
  </si>
  <si>
    <t>backupData221</t>
  </si>
  <si>
    <t>backupData222</t>
  </si>
  <si>
    <t>backupData223</t>
  </si>
  <si>
    <t>backupData224</t>
  </si>
  <si>
    <t>backupData225</t>
  </si>
  <si>
    <t>backupData226</t>
  </si>
  <si>
    <t>backupData227</t>
  </si>
  <si>
    <t>backupData228</t>
  </si>
  <si>
    <t>backupData229</t>
  </si>
  <si>
    <t>backupData230</t>
  </si>
  <si>
    <t>backupData231</t>
  </si>
  <si>
    <t>backupData232</t>
  </si>
  <si>
    <t>backupData233</t>
  </si>
  <si>
    <t>backupData234</t>
  </si>
  <si>
    <t>backupData235</t>
  </si>
  <si>
    <t>backupData236</t>
  </si>
  <si>
    <t>backupData237</t>
  </si>
  <si>
    <t>backupData238</t>
  </si>
  <si>
    <t>backupData239</t>
  </si>
  <si>
    <t>backupData240</t>
  </si>
  <si>
    <t>backupData241</t>
  </si>
  <si>
    <t>backupData242</t>
  </si>
  <si>
    <t>backupData243</t>
  </si>
  <si>
    <t>backupData244</t>
  </si>
  <si>
    <t>backupData245</t>
  </si>
  <si>
    <t>backupData246</t>
  </si>
  <si>
    <t>backupData247</t>
  </si>
  <si>
    <t>backupData248</t>
  </si>
  <si>
    <t>backupData249</t>
  </si>
  <si>
    <t>backupData250</t>
  </si>
  <si>
    <t>backupData251</t>
  </si>
  <si>
    <t>backupData252</t>
  </si>
  <si>
    <t>backupData253</t>
  </si>
  <si>
    <t>backupData254</t>
  </si>
  <si>
    <t>backupData255</t>
  </si>
  <si>
    <t>backupData256</t>
  </si>
  <si>
    <t>backupData257</t>
  </si>
  <si>
    <t>backupData258</t>
  </si>
  <si>
    <t>backupData259</t>
  </si>
  <si>
    <t>backupData260</t>
  </si>
  <si>
    <t>backupData261</t>
  </si>
  <si>
    <t>backupData262</t>
  </si>
  <si>
    <t>backupData263</t>
  </si>
  <si>
    <t>backupData264</t>
  </si>
  <si>
    <t>backupData265</t>
  </si>
  <si>
    <t>backupData266</t>
  </si>
  <si>
    <t>backupData267</t>
  </si>
  <si>
    <t>backupData268</t>
  </si>
  <si>
    <t>backupData269</t>
  </si>
  <si>
    <t>backupData270</t>
  </si>
  <si>
    <t>backupData271</t>
  </si>
  <si>
    <t>backupData272</t>
  </si>
  <si>
    <t>backupData273</t>
  </si>
  <si>
    <t>backupData274</t>
  </si>
  <si>
    <t>backupData275</t>
  </si>
  <si>
    <t>backupData276</t>
  </si>
  <si>
    <t>backupData277</t>
  </si>
  <si>
    <t>backupData278</t>
  </si>
  <si>
    <t>backupData279</t>
  </si>
  <si>
    <t>backupData280</t>
  </si>
  <si>
    <t>backupData281</t>
  </si>
  <si>
    <t>backupData282</t>
  </si>
  <si>
    <t>backupData283</t>
  </si>
  <si>
    <t>backupData284</t>
  </si>
  <si>
    <t>backupData285</t>
  </si>
  <si>
    <t>backupData286</t>
  </si>
  <si>
    <t>backupData287</t>
  </si>
  <si>
    <t>backupData288</t>
  </si>
  <si>
    <t>backupData289</t>
  </si>
  <si>
    <t>backupData290</t>
  </si>
  <si>
    <t>backupData291</t>
  </si>
  <si>
    <t>backupData292</t>
  </si>
  <si>
    <t>backupData293</t>
  </si>
  <si>
    <t>backupData294</t>
  </si>
  <si>
    <t>backupData295</t>
  </si>
  <si>
    <t>backupData296</t>
  </si>
  <si>
    <t>backupData297</t>
  </si>
  <si>
    <t>backupData298</t>
  </si>
  <si>
    <t>backupData299</t>
  </si>
  <si>
    <t>backupData300</t>
  </si>
  <si>
    <t>backupData301</t>
  </si>
  <si>
    <t>backupData302</t>
  </si>
  <si>
    <t>backupData303</t>
  </si>
  <si>
    <t>backupData304</t>
  </si>
  <si>
    <t>backupData305</t>
  </si>
  <si>
    <t>backupData306</t>
  </si>
  <si>
    <t>backupData307</t>
  </si>
  <si>
    <t>backupData308</t>
  </si>
  <si>
    <t>backupData309</t>
  </si>
  <si>
    <t>backupData310</t>
  </si>
  <si>
    <t>backupData311</t>
  </si>
  <si>
    <t>backupData312</t>
  </si>
  <si>
    <t>backupData313</t>
  </si>
  <si>
    <t>backupData314</t>
  </si>
  <si>
    <t>backupData315</t>
  </si>
  <si>
    <t>backupData316</t>
  </si>
  <si>
    <t>backupData317</t>
  </si>
  <si>
    <t>backupData318</t>
  </si>
  <si>
    <t>backupData319</t>
  </si>
  <si>
    <t>backupData320</t>
  </si>
  <si>
    <t>backupData321</t>
  </si>
  <si>
    <t>backupData322</t>
  </si>
  <si>
    <t>backupData323</t>
  </si>
  <si>
    <t>backupData324</t>
  </si>
  <si>
    <t>backupData325</t>
  </si>
  <si>
    <t>backupData326</t>
  </si>
  <si>
    <t>backupData327</t>
  </si>
  <si>
    <t>backupData328</t>
  </si>
  <si>
    <t>backupData329</t>
  </si>
  <si>
    <t>backupData330</t>
  </si>
  <si>
    <t>backupData331</t>
  </si>
  <si>
    <t>backupData332</t>
  </si>
  <si>
    <t>backupData333</t>
  </si>
  <si>
    <t>backupData334</t>
  </si>
  <si>
    <t>backupData335</t>
  </si>
  <si>
    <t>backupData336</t>
  </si>
  <si>
    <t>backupData337</t>
  </si>
  <si>
    <t>backupData338</t>
  </si>
  <si>
    <t>backupData339</t>
  </si>
  <si>
    <t>backupData340</t>
  </si>
  <si>
    <t>backupData341</t>
  </si>
  <si>
    <t>backupData342</t>
  </si>
  <si>
    <t>backupData343</t>
  </si>
  <si>
    <t>backupData344</t>
  </si>
  <si>
    <t>backupData345</t>
  </si>
  <si>
    <t>backupData346</t>
  </si>
  <si>
    <t>backupData347</t>
  </si>
  <si>
    <t>backupData348</t>
  </si>
  <si>
    <t>backupData349</t>
  </si>
  <si>
    <t>backupData350</t>
  </si>
  <si>
    <t>backupData351</t>
  </si>
  <si>
    <t>backupData352</t>
  </si>
  <si>
    <t>backupData353</t>
  </si>
  <si>
    <t>backupData354</t>
  </si>
  <si>
    <t>backupData355</t>
  </si>
  <si>
    <t>backupData356</t>
  </si>
  <si>
    <t>backupData357</t>
  </si>
  <si>
    <t>backupData358</t>
  </si>
  <si>
    <t>backupData359</t>
  </si>
  <si>
    <t>backupData360</t>
  </si>
  <si>
    <t>backupData361</t>
  </si>
  <si>
    <t>backupData362</t>
  </si>
  <si>
    <t>backupData363</t>
  </si>
  <si>
    <t>backupData364</t>
  </si>
  <si>
    <t>backupData365</t>
  </si>
  <si>
    <t>backupData366</t>
  </si>
  <si>
    <t>backupData367</t>
  </si>
  <si>
    <t>backupData368</t>
  </si>
  <si>
    <t>backupData369</t>
  </si>
  <si>
    <t>backupData370</t>
  </si>
  <si>
    <t>backupData371</t>
  </si>
  <si>
    <t>backupData372</t>
  </si>
  <si>
    <t>backupData373</t>
  </si>
  <si>
    <t>backupData374</t>
  </si>
  <si>
    <t>backupData375</t>
  </si>
  <si>
    <t>backupData376</t>
  </si>
  <si>
    <t>backupData377</t>
  </si>
  <si>
    <t>backupData378</t>
  </si>
  <si>
    <t>backupData379</t>
  </si>
  <si>
    <t>backupData380</t>
  </si>
  <si>
    <t>backupData381</t>
  </si>
  <si>
    <t>backupData382</t>
  </si>
  <si>
    <t>backupData383</t>
  </si>
  <si>
    <t>backupData384</t>
  </si>
  <si>
    <t>backupData385</t>
  </si>
  <si>
    <t>backupData386</t>
  </si>
  <si>
    <t>backupData387</t>
  </si>
  <si>
    <t>backupData388</t>
  </si>
  <si>
    <t>backupData389</t>
  </si>
  <si>
    <t>backupData390</t>
  </si>
  <si>
    <t>backupData391</t>
  </si>
  <si>
    <t>backupData392</t>
  </si>
  <si>
    <t>backupData393</t>
  </si>
  <si>
    <t>backupData394</t>
  </si>
  <si>
    <t>backupData395</t>
  </si>
  <si>
    <t>backupData396</t>
  </si>
  <si>
    <t>backupData397</t>
  </si>
  <si>
    <t>backupData398</t>
  </si>
  <si>
    <t>backupData399</t>
  </si>
  <si>
    <t>backupData400</t>
  </si>
  <si>
    <t>backupData401</t>
  </si>
  <si>
    <t>backupData402</t>
  </si>
  <si>
    <t>backupData403</t>
  </si>
  <si>
    <t>backupData404</t>
  </si>
  <si>
    <t>backupData405</t>
  </si>
  <si>
    <t>backupData406</t>
  </si>
  <si>
    <t>backupData407</t>
  </si>
  <si>
    <t>backupData408</t>
  </si>
  <si>
    <t>backupData409</t>
  </si>
  <si>
    <t>backupData410</t>
  </si>
  <si>
    <t>backupData411</t>
  </si>
  <si>
    <t>backupData412</t>
  </si>
  <si>
    <t>backupData413</t>
  </si>
  <si>
    <t>backupData414</t>
  </si>
  <si>
    <t>backupData415</t>
  </si>
  <si>
    <t>backupData416</t>
  </si>
  <si>
    <t>backupData417</t>
  </si>
  <si>
    <t>backupData418</t>
  </si>
  <si>
    <t>backupData419</t>
  </si>
  <si>
    <t>stock2</t>
  </si>
  <si>
    <t>荣大感光</t>
    <phoneticPr fontId="4" type="noConversion"/>
  </si>
  <si>
    <t>科信技术</t>
    <phoneticPr fontId="4" type="noConversion"/>
  </si>
  <si>
    <t>金辰股份</t>
    <phoneticPr fontId="4" type="noConversion"/>
  </si>
  <si>
    <t>603637</t>
    <phoneticPr fontId="4" type="noConversion"/>
  </si>
  <si>
    <t>603906</t>
    <phoneticPr fontId="4" type="noConversion"/>
  </si>
  <si>
    <t>300517</t>
    <phoneticPr fontId="4" type="noConversion"/>
  </si>
  <si>
    <t>600188</t>
    <phoneticPr fontId="4" type="noConversion"/>
  </si>
  <si>
    <t>002267</t>
    <phoneticPr fontId="4" type="noConversion"/>
  </si>
  <si>
    <t>601858</t>
    <phoneticPr fontId="4" type="noConversion"/>
  </si>
  <si>
    <t>002783</t>
    <phoneticPr fontId="4" type="noConversion"/>
  </si>
  <si>
    <t>300540</t>
    <phoneticPr fontId="4" type="noConversion"/>
  </si>
  <si>
    <t>603999</t>
    <phoneticPr fontId="4" type="noConversion"/>
  </si>
  <si>
    <t>300516</t>
    <phoneticPr fontId="4" type="noConversion"/>
  </si>
  <si>
    <t>300383</t>
    <phoneticPr fontId="4" type="noConversion"/>
  </si>
  <si>
    <t>300551</t>
    <phoneticPr fontId="4" type="noConversion"/>
  </si>
  <si>
    <t>300147</t>
    <phoneticPr fontId="4" type="noConversion"/>
  </si>
  <si>
    <t>300665</t>
    <phoneticPr fontId="4" type="noConversion"/>
  </si>
  <si>
    <t>300233</t>
    <phoneticPr fontId="4" type="noConversion"/>
  </si>
  <si>
    <t>603823</t>
    <phoneticPr fontId="4" type="noConversion"/>
  </si>
  <si>
    <t>300354</t>
    <phoneticPr fontId="4" type="noConversion"/>
  </si>
  <si>
    <t>002195</t>
    <phoneticPr fontId="4" type="noConversion"/>
  </si>
  <si>
    <t>300537</t>
    <phoneticPr fontId="4" type="noConversion"/>
  </si>
  <si>
    <t>300640</t>
    <phoneticPr fontId="4" type="noConversion"/>
  </si>
  <si>
    <t>603298</t>
    <phoneticPr fontId="4" type="noConversion"/>
  </si>
  <si>
    <t>603966</t>
    <phoneticPr fontId="4" type="noConversion"/>
  </si>
  <si>
    <t>603035</t>
    <phoneticPr fontId="4" type="noConversion"/>
  </si>
  <si>
    <t>603716</t>
    <phoneticPr fontId="4" type="noConversion"/>
  </si>
  <si>
    <t>002071</t>
    <phoneticPr fontId="4" type="noConversion"/>
  </si>
  <si>
    <t>300573</t>
    <phoneticPr fontId="4" type="noConversion"/>
  </si>
  <si>
    <t>603335</t>
    <phoneticPr fontId="4" type="noConversion"/>
  </si>
  <si>
    <t>603389</t>
    <phoneticPr fontId="4" type="noConversion"/>
  </si>
  <si>
    <t>300405</t>
    <phoneticPr fontId="4" type="noConversion"/>
  </si>
  <si>
    <t>603908</t>
    <phoneticPr fontId="4" type="noConversion"/>
  </si>
  <si>
    <t>603041</t>
    <phoneticPr fontId="4" type="noConversion"/>
  </si>
  <si>
    <t>603330</t>
    <phoneticPr fontId="4" type="noConversion"/>
  </si>
  <si>
    <t>stock243</t>
  </si>
  <si>
    <t>stock244</t>
  </si>
  <si>
    <t>stock245</t>
  </si>
  <si>
    <t>stock246</t>
  </si>
  <si>
    <t>stock247</t>
  </si>
  <si>
    <t>stock248</t>
  </si>
  <si>
    <t>stock249</t>
  </si>
  <si>
    <t>stock250</t>
  </si>
  <si>
    <t>stock251</t>
  </si>
  <si>
    <t>stock252</t>
  </si>
  <si>
    <t>stock253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</si>
  <si>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</si>
  <si>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</si>
  <si>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</si>
  <si>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</si>
  <si>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</si>
  <si>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</si>
  <si>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</si>
  <si>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</si>
  <si>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</si>
  <si>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</si>
  <si>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stock264</t>
  </si>
  <si>
    <t>stock265</t>
  </si>
  <si>
    <t>stock266</t>
  </si>
  <si>
    <t>stock267</t>
  </si>
  <si>
    <t>stock268</t>
  </si>
  <si>
    <t>stock269</t>
  </si>
  <si>
    <t>stock270</t>
  </si>
  <si>
    <t>stock271</t>
  </si>
  <si>
    <t>stock272</t>
  </si>
  <si>
    <t>stock273</t>
  </si>
  <si>
    <t>stock274</t>
  </si>
  <si>
    <t>镇海股份</t>
    <phoneticPr fontId="4" type="noConversion"/>
  </si>
  <si>
    <t>龙蟠科技</t>
    <phoneticPr fontId="4" type="noConversion"/>
  </si>
  <si>
    <t>海波重科</t>
    <phoneticPr fontId="4" type="noConversion"/>
  </si>
  <si>
    <t>兖州煤业</t>
    <phoneticPr fontId="4" type="noConversion"/>
  </si>
  <si>
    <t>陕天然气</t>
    <phoneticPr fontId="4" type="noConversion"/>
  </si>
  <si>
    <t>凯龙股份</t>
    <phoneticPr fontId="4" type="noConversion"/>
  </si>
  <si>
    <t>深冷股份</t>
    <phoneticPr fontId="4" type="noConversion"/>
  </si>
  <si>
    <t>读者传媒</t>
    <phoneticPr fontId="4" type="noConversion"/>
  </si>
  <si>
    <t>久之洋</t>
    <phoneticPr fontId="4" type="noConversion"/>
  </si>
  <si>
    <t>光环新网</t>
    <phoneticPr fontId="4" type="noConversion"/>
  </si>
  <si>
    <t>孤傲科技</t>
    <phoneticPr fontId="4" type="noConversion"/>
  </si>
  <si>
    <t>香雪制药</t>
    <phoneticPr fontId="4" type="noConversion"/>
  </si>
  <si>
    <t>飞鹿股份</t>
    <phoneticPr fontId="4" type="noConversion"/>
  </si>
  <si>
    <t>金城医药</t>
    <phoneticPr fontId="4" type="noConversion"/>
  </si>
  <si>
    <t>百合花</t>
    <phoneticPr fontId="4" type="noConversion"/>
  </si>
  <si>
    <t>东华测试</t>
    <phoneticPr fontId="4" type="noConversion"/>
  </si>
  <si>
    <t>二三四五</t>
    <phoneticPr fontId="4" type="noConversion"/>
  </si>
  <si>
    <t>广信材料</t>
    <phoneticPr fontId="4" type="noConversion"/>
  </si>
  <si>
    <t>德艺文创</t>
    <phoneticPr fontId="4" type="noConversion"/>
  </si>
  <si>
    <t>杭叉集团</t>
    <phoneticPr fontId="4" type="noConversion"/>
  </si>
  <si>
    <t>法兰泰克</t>
    <phoneticPr fontId="4" type="noConversion"/>
  </si>
  <si>
    <t>常熟汽饰</t>
    <phoneticPr fontId="4" type="noConversion"/>
  </si>
  <si>
    <t>塞利斯</t>
    <phoneticPr fontId="4" type="noConversion"/>
  </si>
  <si>
    <t>长城影视</t>
    <phoneticPr fontId="4" type="noConversion"/>
  </si>
  <si>
    <t>兴齐眼药</t>
    <phoneticPr fontId="4" type="noConversion"/>
  </si>
  <si>
    <t>迪生力</t>
    <phoneticPr fontId="4" type="noConversion"/>
  </si>
  <si>
    <t>亚振家具</t>
    <phoneticPr fontId="4" type="noConversion"/>
  </si>
  <si>
    <t>科隆股份</t>
    <phoneticPr fontId="4" type="noConversion"/>
  </si>
  <si>
    <t>牧高笛</t>
    <phoneticPr fontId="4" type="noConversion"/>
  </si>
  <si>
    <t>美思德</t>
    <phoneticPr fontId="4" type="noConversion"/>
  </si>
  <si>
    <t>上海天洋</t>
    <phoneticPr fontId="4" type="noConversion"/>
  </si>
  <si>
    <t>stock275</t>
  </si>
  <si>
    <t>stock276</t>
  </si>
  <si>
    <t>stock277</t>
  </si>
  <si>
    <t>stock278</t>
  </si>
  <si>
    <t>stock279</t>
  </si>
  <si>
    <t>stock280</t>
  </si>
  <si>
    <t>002024</t>
    <phoneticPr fontId="4" type="noConversion"/>
  </si>
  <si>
    <t>600027</t>
    <phoneticPr fontId="4" type="noConversion"/>
  </si>
  <si>
    <t>600085</t>
    <phoneticPr fontId="4" type="noConversion"/>
  </si>
  <si>
    <t>603858</t>
    <phoneticPr fontId="4" type="noConversion"/>
  </si>
  <si>
    <t>600886</t>
    <phoneticPr fontId="4" type="noConversion"/>
  </si>
  <si>
    <t>600919</t>
    <phoneticPr fontId="4" type="noConversion"/>
  </si>
  <si>
    <t>601607</t>
    <phoneticPr fontId="4" type="noConversion"/>
  </si>
  <si>
    <t>601021</t>
    <phoneticPr fontId="4" type="noConversion"/>
  </si>
  <si>
    <t>000768</t>
    <phoneticPr fontId="4" type="noConversion"/>
  </si>
  <si>
    <t>601611</t>
    <phoneticPr fontId="4" type="noConversion"/>
  </si>
  <si>
    <t>601198</t>
    <phoneticPr fontId="4" type="noConversion"/>
  </si>
  <si>
    <t>600011</t>
    <phoneticPr fontId="4" type="noConversion"/>
  </si>
  <si>
    <t>601118</t>
    <phoneticPr fontId="4" type="noConversion"/>
  </si>
  <si>
    <t>000999</t>
    <phoneticPr fontId="4" type="noConversion"/>
  </si>
  <si>
    <t>000656</t>
    <phoneticPr fontId="4" type="noConversion"/>
  </si>
  <si>
    <t>002153</t>
    <phoneticPr fontId="4" type="noConversion"/>
  </si>
  <si>
    <t>002624</t>
    <phoneticPr fontId="4" type="noConversion"/>
  </si>
  <si>
    <t>600398</t>
    <phoneticPr fontId="4" type="noConversion"/>
  </si>
  <si>
    <t>600570</t>
    <phoneticPr fontId="4" type="noConversion"/>
  </si>
  <si>
    <t>600637</t>
    <phoneticPr fontId="4" type="noConversion"/>
  </si>
  <si>
    <t>002180</t>
    <phoneticPr fontId="4" type="noConversion"/>
  </si>
  <si>
    <t>002465</t>
    <phoneticPr fontId="4" type="noConversion"/>
  </si>
  <si>
    <t>000938</t>
    <phoneticPr fontId="4" type="noConversion"/>
  </si>
  <si>
    <t>600855</t>
    <phoneticPr fontId="4" type="noConversion"/>
  </si>
  <si>
    <t>002557</t>
    <phoneticPr fontId="4" type="noConversion"/>
  </si>
  <si>
    <t>002237</t>
    <phoneticPr fontId="4" type="noConversion"/>
  </si>
  <si>
    <t>002461</t>
    <phoneticPr fontId="4" type="noConversion"/>
  </si>
  <si>
    <t>002577</t>
    <phoneticPr fontId="4" type="noConversion"/>
  </si>
  <si>
    <t>300079</t>
    <phoneticPr fontId="4" type="noConversion"/>
  </si>
  <si>
    <t>000961</t>
    <phoneticPr fontId="4" type="noConversion"/>
  </si>
  <si>
    <t>601566</t>
    <phoneticPr fontId="4" type="noConversion"/>
  </si>
  <si>
    <t>002653</t>
    <phoneticPr fontId="4" type="noConversion"/>
  </si>
  <si>
    <t>600667</t>
    <phoneticPr fontId="4" type="noConversion"/>
  </si>
  <si>
    <t>002299</t>
    <phoneticPr fontId="4" type="noConversion"/>
  </si>
  <si>
    <t>002007</t>
    <phoneticPr fontId="4" type="noConversion"/>
  </si>
  <si>
    <t>600587</t>
    <phoneticPr fontId="4" type="noConversion"/>
  </si>
  <si>
    <t>600535</t>
    <phoneticPr fontId="4" type="noConversion"/>
  </si>
  <si>
    <t>002152</t>
    <phoneticPr fontId="4" type="noConversion"/>
  </si>
  <si>
    <t>600088</t>
    <phoneticPr fontId="4" type="noConversion"/>
  </si>
  <si>
    <t>600859</t>
    <phoneticPr fontId="4" type="noConversion"/>
  </si>
  <si>
    <t>600578</t>
    <phoneticPr fontId="4" type="noConversion"/>
  </si>
  <si>
    <t>000665</t>
    <phoneticPr fontId="4" type="noConversion"/>
  </si>
  <si>
    <t>002022</t>
    <phoneticPr fontId="4" type="noConversion"/>
  </si>
  <si>
    <t>002603</t>
    <phoneticPr fontId="4" type="noConversion"/>
  </si>
  <si>
    <t>600879</t>
    <phoneticPr fontId="4" type="noConversion"/>
  </si>
  <si>
    <t>002204</t>
    <phoneticPr fontId="4" type="noConversion"/>
  </si>
  <si>
    <t>000739</t>
    <phoneticPr fontId="4" type="noConversion"/>
  </si>
  <si>
    <t>600062</t>
    <phoneticPr fontId="4" type="noConversion"/>
  </si>
  <si>
    <t>600572</t>
    <phoneticPr fontId="4" type="noConversion"/>
  </si>
  <si>
    <t>600270</t>
    <phoneticPr fontId="4" type="noConversion"/>
  </si>
  <si>
    <t>600236</t>
    <phoneticPr fontId="4" type="noConversion"/>
  </si>
  <si>
    <t>600389</t>
    <phoneticPr fontId="4" type="noConversion"/>
  </si>
  <si>
    <t>600826</t>
    <phoneticPr fontId="4" type="noConversion"/>
  </si>
  <si>
    <t>002318</t>
    <phoneticPr fontId="4" type="noConversion"/>
  </si>
  <si>
    <t>002401</t>
    <phoneticPr fontId="4" type="noConversion"/>
  </si>
  <si>
    <t>300026</t>
    <phoneticPr fontId="4" type="noConversion"/>
  </si>
  <si>
    <t>002399</t>
    <phoneticPr fontId="4" type="noConversion"/>
  </si>
  <si>
    <t>000869</t>
    <phoneticPr fontId="4" type="noConversion"/>
  </si>
  <si>
    <t>300039</t>
    <phoneticPr fontId="4" type="noConversion"/>
  </si>
  <si>
    <t>600976</t>
    <phoneticPr fontId="4" type="noConversion"/>
  </si>
  <si>
    <t>002317</t>
    <phoneticPr fontId="4" type="noConversion"/>
  </si>
  <si>
    <t>002221</t>
    <phoneticPr fontId="4" type="noConversion"/>
  </si>
  <si>
    <t>002203</t>
    <phoneticPr fontId="4" type="noConversion"/>
  </si>
  <si>
    <t>600661</t>
    <phoneticPr fontId="4" type="noConversion"/>
  </si>
  <si>
    <t>600483</t>
    <phoneticPr fontId="4" type="noConversion"/>
  </si>
  <si>
    <t>600337</t>
    <phoneticPr fontId="4" type="noConversion"/>
  </si>
  <si>
    <t>600329</t>
    <phoneticPr fontId="4" type="noConversion"/>
  </si>
  <si>
    <t>002414</t>
    <phoneticPr fontId="4" type="noConversion"/>
  </si>
  <si>
    <t>600330</t>
    <phoneticPr fontId="4" type="noConversion"/>
  </si>
  <si>
    <t>300257</t>
    <phoneticPr fontId="4" type="noConversion"/>
  </si>
  <si>
    <t>002023</t>
    <phoneticPr fontId="4" type="noConversion"/>
  </si>
  <si>
    <t>002353</t>
    <phoneticPr fontId="4" type="noConversion"/>
  </si>
  <si>
    <t>300020</t>
    <phoneticPr fontId="4" type="noConversion"/>
  </si>
  <si>
    <t>300010</t>
    <phoneticPr fontId="4" type="noConversion"/>
  </si>
  <si>
    <t>002396</t>
    <phoneticPr fontId="4" type="noConversion"/>
  </si>
  <si>
    <t>600387</t>
    <phoneticPr fontId="4" type="noConversion"/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</si>
  <si>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</si>
  <si>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</si>
  <si>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</si>
  <si>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</si>
  <si>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</si>
  <si>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</si>
  <si>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</si>
  <si>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</si>
  <si>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stock289</t>
  </si>
  <si>
    <t>stock290</t>
  </si>
  <si>
    <t>stock291</t>
  </si>
  <si>
    <t>stock292</t>
  </si>
  <si>
    <t>stock293</t>
  </si>
  <si>
    <t>stock294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</si>
  <si>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</si>
  <si>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</si>
  <si>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</si>
  <si>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</si>
  <si>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</si>
  <si>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</si>
  <si>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</si>
  <si>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</si>
  <si>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</si>
  <si>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</si>
  <si>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</si>
  <si>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</si>
  <si>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</si>
  <si>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</si>
  <si>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</si>
  <si>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</si>
  <si>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</si>
  <si>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</si>
  <si>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</si>
  <si>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</si>
  <si>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</si>
  <si>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</si>
  <si>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</si>
  <si>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</si>
  <si>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</si>
  <si>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</si>
  <si>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</si>
  <si>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</si>
  <si>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</si>
  <si>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</si>
  <si>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</si>
  <si>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</si>
  <si>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</si>
  <si>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</si>
  <si>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</si>
  <si>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</si>
  <si>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</si>
  <si>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</si>
  <si>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</si>
  <si>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</si>
  <si>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</si>
  <si>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</si>
  <si>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</si>
  <si>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</si>
  <si>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</si>
  <si>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</si>
  <si>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</si>
  <si>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</si>
  <si>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</si>
  <si>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</si>
  <si>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</si>
  <si>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</si>
  <si>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</si>
  <si>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</si>
  <si>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</si>
  <si>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</si>
  <si>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苏宁易购</t>
    <phoneticPr fontId="4" type="noConversion"/>
  </si>
  <si>
    <t>华电国际</t>
    <phoneticPr fontId="4" type="noConversion"/>
  </si>
  <si>
    <t>同仁堂</t>
    <phoneticPr fontId="4" type="noConversion"/>
  </si>
  <si>
    <t>步长制药</t>
    <phoneticPr fontId="4" type="noConversion"/>
  </si>
  <si>
    <t>国投电力</t>
    <phoneticPr fontId="4" type="noConversion"/>
  </si>
  <si>
    <t>江苏银行</t>
    <phoneticPr fontId="4" type="noConversion"/>
  </si>
  <si>
    <t>上海医药</t>
    <phoneticPr fontId="4" type="noConversion"/>
  </si>
  <si>
    <t>春秋航空</t>
    <phoneticPr fontId="4" type="noConversion"/>
  </si>
  <si>
    <t>中航飞机</t>
    <phoneticPr fontId="4" type="noConversion"/>
  </si>
  <si>
    <t>中国核建</t>
    <phoneticPr fontId="4" type="noConversion"/>
  </si>
  <si>
    <t>东兴证券</t>
    <phoneticPr fontId="4" type="noConversion"/>
  </si>
  <si>
    <t>华能国际</t>
    <phoneticPr fontId="4" type="noConversion"/>
  </si>
  <si>
    <t>海南橡胶</t>
    <phoneticPr fontId="4" type="noConversion"/>
  </si>
  <si>
    <t>华润三九</t>
    <phoneticPr fontId="4" type="noConversion"/>
  </si>
  <si>
    <t>金科股份</t>
    <phoneticPr fontId="4" type="noConversion"/>
  </si>
  <si>
    <t>石基信息</t>
    <phoneticPr fontId="4" type="noConversion"/>
  </si>
  <si>
    <t>完美世界</t>
    <phoneticPr fontId="4" type="noConversion"/>
  </si>
  <si>
    <t>海澜之家</t>
    <phoneticPr fontId="4" type="noConversion"/>
  </si>
  <si>
    <t>恒生电子</t>
    <phoneticPr fontId="4" type="noConversion"/>
  </si>
  <si>
    <t>东方明珠</t>
    <phoneticPr fontId="4" type="noConversion"/>
  </si>
  <si>
    <t>纳思达</t>
    <phoneticPr fontId="4" type="noConversion"/>
  </si>
  <si>
    <t>海格通信</t>
    <phoneticPr fontId="4" type="noConversion"/>
  </si>
  <si>
    <t>紫光股份</t>
    <phoneticPr fontId="4" type="noConversion"/>
  </si>
  <si>
    <t>航天长峰</t>
    <phoneticPr fontId="4" type="noConversion"/>
  </si>
  <si>
    <t>恒邦股份</t>
    <phoneticPr fontId="4" type="noConversion"/>
  </si>
  <si>
    <t>珠江啤酒</t>
    <phoneticPr fontId="4" type="noConversion"/>
  </si>
  <si>
    <t>雷柏科技</t>
    <phoneticPr fontId="4" type="noConversion"/>
  </si>
  <si>
    <t>数码科技</t>
    <phoneticPr fontId="4" type="noConversion"/>
  </si>
  <si>
    <t>中南建设</t>
    <phoneticPr fontId="4" type="noConversion"/>
  </si>
  <si>
    <t>九牧王</t>
    <phoneticPr fontId="4" type="noConversion"/>
  </si>
  <si>
    <t>海思科</t>
    <phoneticPr fontId="4" type="noConversion"/>
  </si>
  <si>
    <t>太极实业</t>
    <phoneticPr fontId="4" type="noConversion"/>
  </si>
  <si>
    <t>圣农发展</t>
    <phoneticPr fontId="4" type="noConversion"/>
  </si>
  <si>
    <t>华兰生物</t>
    <phoneticPr fontId="4" type="noConversion"/>
  </si>
  <si>
    <t>八一钢铁</t>
    <phoneticPr fontId="4" type="noConversion"/>
  </si>
  <si>
    <t>天士力</t>
    <phoneticPr fontId="4" type="noConversion"/>
  </si>
  <si>
    <t>广电运通</t>
    <phoneticPr fontId="4" type="noConversion"/>
  </si>
  <si>
    <t>中央传媒</t>
    <phoneticPr fontId="4" type="noConversion"/>
  </si>
  <si>
    <t>王府井</t>
    <phoneticPr fontId="4" type="noConversion"/>
  </si>
  <si>
    <t>京能电力</t>
    <phoneticPr fontId="4" type="noConversion"/>
  </si>
  <si>
    <t>湖北广电</t>
    <phoneticPr fontId="4" type="noConversion"/>
  </si>
  <si>
    <t>科华生物</t>
    <phoneticPr fontId="4" type="noConversion"/>
  </si>
  <si>
    <t>以岭药业</t>
    <phoneticPr fontId="4" type="noConversion"/>
  </si>
  <si>
    <t>航天电子</t>
    <phoneticPr fontId="4" type="noConversion"/>
  </si>
  <si>
    <t>大连重工</t>
    <phoneticPr fontId="4" type="noConversion"/>
  </si>
  <si>
    <t>普洛药业</t>
    <phoneticPr fontId="4" type="noConversion"/>
  </si>
  <si>
    <t>华润双鹤</t>
    <phoneticPr fontId="4" type="noConversion"/>
  </si>
  <si>
    <t>康恩贝</t>
    <phoneticPr fontId="4" type="noConversion"/>
  </si>
  <si>
    <t>外运发展</t>
    <phoneticPr fontId="4" type="noConversion"/>
  </si>
  <si>
    <t>桂冠电力</t>
    <phoneticPr fontId="4" type="noConversion"/>
  </si>
  <si>
    <t>江山股份</t>
    <phoneticPr fontId="4" type="noConversion"/>
  </si>
  <si>
    <t>兰生股份</t>
    <phoneticPr fontId="4" type="noConversion"/>
  </si>
  <si>
    <t>久立特材</t>
    <phoneticPr fontId="4" type="noConversion"/>
  </si>
  <si>
    <t>中远海科</t>
    <phoneticPr fontId="4" type="noConversion"/>
  </si>
  <si>
    <t>红日药业</t>
    <phoneticPr fontId="4" type="noConversion"/>
  </si>
  <si>
    <t>海普瑞</t>
    <phoneticPr fontId="4" type="noConversion"/>
  </si>
  <si>
    <t>张裕A</t>
    <phoneticPr fontId="4" type="noConversion"/>
  </si>
  <si>
    <t>上海凯宝</t>
    <phoneticPr fontId="4" type="noConversion"/>
  </si>
  <si>
    <t>健民集团</t>
    <phoneticPr fontId="4" type="noConversion"/>
  </si>
  <si>
    <t>众生药业</t>
    <phoneticPr fontId="4" type="noConversion"/>
  </si>
  <si>
    <t>东华能源</t>
    <phoneticPr fontId="4" type="noConversion"/>
  </si>
  <si>
    <t>海亮股份</t>
    <phoneticPr fontId="4" type="noConversion"/>
  </si>
  <si>
    <t>新南洋</t>
    <phoneticPr fontId="4" type="noConversion"/>
  </si>
  <si>
    <t>福能股份</t>
    <phoneticPr fontId="4" type="noConversion"/>
  </si>
  <si>
    <t>美克家居</t>
    <phoneticPr fontId="4" type="noConversion"/>
  </si>
  <si>
    <t>中新药业</t>
    <phoneticPr fontId="4" type="noConversion"/>
  </si>
  <si>
    <t>高的红外</t>
    <phoneticPr fontId="4" type="noConversion"/>
  </si>
  <si>
    <t>天通股份</t>
    <phoneticPr fontId="4" type="noConversion"/>
  </si>
  <si>
    <t>开山股份</t>
    <phoneticPr fontId="4" type="noConversion"/>
  </si>
  <si>
    <t>海特高新</t>
    <phoneticPr fontId="4" type="noConversion"/>
  </si>
  <si>
    <t>杰瑞股份</t>
    <phoneticPr fontId="4" type="noConversion"/>
  </si>
  <si>
    <t>银江股份</t>
    <phoneticPr fontId="4" type="noConversion"/>
  </si>
  <si>
    <t>立思辰</t>
    <phoneticPr fontId="4" type="noConversion"/>
  </si>
  <si>
    <t>星网锐捷</t>
    <phoneticPr fontId="4" type="noConversion"/>
  </si>
  <si>
    <t>海越股份</t>
    <phoneticPr fontId="4" type="noConversion"/>
  </si>
  <si>
    <t>洽洽食品</t>
    <phoneticPr fontId="4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</si>
  <si>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4" type="noConversion"/>
  </si>
  <si>
    <t>totallot</t>
    <phoneticPr fontId="4" type="noConversion"/>
  </si>
  <si>
    <t>603886</t>
    <phoneticPr fontId="4" type="noConversion"/>
  </si>
  <si>
    <t>300580</t>
    <phoneticPr fontId="4" type="noConversion"/>
  </si>
  <si>
    <t>300528</t>
    <phoneticPr fontId="4" type="noConversion"/>
  </si>
  <si>
    <t>300530</t>
    <phoneticPr fontId="4" type="noConversion"/>
  </si>
  <si>
    <t>603060</t>
    <phoneticPr fontId="4" type="noConversion"/>
  </si>
  <si>
    <t>300591</t>
    <phoneticPr fontId="4" type="noConversion"/>
  </si>
  <si>
    <t>002888</t>
    <phoneticPr fontId="4" type="noConversion"/>
  </si>
  <si>
    <t>002808</t>
    <phoneticPr fontId="4" type="noConversion"/>
  </si>
  <si>
    <t>603679</t>
    <phoneticPr fontId="4" type="noConversion"/>
  </si>
  <si>
    <t>603238</t>
    <phoneticPr fontId="4" type="noConversion"/>
  </si>
  <si>
    <t>300423</t>
    <phoneticPr fontId="4" type="noConversion"/>
  </si>
  <si>
    <t>002890</t>
    <phoneticPr fontId="4" type="noConversion"/>
  </si>
  <si>
    <t>603226</t>
    <phoneticPr fontId="4" type="noConversion"/>
  </si>
  <si>
    <t>300578</t>
    <phoneticPr fontId="4" type="noConversion"/>
  </si>
  <si>
    <t>000411</t>
    <phoneticPr fontId="4" type="noConversion"/>
  </si>
  <si>
    <t>603098</t>
    <phoneticPr fontId="4" type="noConversion"/>
  </si>
  <si>
    <t>300416</t>
    <phoneticPr fontId="4" type="noConversion"/>
  </si>
  <si>
    <t>300669</t>
    <phoneticPr fontId="4" type="noConversion"/>
  </si>
  <si>
    <t>603577</t>
    <phoneticPr fontId="4" type="noConversion"/>
  </si>
  <si>
    <t>002811</t>
    <phoneticPr fontId="4" type="noConversion"/>
  </si>
  <si>
    <t>603519</t>
    <phoneticPr fontId="4" type="noConversion"/>
  </si>
  <si>
    <t>300125</t>
    <phoneticPr fontId="4" type="noConversion"/>
  </si>
  <si>
    <t>603090</t>
    <phoneticPr fontId="4" type="noConversion"/>
  </si>
  <si>
    <t>603555</t>
    <phoneticPr fontId="4" type="noConversion"/>
  </si>
  <si>
    <t>300483</t>
    <phoneticPr fontId="4" type="noConversion"/>
  </si>
  <si>
    <t>002779</t>
    <phoneticPr fontId="4" type="noConversion"/>
  </si>
  <si>
    <t>300552</t>
    <phoneticPr fontId="4" type="noConversion"/>
  </si>
  <si>
    <t>603266</t>
    <phoneticPr fontId="4" type="noConversion"/>
  </si>
  <si>
    <t>300538</t>
    <phoneticPr fontId="4" type="noConversion"/>
  </si>
  <si>
    <t>603129</t>
    <phoneticPr fontId="4" type="noConversion"/>
  </si>
  <si>
    <t>300321</t>
    <phoneticPr fontId="4" type="noConversion"/>
  </si>
  <si>
    <t>300260</t>
    <phoneticPr fontId="4" type="noConversion"/>
  </si>
  <si>
    <t>002817</t>
    <phoneticPr fontId="4" type="noConversion"/>
  </si>
  <si>
    <t>603580</t>
    <phoneticPr fontId="4" type="noConversion"/>
  </si>
  <si>
    <t>000908</t>
    <phoneticPr fontId="4" type="noConversion"/>
  </si>
  <si>
    <t>603819</t>
    <phoneticPr fontId="4" type="noConversion"/>
  </si>
  <si>
    <t>300442</t>
    <phoneticPr fontId="4" type="noConversion"/>
  </si>
  <si>
    <t>300488</t>
    <phoneticPr fontId="4" type="noConversion"/>
  </si>
  <si>
    <t>603208</t>
    <phoneticPr fontId="4" type="noConversion"/>
  </si>
  <si>
    <t>300736</t>
    <phoneticPr fontId="4" type="noConversion"/>
  </si>
  <si>
    <t>603101</t>
    <phoneticPr fontId="4" type="noConversion"/>
  </si>
  <si>
    <t>603158</t>
    <phoneticPr fontId="4" type="noConversion"/>
  </si>
  <si>
    <t>300346</t>
    <phoneticPr fontId="4" type="noConversion"/>
  </si>
  <si>
    <t>603991</t>
    <phoneticPr fontId="4" type="noConversion"/>
  </si>
  <si>
    <t>603860</t>
    <phoneticPr fontId="4" type="noConversion"/>
  </si>
  <si>
    <t>603677</t>
    <phoneticPr fontId="4" type="noConversion"/>
  </si>
  <si>
    <t>002892</t>
    <phoneticPr fontId="4" type="noConversion"/>
  </si>
  <si>
    <t>603067</t>
    <phoneticPr fontId="4" type="noConversion"/>
  </si>
  <si>
    <t>603037</t>
    <phoneticPr fontId="4" type="noConversion"/>
  </si>
  <si>
    <t>603879</t>
    <phoneticPr fontId="4" type="noConversion"/>
  </si>
  <si>
    <t>603656</t>
    <phoneticPr fontId="4" type="noConversion"/>
  </si>
  <si>
    <t>603200</t>
    <phoneticPr fontId="4" type="noConversion"/>
  </si>
  <si>
    <t>603536</t>
    <phoneticPr fontId="4" type="noConversion"/>
  </si>
  <si>
    <t>300460</t>
    <phoneticPr fontId="4" type="noConversion"/>
  </si>
  <si>
    <t>300536</t>
    <phoneticPr fontId="4" type="noConversion"/>
  </si>
  <si>
    <t>300539</t>
    <phoneticPr fontId="4" type="noConversion"/>
  </si>
  <si>
    <t>300472</t>
    <phoneticPr fontId="4" type="noConversion"/>
  </si>
  <si>
    <t>300435</t>
    <phoneticPr fontId="4" type="noConversion"/>
  </si>
  <si>
    <t>300553</t>
    <phoneticPr fontId="4" type="noConversion"/>
  </si>
  <si>
    <t>002798</t>
    <phoneticPr fontId="4" type="noConversion"/>
  </si>
  <si>
    <t>300501</t>
    <phoneticPr fontId="4" type="noConversion"/>
  </si>
  <si>
    <t>603633</t>
    <phoneticPr fontId="4" type="noConversion"/>
  </si>
  <si>
    <t>603727</t>
    <phoneticPr fontId="4" type="noConversion"/>
  </si>
  <si>
    <t>元祖股份</t>
    <phoneticPr fontId="4" type="noConversion"/>
  </si>
  <si>
    <t>贝斯特</t>
    <phoneticPr fontId="4" type="noConversion"/>
  </si>
  <si>
    <t>幸福蓝海</t>
    <phoneticPr fontId="4" type="noConversion"/>
  </si>
  <si>
    <t>达志科技</t>
    <phoneticPr fontId="4" type="noConversion"/>
  </si>
  <si>
    <t>国检集团</t>
    <phoneticPr fontId="4" type="noConversion"/>
  </si>
  <si>
    <t>万里马</t>
    <phoneticPr fontId="4" type="noConversion"/>
  </si>
  <si>
    <t>惠威科技</t>
    <phoneticPr fontId="4" type="noConversion"/>
  </si>
  <si>
    <t>苏州恒久</t>
    <phoneticPr fontId="4" type="noConversion"/>
  </si>
  <si>
    <t>华体科技</t>
    <phoneticPr fontId="4" type="noConversion"/>
  </si>
  <si>
    <t>诺邦股份</t>
    <phoneticPr fontId="4" type="noConversion"/>
  </si>
  <si>
    <t>鲁亿通</t>
    <phoneticPr fontId="4" type="noConversion"/>
  </si>
  <si>
    <t>弘宇股份</t>
    <phoneticPr fontId="4" type="noConversion"/>
  </si>
  <si>
    <t>菲林格尔</t>
    <phoneticPr fontId="4" type="noConversion"/>
  </si>
  <si>
    <t>会畅通讯</t>
    <phoneticPr fontId="4" type="noConversion"/>
  </si>
  <si>
    <t>英特集团</t>
    <phoneticPr fontId="4" type="noConversion"/>
  </si>
  <si>
    <t>森特股份</t>
    <phoneticPr fontId="4" type="noConversion"/>
  </si>
  <si>
    <t>苏试试验</t>
    <phoneticPr fontId="4" type="noConversion"/>
  </si>
  <si>
    <t>汇金通</t>
    <phoneticPr fontId="4" type="noConversion"/>
  </si>
  <si>
    <t>亚泰国际</t>
    <phoneticPr fontId="4" type="noConversion"/>
  </si>
  <si>
    <t>立霸股份</t>
    <phoneticPr fontId="4" type="noConversion"/>
  </si>
  <si>
    <t>易世达</t>
    <phoneticPr fontId="4" type="noConversion"/>
  </si>
  <si>
    <t>宏盛股份</t>
    <phoneticPr fontId="4" type="noConversion"/>
  </si>
  <si>
    <t>贵人鸟</t>
    <phoneticPr fontId="4" type="noConversion"/>
  </si>
  <si>
    <t>沃施股份</t>
    <phoneticPr fontId="4" type="noConversion"/>
  </si>
  <si>
    <t>中坚科技</t>
    <phoneticPr fontId="4" type="noConversion"/>
  </si>
  <si>
    <t>万集科技</t>
    <phoneticPr fontId="4" type="noConversion"/>
  </si>
  <si>
    <t>天龙股份</t>
    <phoneticPr fontId="4" type="noConversion"/>
  </si>
  <si>
    <t>同益股份</t>
    <phoneticPr fontId="4" type="noConversion"/>
  </si>
  <si>
    <t>春风动力</t>
    <phoneticPr fontId="4" type="noConversion"/>
  </si>
  <si>
    <t>同大股份</t>
    <phoneticPr fontId="4" type="noConversion"/>
  </si>
  <si>
    <t>黄山胶囊</t>
    <phoneticPr fontId="4" type="noConversion"/>
  </si>
  <si>
    <t>艾艾精工</t>
    <phoneticPr fontId="4" type="noConversion"/>
  </si>
  <si>
    <t>新莱应材</t>
    <phoneticPr fontId="4" type="noConversion"/>
  </si>
  <si>
    <t>景峰医药</t>
    <phoneticPr fontId="4" type="noConversion"/>
  </si>
  <si>
    <t>神力股份</t>
    <phoneticPr fontId="4" type="noConversion"/>
  </si>
  <si>
    <t>普丽盛</t>
    <phoneticPr fontId="4" type="noConversion"/>
  </si>
  <si>
    <t>恒锋工具</t>
    <phoneticPr fontId="4" type="noConversion"/>
  </si>
  <si>
    <t>江山欧派</t>
    <phoneticPr fontId="4" type="noConversion"/>
  </si>
  <si>
    <t>百华悦邦</t>
    <phoneticPr fontId="4" type="noConversion"/>
  </si>
  <si>
    <t>汇嘉时代</t>
    <phoneticPr fontId="4" type="noConversion"/>
  </si>
  <si>
    <t>腾龙股份</t>
    <phoneticPr fontId="4" type="noConversion"/>
  </si>
  <si>
    <t>南大光电</t>
    <phoneticPr fontId="4" type="noConversion"/>
  </si>
  <si>
    <t>至正股份</t>
    <phoneticPr fontId="4" type="noConversion"/>
  </si>
  <si>
    <t>中公高科</t>
    <phoneticPr fontId="4" type="noConversion"/>
  </si>
  <si>
    <t>奇精机械</t>
    <phoneticPr fontId="4" type="noConversion"/>
  </si>
  <si>
    <t>科力尔</t>
    <phoneticPr fontId="4" type="noConversion"/>
  </si>
  <si>
    <t>振华股份</t>
    <phoneticPr fontId="4" type="noConversion"/>
  </si>
  <si>
    <t>凯众股份</t>
    <phoneticPr fontId="4" type="noConversion"/>
  </si>
  <si>
    <t>永悦科技</t>
    <phoneticPr fontId="4" type="noConversion"/>
  </si>
  <si>
    <t>秦禾光电</t>
    <phoneticPr fontId="4" type="noConversion"/>
  </si>
  <si>
    <t>上海洗霸</t>
    <phoneticPr fontId="4" type="noConversion"/>
  </si>
  <si>
    <t>惠发股份</t>
    <phoneticPr fontId="4" type="noConversion"/>
  </si>
  <si>
    <t>新元科技</t>
    <phoneticPr fontId="4" type="noConversion"/>
  </si>
  <si>
    <t>惠伦晶体</t>
    <phoneticPr fontId="4" type="noConversion"/>
  </si>
  <si>
    <t>农尚环境</t>
    <phoneticPr fontId="4" type="noConversion"/>
  </si>
  <si>
    <t>横河模具</t>
    <phoneticPr fontId="4" type="noConversion"/>
  </si>
  <si>
    <t>中泰股份</t>
    <phoneticPr fontId="4" type="noConversion"/>
  </si>
  <si>
    <t>集智股份</t>
    <phoneticPr fontId="4" type="noConversion"/>
  </si>
  <si>
    <t>帝欧家居</t>
    <phoneticPr fontId="4" type="noConversion"/>
  </si>
  <si>
    <t>海顺新材</t>
    <phoneticPr fontId="4" type="noConversion"/>
  </si>
  <si>
    <t>徕木股份</t>
    <phoneticPr fontId="4" type="noConversion"/>
  </si>
  <si>
    <t>博迈科</t>
    <phoneticPr fontId="4" type="noConversion"/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</si>
  <si>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</si>
  <si>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</si>
  <si>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</si>
  <si>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</si>
  <si>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</si>
  <si>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</si>
  <si>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</si>
  <si>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</si>
  <si>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</si>
  <si>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</si>
  <si>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</si>
  <si>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</si>
  <si>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</si>
  <si>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</si>
  <si>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</si>
  <si>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</si>
  <si>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</si>
  <si>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</si>
  <si>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</si>
  <si>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</si>
  <si>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</si>
  <si>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</si>
  <si>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</si>
  <si>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</si>
  <si>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</si>
  <si>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</si>
  <si>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</si>
  <si>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</si>
  <si>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</si>
  <si>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</si>
  <si>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</si>
  <si>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</si>
  <si>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</si>
  <si>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</si>
  <si>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</si>
  <si>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</si>
  <si>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</si>
  <si>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</si>
  <si>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</si>
  <si>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</si>
  <si>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</si>
  <si>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</si>
  <si>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</si>
  <si>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</si>
  <si>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</si>
  <si>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</si>
  <si>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</si>
  <si>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</si>
  <si>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</si>
  <si>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</si>
  <si>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</si>
  <si>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</si>
  <si>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</si>
  <si>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</si>
  <si>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</si>
  <si>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</si>
  <si>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</si>
  <si>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</si>
  <si>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</si>
  <si>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</si>
  <si>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</si>
  <si>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</si>
  <si>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</si>
  <si>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</si>
  <si>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000425</t>
    <phoneticPr fontId="4" type="noConversion"/>
  </si>
  <si>
    <t>徐工机械</t>
    <phoneticPr fontId="4" type="noConversion"/>
  </si>
  <si>
    <t>002065</t>
    <phoneticPr fontId="4" type="noConversion"/>
  </si>
  <si>
    <t>601727</t>
    <phoneticPr fontId="4" type="noConversion"/>
  </si>
  <si>
    <t>东华软件</t>
    <phoneticPr fontId="4" type="noConversion"/>
  </si>
  <si>
    <t>上海电气</t>
    <phoneticPr fontId="4" type="noConversion"/>
  </si>
  <si>
    <t>stock415</t>
  </si>
  <si>
    <t>stock416</t>
  </si>
  <si>
    <t>stock417</t>
  </si>
  <si>
    <t>002820</t>
    <phoneticPr fontId="4" type="noConversion"/>
  </si>
  <si>
    <t>300164</t>
    <phoneticPr fontId="4" type="noConversion"/>
  </si>
  <si>
    <t>300076</t>
    <phoneticPr fontId="4" type="noConversion"/>
  </si>
  <si>
    <t>300389</t>
    <phoneticPr fontId="4" type="noConversion"/>
  </si>
  <si>
    <t>300587</t>
    <phoneticPr fontId="4" type="noConversion"/>
  </si>
  <si>
    <t>002215</t>
    <phoneticPr fontId="4" type="noConversion"/>
  </si>
  <si>
    <t>002828</t>
    <phoneticPr fontId="4" type="noConversion"/>
  </si>
  <si>
    <t>300387</t>
    <phoneticPr fontId="4" type="noConversion"/>
  </si>
  <si>
    <t>601811</t>
    <phoneticPr fontId="4" type="noConversion"/>
  </si>
  <si>
    <t>300091</t>
    <phoneticPr fontId="4" type="noConversion"/>
  </si>
  <si>
    <t>600090</t>
    <phoneticPr fontId="4" type="noConversion"/>
  </si>
  <si>
    <t>002823</t>
    <phoneticPr fontId="4" type="noConversion"/>
  </si>
  <si>
    <t>300425</t>
    <phoneticPr fontId="4" type="noConversion"/>
  </si>
  <si>
    <t>603887</t>
    <phoneticPr fontId="4" type="noConversion"/>
  </si>
  <si>
    <t>600267</t>
    <phoneticPr fontId="4" type="noConversion"/>
  </si>
  <si>
    <t>300549</t>
    <phoneticPr fontId="4" type="noConversion"/>
  </si>
  <si>
    <t>桂发祥</t>
    <phoneticPr fontId="4" type="noConversion"/>
  </si>
  <si>
    <t>通源石油</t>
    <phoneticPr fontId="4" type="noConversion"/>
  </si>
  <si>
    <t>GQY视讯</t>
    <phoneticPr fontId="4" type="noConversion"/>
  </si>
  <si>
    <t>艾比森</t>
    <phoneticPr fontId="4" type="noConversion"/>
  </si>
  <si>
    <t>天铁股份</t>
    <phoneticPr fontId="4" type="noConversion"/>
  </si>
  <si>
    <t>诺普信</t>
    <phoneticPr fontId="4" type="noConversion"/>
  </si>
  <si>
    <t>贝肯能源</t>
    <phoneticPr fontId="4" type="noConversion"/>
  </si>
  <si>
    <t>富邦股份</t>
    <phoneticPr fontId="4" type="noConversion"/>
  </si>
  <si>
    <t>新华文轩</t>
    <phoneticPr fontId="4" type="noConversion"/>
  </si>
  <si>
    <t>金通灵</t>
    <phoneticPr fontId="4" type="noConversion"/>
  </si>
  <si>
    <t>同济堂</t>
    <phoneticPr fontId="4" type="noConversion"/>
  </si>
  <si>
    <t>凯中精密</t>
    <phoneticPr fontId="4" type="noConversion"/>
  </si>
  <si>
    <t>环能科技</t>
    <phoneticPr fontId="4" type="noConversion"/>
  </si>
  <si>
    <t>城地股份</t>
    <phoneticPr fontId="4" type="noConversion"/>
  </si>
  <si>
    <t>海正药业</t>
    <phoneticPr fontId="4" type="noConversion"/>
  </si>
  <si>
    <t>优德精密</t>
    <phoneticPr fontId="4" type="noConversion"/>
  </si>
  <si>
    <t>stock418</t>
  </si>
  <si>
    <t>stock419</t>
  </si>
  <si>
    <t>stock420</t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</si>
  <si>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</si>
  <si>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</si>
  <si>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</si>
  <si>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</si>
  <si>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</si>
  <si>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</si>
  <si>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</si>
  <si>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</si>
  <si>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</si>
  <si>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</si>
  <si>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</si>
  <si>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</si>
  <si>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</si>
  <si>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002419</t>
    <phoneticPr fontId="4" type="noConversion"/>
  </si>
  <si>
    <t>300330</t>
    <phoneticPr fontId="4" type="noConversion"/>
  </si>
  <si>
    <t>600199</t>
    <phoneticPr fontId="4" type="noConversion"/>
  </si>
  <si>
    <t>300054</t>
    <phoneticPr fontId="4" type="noConversion"/>
  </si>
  <si>
    <t>603928</t>
    <phoneticPr fontId="4" type="noConversion"/>
  </si>
  <si>
    <t>002568</t>
    <phoneticPr fontId="4" type="noConversion"/>
  </si>
  <si>
    <t>603987</t>
    <phoneticPr fontId="4" type="noConversion"/>
  </si>
  <si>
    <t>300570</t>
    <phoneticPr fontId="4" type="noConversion"/>
  </si>
  <si>
    <t>600770</t>
    <phoneticPr fontId="4" type="noConversion"/>
  </si>
  <si>
    <t>603929</t>
    <phoneticPr fontId="4" type="noConversion"/>
  </si>
  <si>
    <t>002835</t>
    <phoneticPr fontId="4" type="noConversion"/>
  </si>
  <si>
    <t>300178</t>
    <phoneticPr fontId="4" type="noConversion"/>
  </si>
  <si>
    <t>603568</t>
    <phoneticPr fontId="4" type="noConversion"/>
  </si>
  <si>
    <t>603839</t>
    <phoneticPr fontId="4" type="noConversion"/>
  </si>
  <si>
    <t>300647</t>
    <phoneticPr fontId="4" type="noConversion"/>
  </si>
  <si>
    <t>002052</t>
    <phoneticPr fontId="4" type="noConversion"/>
  </si>
  <si>
    <t>603031</t>
    <phoneticPr fontId="4" type="noConversion"/>
  </si>
  <si>
    <t>天虹股份</t>
    <phoneticPr fontId="4" type="noConversion"/>
  </si>
  <si>
    <t>华虹计通</t>
    <phoneticPr fontId="4" type="noConversion"/>
  </si>
  <si>
    <t>金种子酒</t>
    <phoneticPr fontId="4" type="noConversion"/>
  </si>
  <si>
    <t>鼎龙股份</t>
    <phoneticPr fontId="4" type="noConversion"/>
  </si>
  <si>
    <t>兴业股份</t>
    <phoneticPr fontId="4" type="noConversion"/>
  </si>
  <si>
    <t>百润股份</t>
    <phoneticPr fontId="4" type="noConversion"/>
  </si>
  <si>
    <t>康德莱</t>
    <phoneticPr fontId="4" type="noConversion"/>
  </si>
  <si>
    <t>太辰光</t>
    <phoneticPr fontId="4" type="noConversion"/>
  </si>
  <si>
    <t>综艺股份</t>
    <phoneticPr fontId="4" type="noConversion"/>
  </si>
  <si>
    <t>亚翔集成</t>
    <phoneticPr fontId="4" type="noConversion"/>
  </si>
  <si>
    <t>同为股份</t>
    <phoneticPr fontId="4" type="noConversion"/>
  </si>
  <si>
    <t>腾邦国际</t>
    <phoneticPr fontId="4" type="noConversion"/>
  </si>
  <si>
    <t>伟明环保</t>
    <phoneticPr fontId="4" type="noConversion"/>
  </si>
  <si>
    <t>安正时尚</t>
    <phoneticPr fontId="4" type="noConversion"/>
  </si>
  <si>
    <t>超频三</t>
    <phoneticPr fontId="4" type="noConversion"/>
  </si>
  <si>
    <t>同洲电子</t>
    <phoneticPr fontId="4" type="noConversion"/>
  </si>
  <si>
    <t>安德利</t>
    <phoneticPr fontId="4" type="noConversion"/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</si>
  <si>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</si>
  <si>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</si>
  <si>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</si>
  <si>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</si>
  <si>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</si>
  <si>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</si>
  <si>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</si>
  <si>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</si>
  <si>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</si>
  <si>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</si>
  <si>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</si>
  <si>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</si>
  <si>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</si>
  <si>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stock447</t>
  </si>
  <si>
    <t>stock448</t>
  </si>
  <si>
    <t>stock449</t>
  </si>
  <si>
    <t>stock450</t>
  </si>
  <si>
    <t>603398</t>
    <phoneticPr fontId="4" type="noConversion"/>
  </si>
  <si>
    <t>300434</t>
    <phoneticPr fontId="4" type="noConversion"/>
  </si>
  <si>
    <t>002774</t>
    <phoneticPr fontId="4" type="noConversion"/>
  </si>
  <si>
    <t>603683</t>
    <phoneticPr fontId="4" type="noConversion"/>
  </si>
  <si>
    <t>603813</t>
    <phoneticPr fontId="4" type="noConversion"/>
  </si>
  <si>
    <t>300689</t>
    <phoneticPr fontId="4" type="noConversion"/>
  </si>
  <si>
    <t>000790</t>
    <phoneticPr fontId="4" type="noConversion"/>
  </si>
  <si>
    <t>邦宝益智</t>
    <phoneticPr fontId="4" type="noConversion"/>
  </si>
  <si>
    <t>金石东方</t>
    <phoneticPr fontId="4" type="noConversion"/>
  </si>
  <si>
    <t>快意电梯</t>
    <phoneticPr fontId="4" type="noConversion"/>
  </si>
  <si>
    <t>晶华新材</t>
    <phoneticPr fontId="4" type="noConversion"/>
  </si>
  <si>
    <t>原尚股份</t>
    <phoneticPr fontId="4" type="noConversion"/>
  </si>
  <si>
    <t>澄天伟业</t>
    <phoneticPr fontId="4" type="noConversion"/>
  </si>
  <si>
    <t>泰合健康</t>
    <phoneticPr fontId="4" type="noConversion"/>
  </si>
  <si>
    <t>stock451</t>
  </si>
  <si>
    <t>stock452</t>
  </si>
  <si>
    <t>stock453</t>
  </si>
  <si>
    <t>stock454</t>
  </si>
  <si>
    <t>stock455</t>
  </si>
  <si>
    <t>stock456</t>
  </si>
  <si>
    <t>stock457</t>
  </si>
  <si>
    <t>002218</t>
    <phoneticPr fontId="4" type="noConversion"/>
  </si>
  <si>
    <t>002118</t>
    <phoneticPr fontId="4" type="noConversion"/>
  </si>
  <si>
    <t>000977</t>
    <phoneticPr fontId="4" type="noConversion"/>
  </si>
  <si>
    <t>600810</t>
    <phoneticPr fontId="4" type="noConversion"/>
  </si>
  <si>
    <t>300586</t>
    <phoneticPr fontId="4" type="noConversion"/>
  </si>
  <si>
    <t>002865</t>
    <phoneticPr fontId="4" type="noConversion"/>
  </si>
  <si>
    <t>300542</t>
    <phoneticPr fontId="4" type="noConversion"/>
  </si>
  <si>
    <t>300312</t>
    <phoneticPr fontId="4" type="noConversion"/>
  </si>
  <si>
    <t>603920</t>
    <phoneticPr fontId="4" type="noConversion"/>
  </si>
  <si>
    <t>300292</t>
    <phoneticPr fontId="4" type="noConversion"/>
  </si>
  <si>
    <t>601952</t>
    <phoneticPr fontId="4" type="noConversion"/>
  </si>
  <si>
    <t>002148</t>
    <phoneticPr fontId="4" type="noConversion"/>
  </si>
  <si>
    <t>300252</t>
    <phoneticPr fontId="4" type="noConversion"/>
  </si>
  <si>
    <t>000792</t>
    <phoneticPr fontId="4" type="noConversion"/>
  </si>
  <si>
    <t>002115</t>
    <phoneticPr fontId="4" type="noConversion"/>
  </si>
  <si>
    <t>002049</t>
    <phoneticPr fontId="4" type="noConversion"/>
  </si>
  <si>
    <t>002371</t>
    <phoneticPr fontId="4" type="noConversion"/>
  </si>
  <si>
    <t>002446</t>
    <phoneticPr fontId="4" type="noConversion"/>
  </si>
  <si>
    <t>300394</t>
    <phoneticPr fontId="4" type="noConversion"/>
  </si>
  <si>
    <t>603638</t>
    <phoneticPr fontId="4" type="noConversion"/>
  </si>
  <si>
    <t>600409</t>
    <phoneticPr fontId="4" type="noConversion"/>
  </si>
  <si>
    <t>002191</t>
    <phoneticPr fontId="4" type="noConversion"/>
  </si>
  <si>
    <t>拓日新能</t>
    <phoneticPr fontId="4" type="noConversion"/>
  </si>
  <si>
    <t>紫鑫药业</t>
    <phoneticPr fontId="4" type="noConversion"/>
  </si>
  <si>
    <t>浪潮信息</t>
    <phoneticPr fontId="4" type="noConversion"/>
  </si>
  <si>
    <t>神马股份</t>
    <phoneticPr fontId="4" type="noConversion"/>
  </si>
  <si>
    <t>美联新材</t>
    <phoneticPr fontId="4" type="noConversion"/>
  </si>
  <si>
    <t>钧达股份</t>
    <phoneticPr fontId="4" type="noConversion"/>
  </si>
  <si>
    <t>新晨科技</t>
    <phoneticPr fontId="4" type="noConversion"/>
  </si>
  <si>
    <t>迅邦技术</t>
    <phoneticPr fontId="4" type="noConversion"/>
  </si>
  <si>
    <t>世运电路</t>
    <phoneticPr fontId="4" type="noConversion"/>
  </si>
  <si>
    <t>002228</t>
    <phoneticPr fontId="4" type="noConversion"/>
  </si>
  <si>
    <t>合兴包装</t>
    <phoneticPr fontId="4" type="noConversion"/>
  </si>
  <si>
    <t>吴通控股</t>
    <phoneticPr fontId="4" type="noConversion"/>
  </si>
  <si>
    <t>苏垦农发</t>
    <phoneticPr fontId="4" type="noConversion"/>
  </si>
  <si>
    <t>北纬科技</t>
    <phoneticPr fontId="4" type="noConversion"/>
  </si>
  <si>
    <t>金信诺</t>
    <phoneticPr fontId="4" type="noConversion"/>
  </si>
  <si>
    <t>盐湖股份</t>
    <phoneticPr fontId="4" type="noConversion"/>
  </si>
  <si>
    <t>三维通信</t>
    <phoneticPr fontId="4" type="noConversion"/>
  </si>
  <si>
    <t>紫光国微</t>
    <phoneticPr fontId="4" type="noConversion"/>
  </si>
  <si>
    <t>北方华创</t>
    <phoneticPr fontId="4" type="noConversion"/>
  </si>
  <si>
    <t>盛路通信</t>
    <phoneticPr fontId="4" type="noConversion"/>
  </si>
  <si>
    <t>天孚通信</t>
    <phoneticPr fontId="4" type="noConversion"/>
  </si>
  <si>
    <t>艾迪精密</t>
    <phoneticPr fontId="4" type="noConversion"/>
  </si>
  <si>
    <t>三友化工</t>
    <phoneticPr fontId="4" type="noConversion"/>
  </si>
  <si>
    <t>劲嘉股份</t>
    <phoneticPr fontId="4" type="noConversion"/>
  </si>
  <si>
    <t>stock458</t>
  </si>
  <si>
    <t>stock459</t>
  </si>
  <si>
    <t>stock460</t>
  </si>
  <si>
    <t>stock461</t>
  </si>
  <si>
    <t>stock462</t>
  </si>
  <si>
    <t>stock463</t>
  </si>
  <si>
    <t>stock464</t>
  </si>
  <si>
    <t>stock465</t>
  </si>
  <si>
    <t>stock466</t>
  </si>
  <si>
    <t>stock467</t>
  </si>
  <si>
    <t>stock468</t>
  </si>
  <si>
    <t>stock469</t>
  </si>
  <si>
    <t>stock470</t>
  </si>
  <si>
    <t>stock471</t>
  </si>
  <si>
    <t>stock472</t>
  </si>
  <si>
    <t>stock473</t>
  </si>
  <si>
    <t>stock474</t>
  </si>
  <si>
    <t>stock475</t>
  </si>
  <si>
    <t>stock476</t>
  </si>
  <si>
    <t>stock477</t>
  </si>
  <si>
    <t>stock478</t>
  </si>
  <si>
    <t>stock479</t>
  </si>
  <si>
    <t>stock480</t>
  </si>
  <si>
    <t>000010</t>
    <phoneticPr fontId="4" type="noConversion"/>
  </si>
  <si>
    <t>600588</t>
    <phoneticPr fontId="4" type="noConversion"/>
  </si>
  <si>
    <t>600803</t>
    <phoneticPr fontId="4" type="noConversion"/>
  </si>
  <si>
    <t>002151</t>
    <phoneticPr fontId="4" type="noConversion"/>
  </si>
  <si>
    <t>300130</t>
    <phoneticPr fontId="4" type="noConversion"/>
  </si>
  <si>
    <t>603002</t>
    <phoneticPr fontId="4" type="noConversion"/>
  </si>
  <si>
    <t>002871</t>
    <phoneticPr fontId="4" type="noConversion"/>
  </si>
  <si>
    <t>美丽生态</t>
    <phoneticPr fontId="4" type="noConversion"/>
  </si>
  <si>
    <t>用友网络</t>
    <phoneticPr fontId="4" type="noConversion"/>
  </si>
  <si>
    <t>新奥股份</t>
    <phoneticPr fontId="4" type="noConversion"/>
  </si>
  <si>
    <t>北斗星通</t>
    <phoneticPr fontId="4" type="noConversion"/>
  </si>
  <si>
    <t>新国都</t>
    <phoneticPr fontId="4" type="noConversion"/>
  </si>
  <si>
    <t>宏昌电子</t>
    <phoneticPr fontId="4" type="noConversion"/>
  </si>
  <si>
    <t>伟隆股份</t>
    <phoneticPr fontId="4" type="noConversion"/>
  </si>
  <si>
    <t>stock481</t>
  </si>
  <si>
    <t>stock482</t>
  </si>
  <si>
    <t>stock483</t>
  </si>
  <si>
    <t>stock484</t>
  </si>
  <si>
    <t>stock485</t>
  </si>
  <si>
    <t>stock486</t>
  </si>
  <si>
    <t>stock487</t>
  </si>
  <si>
    <t>002830</t>
    <phoneticPr fontId="4" type="noConversion"/>
  </si>
  <si>
    <t>000752</t>
    <phoneticPr fontId="4" type="noConversion"/>
  </si>
  <si>
    <t>603689</t>
    <phoneticPr fontId="4" type="noConversion"/>
  </si>
  <si>
    <t>002357</t>
    <phoneticPr fontId="4" type="noConversion"/>
  </si>
  <si>
    <t>名雕股份</t>
    <phoneticPr fontId="4" type="noConversion"/>
  </si>
  <si>
    <t>西藏发展</t>
    <phoneticPr fontId="4" type="noConversion"/>
  </si>
  <si>
    <t>皖天然气</t>
    <phoneticPr fontId="4" type="noConversion"/>
  </si>
  <si>
    <t>富临运业</t>
    <phoneticPr fontId="4" type="noConversion"/>
  </si>
  <si>
    <t>stock488</t>
  </si>
  <si>
    <t>stock489</t>
  </si>
  <si>
    <t>stock490</t>
  </si>
  <si>
    <t>stock491</t>
  </si>
  <si>
    <t>300491</t>
    <phoneticPr fontId="4" type="noConversion"/>
  </si>
  <si>
    <t>通合科技</t>
    <phoneticPr fontId="4" type="noConversion"/>
  </si>
  <si>
    <t>stock492</t>
  </si>
  <si>
    <t>300019</t>
    <phoneticPr fontId="4" type="noConversion"/>
  </si>
  <si>
    <t>300025</t>
    <phoneticPr fontId="4" type="noConversion"/>
  </si>
  <si>
    <t>603066</t>
    <phoneticPr fontId="4" type="noConversion"/>
  </si>
  <si>
    <t>硅宝科技</t>
    <phoneticPr fontId="4" type="noConversion"/>
  </si>
  <si>
    <t>华星创业</t>
    <phoneticPr fontId="4" type="noConversion"/>
  </si>
  <si>
    <t>飞音存储</t>
    <phoneticPr fontId="4" type="noConversion"/>
  </si>
  <si>
    <t>stock493</t>
  </si>
  <si>
    <t>stock494</t>
  </si>
  <si>
    <t>stock495</t>
  </si>
  <si>
    <t>600470</t>
    <phoneticPr fontId="4" type="noConversion"/>
  </si>
  <si>
    <t>六国化工</t>
    <phoneticPr fontId="4" type="noConversion"/>
  </si>
  <si>
    <t>stock496</t>
  </si>
  <si>
    <t>601717</t>
    <phoneticPr fontId="4" type="noConversion"/>
  </si>
  <si>
    <t>600273</t>
    <phoneticPr fontId="4" type="noConversion"/>
  </si>
  <si>
    <t>002755</t>
    <phoneticPr fontId="4" type="noConversion"/>
  </si>
  <si>
    <t>000688</t>
    <phoneticPr fontId="4" type="noConversion"/>
  </si>
  <si>
    <t>300084</t>
    <phoneticPr fontId="4" type="noConversion"/>
  </si>
  <si>
    <t>300478</t>
    <phoneticPr fontId="4" type="noConversion"/>
  </si>
  <si>
    <t>002338</t>
    <phoneticPr fontId="4" type="noConversion"/>
  </si>
  <si>
    <t>002667</t>
    <phoneticPr fontId="4" type="noConversion"/>
  </si>
  <si>
    <t>000407</t>
    <phoneticPr fontId="4" type="noConversion"/>
  </si>
  <si>
    <t>600339</t>
    <phoneticPr fontId="4" type="noConversion"/>
  </si>
  <si>
    <t>603701</t>
    <phoneticPr fontId="4" type="noConversion"/>
  </si>
  <si>
    <t>603828</t>
    <phoneticPr fontId="4" type="noConversion"/>
  </si>
  <si>
    <t>600582</t>
    <phoneticPr fontId="4" type="noConversion"/>
  </si>
  <si>
    <t>300220</t>
    <phoneticPr fontId="4" type="noConversion"/>
  </si>
  <si>
    <t>603826</t>
    <phoneticPr fontId="4" type="noConversion"/>
  </si>
  <si>
    <t>603012</t>
    <phoneticPr fontId="4" type="noConversion"/>
  </si>
  <si>
    <t>600278</t>
    <phoneticPr fontId="4" type="noConversion"/>
  </si>
  <si>
    <t>600256</t>
    <phoneticPr fontId="4" type="noConversion"/>
  </si>
  <si>
    <t>300193</t>
    <phoneticPr fontId="4" type="noConversion"/>
  </si>
  <si>
    <t>603606</t>
    <phoneticPr fontId="4" type="noConversion"/>
  </si>
  <si>
    <t>603667</t>
    <phoneticPr fontId="4" type="noConversion"/>
  </si>
  <si>
    <t>601101</t>
    <phoneticPr fontId="4" type="noConversion"/>
  </si>
  <si>
    <t>600677</t>
    <phoneticPr fontId="4" type="noConversion"/>
  </si>
  <si>
    <t>000778</t>
    <phoneticPr fontId="4" type="noConversion"/>
  </si>
  <si>
    <t>300495</t>
    <phoneticPr fontId="4" type="noConversion"/>
  </si>
  <si>
    <t>002796</t>
    <phoneticPr fontId="4" type="noConversion"/>
  </si>
  <si>
    <t>郑煤机</t>
    <phoneticPr fontId="4" type="noConversion"/>
  </si>
  <si>
    <t>嘉化能源</t>
    <phoneticPr fontId="4" type="noConversion"/>
  </si>
  <si>
    <t>东方新星</t>
    <phoneticPr fontId="4" type="noConversion"/>
  </si>
  <si>
    <t>海默科技</t>
    <phoneticPr fontId="4" type="noConversion"/>
  </si>
  <si>
    <t>杭州高新</t>
    <phoneticPr fontId="4" type="noConversion"/>
  </si>
  <si>
    <t>奥普医疗</t>
    <phoneticPr fontId="4" type="noConversion"/>
  </si>
  <si>
    <t>鞍重股份</t>
    <phoneticPr fontId="4" type="noConversion"/>
  </si>
  <si>
    <t>胜利股份</t>
    <phoneticPr fontId="4" type="noConversion"/>
  </si>
  <si>
    <t>中油工程</t>
    <phoneticPr fontId="4" type="noConversion"/>
  </si>
  <si>
    <t>德宏股份</t>
    <phoneticPr fontId="4" type="noConversion"/>
  </si>
  <si>
    <t>柯利达</t>
    <phoneticPr fontId="4" type="noConversion"/>
  </si>
  <si>
    <t>天地科技</t>
    <phoneticPr fontId="4" type="noConversion"/>
  </si>
  <si>
    <t>金运激光</t>
    <phoneticPr fontId="4" type="noConversion"/>
  </si>
  <si>
    <t>坤彩科技</t>
    <phoneticPr fontId="4" type="noConversion"/>
  </si>
  <si>
    <t>创力集团</t>
    <phoneticPr fontId="4" type="noConversion"/>
  </si>
  <si>
    <t>东方创业</t>
    <phoneticPr fontId="4" type="noConversion"/>
  </si>
  <si>
    <t>广汇能源</t>
    <phoneticPr fontId="4" type="noConversion"/>
  </si>
  <si>
    <t>佳士科技</t>
    <phoneticPr fontId="4" type="noConversion"/>
  </si>
  <si>
    <t>东方电缆</t>
    <phoneticPr fontId="4" type="noConversion"/>
  </si>
  <si>
    <t>五洲新春</t>
    <phoneticPr fontId="4" type="noConversion"/>
  </si>
  <si>
    <t>昊华能源</t>
    <phoneticPr fontId="4" type="noConversion"/>
  </si>
  <si>
    <t>航天通信</t>
    <phoneticPr fontId="4" type="noConversion"/>
  </si>
  <si>
    <t>新兴铸管</t>
    <phoneticPr fontId="4" type="noConversion"/>
  </si>
  <si>
    <t>美尚生态</t>
    <phoneticPr fontId="4" type="noConversion"/>
  </si>
  <si>
    <t>世嘉科技</t>
    <phoneticPr fontId="4" type="noConversion"/>
  </si>
  <si>
    <t>国成矿业</t>
    <phoneticPr fontId="4" type="noConversion"/>
  </si>
  <si>
    <t>stock497</t>
  </si>
  <si>
    <t>stock498</t>
  </si>
  <si>
    <t>stock499</t>
  </si>
  <si>
    <t>stock500</t>
  </si>
  <si>
    <t>stock501</t>
  </si>
  <si>
    <t>stock502</t>
  </si>
  <si>
    <t>stock503</t>
  </si>
  <si>
    <t>stock504</t>
  </si>
  <si>
    <t>stock505</t>
  </si>
  <si>
    <t>stock506</t>
  </si>
  <si>
    <t>stock507</t>
  </si>
  <si>
    <t>stock508</t>
  </si>
  <si>
    <t>stock510</t>
  </si>
  <si>
    <t>stock511</t>
  </si>
  <si>
    <t>stock512</t>
  </si>
  <si>
    <t>stock513</t>
  </si>
  <si>
    <t>stock514</t>
  </si>
  <si>
    <t>stock515</t>
  </si>
  <si>
    <t>stock516</t>
  </si>
  <si>
    <t>stock517</t>
  </si>
  <si>
    <t>stock518</t>
  </si>
  <si>
    <t>stock519</t>
  </si>
  <si>
    <t>stock520</t>
  </si>
  <si>
    <t>stock521</t>
  </si>
  <si>
    <t>stock522</t>
  </si>
  <si>
    <t>stock523</t>
  </si>
  <si>
    <t>600926</t>
    <phoneticPr fontId="4" type="noConversion"/>
  </si>
  <si>
    <t>杭州银行</t>
    <phoneticPr fontId="4" type="noConversion"/>
  </si>
  <si>
    <t>stock524</t>
  </si>
  <si>
    <t>600997</t>
    <phoneticPr fontId="4" type="noConversion"/>
  </si>
  <si>
    <t>002463</t>
    <phoneticPr fontId="4" type="noConversion"/>
  </si>
  <si>
    <t>300605</t>
    <phoneticPr fontId="4" type="noConversion"/>
  </si>
  <si>
    <t>603313</t>
    <phoneticPr fontId="4" type="noConversion"/>
  </si>
  <si>
    <t>000983</t>
    <phoneticPr fontId="4" type="noConversion"/>
  </si>
  <si>
    <t>300626</t>
    <phoneticPr fontId="4" type="noConversion"/>
  </si>
  <si>
    <t>603178</t>
    <phoneticPr fontId="4" type="noConversion"/>
  </si>
  <si>
    <t>002128</t>
    <phoneticPr fontId="4" type="noConversion"/>
  </si>
  <si>
    <t>603177</t>
    <phoneticPr fontId="4" type="noConversion"/>
  </si>
  <si>
    <t>开滦股份</t>
    <phoneticPr fontId="4" type="noConversion"/>
  </si>
  <si>
    <t>沪电股份</t>
    <phoneticPr fontId="4" type="noConversion"/>
  </si>
  <si>
    <t>恒锋信息</t>
    <phoneticPr fontId="4" type="noConversion"/>
  </si>
  <si>
    <t>梦百合</t>
    <phoneticPr fontId="4" type="noConversion"/>
  </si>
  <si>
    <t>西山煤电</t>
    <phoneticPr fontId="4" type="noConversion"/>
  </si>
  <si>
    <t>华瑞股份</t>
    <phoneticPr fontId="4" type="noConversion"/>
  </si>
  <si>
    <t>圣龙股份</t>
    <phoneticPr fontId="4" type="noConversion"/>
  </si>
  <si>
    <t>露天煤业</t>
    <phoneticPr fontId="4" type="noConversion"/>
  </si>
  <si>
    <t>德创环保</t>
    <phoneticPr fontId="4" type="noConversion"/>
  </si>
  <si>
    <t>stock525</t>
  </si>
  <si>
    <t>stock526</t>
  </si>
  <si>
    <t>stock527</t>
  </si>
  <si>
    <t>stock528</t>
  </si>
  <si>
    <t>stock529</t>
  </si>
  <si>
    <t>stock530</t>
  </si>
  <si>
    <t>stock531</t>
  </si>
  <si>
    <t>stock532</t>
  </si>
  <si>
    <t>stock533</t>
  </si>
  <si>
    <t>002366</t>
    <phoneticPr fontId="4" type="noConversion"/>
  </si>
  <si>
    <t>002421</t>
    <phoneticPr fontId="4" type="noConversion"/>
  </si>
  <si>
    <t>台海核电</t>
    <phoneticPr fontId="4" type="noConversion"/>
  </si>
  <si>
    <t>达实智能</t>
    <phoneticPr fontId="4" type="noConversion"/>
  </si>
  <si>
    <t>603926</t>
    <phoneticPr fontId="4" type="noConversion"/>
  </si>
  <si>
    <t>铁流股份</t>
    <phoneticPr fontId="4" type="noConversion"/>
  </si>
  <si>
    <t>stock534</t>
  </si>
  <si>
    <t>stock535</t>
  </si>
  <si>
    <t>stock536</t>
  </si>
  <si>
    <t>300670</t>
    <phoneticPr fontId="4" type="noConversion"/>
  </si>
  <si>
    <t>大烨智能</t>
    <phoneticPr fontId="4" type="noConversion"/>
  </si>
  <si>
    <t>stock537</t>
  </si>
  <si>
    <t>002845</t>
    <phoneticPr fontId="4" type="noConversion"/>
  </si>
  <si>
    <t>300643</t>
    <phoneticPr fontId="4" type="noConversion"/>
  </si>
  <si>
    <t>300652</t>
    <phoneticPr fontId="4" type="noConversion"/>
  </si>
  <si>
    <t>同兴达</t>
    <phoneticPr fontId="4" type="noConversion"/>
  </si>
  <si>
    <t>stock538</t>
  </si>
  <si>
    <t>stock539</t>
  </si>
  <si>
    <t>stock540</t>
  </si>
  <si>
    <t>万通智能</t>
    <phoneticPr fontId="4" type="noConversion"/>
  </si>
  <si>
    <t>雷迪克</t>
    <phoneticPr fontId="4" type="noConversion"/>
  </si>
  <si>
    <t>002216</t>
    <phoneticPr fontId="4" type="noConversion"/>
  </si>
  <si>
    <t>000878</t>
    <phoneticPr fontId="4" type="noConversion"/>
  </si>
  <si>
    <t>300276</t>
    <phoneticPr fontId="4" type="noConversion"/>
  </si>
  <si>
    <t>300467</t>
    <phoneticPr fontId="4" type="noConversion"/>
  </si>
  <si>
    <t>300582</t>
    <phoneticPr fontId="4" type="noConversion"/>
  </si>
  <si>
    <t>002020</t>
    <phoneticPr fontId="4" type="noConversion"/>
  </si>
  <si>
    <t>603628</t>
    <phoneticPr fontId="4" type="noConversion"/>
  </si>
  <si>
    <t>600497</t>
    <phoneticPr fontId="4" type="noConversion"/>
  </si>
  <si>
    <t>300636</t>
    <phoneticPr fontId="4" type="noConversion"/>
  </si>
  <si>
    <t>603318</t>
    <phoneticPr fontId="4" type="noConversion"/>
  </si>
  <si>
    <t>600158</t>
    <phoneticPr fontId="4" type="noConversion"/>
  </si>
  <si>
    <t>603787</t>
    <phoneticPr fontId="4" type="noConversion"/>
  </si>
  <si>
    <t>601222</t>
    <phoneticPr fontId="4" type="noConversion"/>
  </si>
  <si>
    <t>300274</t>
    <phoneticPr fontId="4" type="noConversion"/>
  </si>
  <si>
    <t>603993</t>
    <phoneticPr fontId="4" type="noConversion"/>
  </si>
  <si>
    <t>600966</t>
    <phoneticPr fontId="4" type="noConversion"/>
  </si>
  <si>
    <t>600115</t>
    <phoneticPr fontId="4" type="noConversion"/>
  </si>
  <si>
    <t>300146</t>
    <phoneticPr fontId="4" type="noConversion"/>
  </si>
  <si>
    <t>600305</t>
    <phoneticPr fontId="4" type="noConversion"/>
  </si>
  <si>
    <t>002067</t>
    <phoneticPr fontId="4" type="noConversion"/>
  </si>
  <si>
    <t>002410</t>
    <phoneticPr fontId="4" type="noConversion"/>
  </si>
  <si>
    <t>000525</t>
    <phoneticPr fontId="4" type="noConversion"/>
  </si>
  <si>
    <t>000060</t>
    <phoneticPr fontId="4" type="noConversion"/>
  </si>
  <si>
    <t>000537</t>
    <phoneticPr fontId="4" type="noConversion"/>
  </si>
  <si>
    <t>002391</t>
    <phoneticPr fontId="4" type="noConversion"/>
  </si>
  <si>
    <t>300572</t>
    <phoneticPr fontId="4" type="noConversion"/>
  </si>
  <si>
    <t>601699</t>
    <phoneticPr fontId="4" type="noConversion"/>
  </si>
  <si>
    <t>600993</t>
    <phoneticPr fontId="4" type="noConversion"/>
  </si>
  <si>
    <t>300622</t>
    <phoneticPr fontId="4" type="noConversion"/>
  </si>
  <si>
    <t>002350</t>
    <phoneticPr fontId="4" type="noConversion"/>
  </si>
  <si>
    <t>300566</t>
    <phoneticPr fontId="4" type="noConversion"/>
  </si>
  <si>
    <t>600533</t>
    <phoneticPr fontId="4" type="noConversion"/>
  </si>
  <si>
    <t>601985</t>
    <phoneticPr fontId="4" type="noConversion"/>
  </si>
  <si>
    <t>000603</t>
    <phoneticPr fontId="4" type="noConversion"/>
  </si>
  <si>
    <t>300250</t>
    <phoneticPr fontId="4" type="noConversion"/>
  </si>
  <si>
    <t>002799</t>
    <phoneticPr fontId="4" type="noConversion"/>
  </si>
  <si>
    <t>601992</t>
    <phoneticPr fontId="4" type="noConversion"/>
  </si>
  <si>
    <t>600266</t>
    <phoneticPr fontId="4" type="noConversion"/>
  </si>
  <si>
    <t>603033</t>
    <phoneticPr fontId="4" type="noConversion"/>
  </si>
  <si>
    <t>600674</t>
    <phoneticPr fontId="4" type="noConversion"/>
  </si>
  <si>
    <t>601958</t>
    <phoneticPr fontId="4" type="noConversion"/>
  </si>
  <si>
    <t>002616</t>
    <phoneticPr fontId="4" type="noConversion"/>
  </si>
  <si>
    <t>603167</t>
    <phoneticPr fontId="4" type="noConversion"/>
  </si>
  <si>
    <t>000630</t>
    <phoneticPr fontId="4" type="noConversion"/>
  </si>
  <si>
    <t>002724</t>
    <phoneticPr fontId="4" type="noConversion"/>
  </si>
  <si>
    <t>002697</t>
    <phoneticPr fontId="4" type="noConversion"/>
  </si>
  <si>
    <t>600208</t>
    <phoneticPr fontId="4" type="noConversion"/>
  </si>
  <si>
    <t>000937</t>
    <phoneticPr fontId="4" type="noConversion"/>
  </si>
  <si>
    <t>601989</t>
    <phoneticPr fontId="4" type="noConversion"/>
  </si>
  <si>
    <t>601001</t>
    <phoneticPr fontId="4" type="noConversion"/>
  </si>
  <si>
    <t>600170</t>
    <phoneticPr fontId="4" type="noConversion"/>
  </si>
  <si>
    <t>600080</t>
    <phoneticPr fontId="4" type="noConversion"/>
  </si>
  <si>
    <t>601519</t>
    <phoneticPr fontId="4" type="noConversion"/>
  </si>
  <si>
    <t>三全食品</t>
    <phoneticPr fontId="4" type="noConversion"/>
  </si>
  <si>
    <t>云南铜业</t>
    <phoneticPr fontId="4" type="noConversion"/>
  </si>
  <si>
    <t>三丰智能</t>
    <phoneticPr fontId="4" type="noConversion"/>
  </si>
  <si>
    <t>迅游科技</t>
    <phoneticPr fontId="4" type="noConversion"/>
  </si>
  <si>
    <t>英飞特</t>
    <phoneticPr fontId="4" type="noConversion"/>
  </si>
  <si>
    <t>京新药业</t>
    <phoneticPr fontId="4" type="noConversion"/>
  </si>
  <si>
    <t>stock541</t>
  </si>
  <si>
    <t>stock542</t>
  </si>
  <si>
    <t>stock543</t>
  </si>
  <si>
    <t>stock544</t>
  </si>
  <si>
    <t>清源股份</t>
    <phoneticPr fontId="4" type="noConversion"/>
  </si>
  <si>
    <t>驰宏锌锗</t>
    <phoneticPr fontId="4" type="noConversion"/>
  </si>
  <si>
    <t>同和药业</t>
    <phoneticPr fontId="4" type="noConversion"/>
  </si>
  <si>
    <t>派思股份</t>
    <phoneticPr fontId="4" type="noConversion"/>
  </si>
  <si>
    <t>中体产业</t>
    <phoneticPr fontId="4" type="noConversion"/>
  </si>
  <si>
    <t>新日股份</t>
    <phoneticPr fontId="4" type="noConversion"/>
  </si>
  <si>
    <t>林洋能源</t>
    <phoneticPr fontId="4" type="noConversion"/>
  </si>
  <si>
    <t>阳光能源</t>
    <phoneticPr fontId="4" type="noConversion"/>
  </si>
  <si>
    <t>洛阳钼业</t>
    <phoneticPr fontId="4" type="noConversion"/>
  </si>
  <si>
    <t>博汇纸业</t>
    <phoneticPr fontId="4" type="noConversion"/>
  </si>
  <si>
    <t>东方航空</t>
    <phoneticPr fontId="4" type="noConversion"/>
  </si>
  <si>
    <t>汤臣倍健</t>
    <phoneticPr fontId="4" type="noConversion"/>
  </si>
  <si>
    <t>恒顺醋业</t>
    <phoneticPr fontId="4" type="noConversion"/>
  </si>
  <si>
    <t>景兴纸业</t>
    <phoneticPr fontId="4" type="noConversion"/>
  </si>
  <si>
    <t>广联达</t>
    <phoneticPr fontId="4" type="noConversion"/>
  </si>
  <si>
    <t>红太阳</t>
    <phoneticPr fontId="4" type="noConversion"/>
  </si>
  <si>
    <t>中金岭南</t>
    <phoneticPr fontId="4" type="noConversion"/>
  </si>
  <si>
    <t>广宇发展</t>
    <phoneticPr fontId="4" type="noConversion"/>
  </si>
  <si>
    <t>长青股份</t>
    <phoneticPr fontId="4" type="noConversion"/>
  </si>
  <si>
    <t>安车检测</t>
    <phoneticPr fontId="4" type="noConversion"/>
  </si>
  <si>
    <t>潞安环能</t>
    <phoneticPr fontId="4" type="noConversion"/>
  </si>
  <si>
    <t>马应龙</t>
    <phoneticPr fontId="4" type="noConversion"/>
  </si>
  <si>
    <t>博士眼镜</t>
    <phoneticPr fontId="4" type="noConversion"/>
  </si>
  <si>
    <t>北京科锐</t>
    <phoneticPr fontId="4" type="noConversion"/>
  </si>
  <si>
    <t>激智科技</t>
    <phoneticPr fontId="4" type="noConversion"/>
  </si>
  <si>
    <t>栖霞建设</t>
    <phoneticPr fontId="4" type="noConversion"/>
  </si>
  <si>
    <t>中国核电</t>
    <phoneticPr fontId="4" type="noConversion"/>
  </si>
  <si>
    <t>盛达矿业</t>
    <phoneticPr fontId="4" type="noConversion"/>
  </si>
  <si>
    <t>初灵信息</t>
    <phoneticPr fontId="4" type="noConversion"/>
  </si>
  <si>
    <t>环球印务</t>
    <phoneticPr fontId="4" type="noConversion"/>
  </si>
  <si>
    <t>金隅集团</t>
    <phoneticPr fontId="4" type="noConversion"/>
  </si>
  <si>
    <t>北京城建</t>
    <phoneticPr fontId="4" type="noConversion"/>
  </si>
  <si>
    <t>三维股份</t>
    <phoneticPr fontId="4" type="noConversion"/>
  </si>
  <si>
    <t>川投能源</t>
    <phoneticPr fontId="4" type="noConversion"/>
  </si>
  <si>
    <t>金钼股份</t>
    <phoneticPr fontId="4" type="noConversion"/>
  </si>
  <si>
    <t>长青集团</t>
    <phoneticPr fontId="4" type="noConversion"/>
  </si>
  <si>
    <t>渤海轮渡</t>
    <phoneticPr fontId="4" type="noConversion"/>
  </si>
  <si>
    <t>铜陵有色</t>
    <phoneticPr fontId="4" type="noConversion"/>
  </si>
  <si>
    <t>海洋王</t>
    <phoneticPr fontId="4" type="noConversion"/>
  </si>
  <si>
    <t>红旗连锁</t>
    <phoneticPr fontId="4" type="noConversion"/>
  </si>
  <si>
    <t>新湖中宝</t>
    <phoneticPr fontId="4" type="noConversion"/>
  </si>
  <si>
    <t>冀中能源</t>
    <phoneticPr fontId="4" type="noConversion"/>
  </si>
  <si>
    <t>中国重工</t>
    <phoneticPr fontId="4" type="noConversion"/>
  </si>
  <si>
    <t>大同煤业</t>
    <phoneticPr fontId="4" type="noConversion"/>
  </si>
  <si>
    <t>上海建工</t>
    <phoneticPr fontId="4" type="noConversion"/>
  </si>
  <si>
    <t>金花股份</t>
    <phoneticPr fontId="4" type="noConversion"/>
  </si>
  <si>
    <t>大智慧</t>
    <phoneticPr fontId="4" type="noConversion"/>
  </si>
  <si>
    <t>stock545</t>
  </si>
  <si>
    <t>stock546</t>
  </si>
  <si>
    <t>stock547</t>
  </si>
  <si>
    <t>stock548</t>
  </si>
  <si>
    <t>stock549</t>
  </si>
  <si>
    <t>stock550</t>
  </si>
  <si>
    <t>stock551</t>
  </si>
  <si>
    <t>stock552</t>
  </si>
  <si>
    <t>stock553</t>
  </si>
  <si>
    <t>stock554</t>
  </si>
  <si>
    <t>stock555</t>
  </si>
  <si>
    <t>stock556</t>
  </si>
  <si>
    <t>stock557</t>
  </si>
  <si>
    <t>stock559</t>
  </si>
  <si>
    <t>stock560</t>
  </si>
  <si>
    <t>stock561</t>
  </si>
  <si>
    <t>stock562</t>
  </si>
  <si>
    <t>stock563</t>
  </si>
  <si>
    <t>stock564</t>
  </si>
  <si>
    <t>stock565</t>
  </si>
  <si>
    <t>stock566</t>
  </si>
  <si>
    <t>stock567</t>
  </si>
  <si>
    <t>stock568</t>
  </si>
  <si>
    <t>stock569</t>
  </si>
  <si>
    <t>stock570</t>
  </si>
  <si>
    <t>stock571</t>
  </si>
  <si>
    <t>stock572</t>
  </si>
  <si>
    <t>stock573</t>
  </si>
  <si>
    <t>stock574</t>
  </si>
  <si>
    <t>stock575</t>
  </si>
  <si>
    <t>stock576</t>
  </si>
  <si>
    <t>stock577</t>
  </si>
  <si>
    <t>stock578</t>
  </si>
  <si>
    <t>stock579</t>
  </si>
  <si>
    <t>stock580</t>
  </si>
  <si>
    <t>stock581</t>
  </si>
  <si>
    <t>stock582</t>
  </si>
  <si>
    <t>stock583</t>
  </si>
  <si>
    <t>stock584</t>
  </si>
  <si>
    <t>stock585</t>
  </si>
  <si>
    <t>stock586</t>
  </si>
  <si>
    <t>stock587</t>
  </si>
  <si>
    <t>stock588</t>
  </si>
  <si>
    <t>stock589</t>
  </si>
  <si>
    <t>stock590</t>
  </si>
  <si>
    <t>stock591</t>
  </si>
  <si>
    <t>stock592</t>
  </si>
  <si>
    <t>stock593</t>
  </si>
  <si>
    <t>stock594</t>
  </si>
  <si>
    <t>300275</t>
    <phoneticPr fontId="4" type="noConversion"/>
  </si>
  <si>
    <t>002044</t>
    <phoneticPr fontId="4" type="noConversion"/>
  </si>
  <si>
    <t>600133</t>
    <phoneticPr fontId="4" type="noConversion"/>
  </si>
  <si>
    <t>600862</t>
    <phoneticPr fontId="4" type="noConversion"/>
  </si>
  <si>
    <t>300316</t>
    <phoneticPr fontId="4" type="noConversion"/>
  </si>
  <si>
    <t>梅安森</t>
    <phoneticPr fontId="4" type="noConversion"/>
  </si>
  <si>
    <t>美年健康</t>
    <phoneticPr fontId="4" type="noConversion"/>
  </si>
  <si>
    <t>东湖高新</t>
    <phoneticPr fontId="4" type="noConversion"/>
  </si>
  <si>
    <t>中航高科</t>
    <phoneticPr fontId="4" type="noConversion"/>
  </si>
  <si>
    <t>晶盛机电</t>
    <phoneticPr fontId="4" type="noConversion"/>
  </si>
  <si>
    <t>stock595</t>
  </si>
  <si>
    <t>stock596</t>
  </si>
  <si>
    <t>stock597</t>
  </si>
  <si>
    <t>stock598</t>
  </si>
  <si>
    <t>stock599</t>
  </si>
  <si>
    <t>603118</t>
    <phoneticPr fontId="4" type="noConversion"/>
  </si>
  <si>
    <t>002614</t>
    <phoneticPr fontId="4" type="noConversion"/>
  </si>
  <si>
    <t>002107</t>
    <phoneticPr fontId="4" type="noConversion"/>
  </si>
  <si>
    <t>300221</t>
    <phoneticPr fontId="4" type="noConversion"/>
  </si>
  <si>
    <t>601177</t>
    <phoneticPr fontId="4" type="noConversion"/>
  </si>
  <si>
    <t>300050</t>
    <phoneticPr fontId="4" type="noConversion"/>
  </si>
  <si>
    <t>共进股份</t>
    <phoneticPr fontId="4" type="noConversion"/>
  </si>
  <si>
    <t>奥佳华</t>
    <phoneticPr fontId="4" type="noConversion"/>
  </si>
  <si>
    <t>沃华医药</t>
    <phoneticPr fontId="4" type="noConversion"/>
  </si>
  <si>
    <t>银禧科技</t>
    <phoneticPr fontId="4" type="noConversion"/>
  </si>
  <si>
    <t>杭齿前进</t>
    <phoneticPr fontId="4" type="noConversion"/>
  </si>
  <si>
    <t>世纪鼎力</t>
    <phoneticPr fontId="4" type="noConversion"/>
  </si>
  <si>
    <t>stock600</t>
  </si>
  <si>
    <t>stock601</t>
  </si>
  <si>
    <t>stock602</t>
  </si>
  <si>
    <t>stock603</t>
  </si>
  <si>
    <t>stock604</t>
  </si>
  <si>
    <t>stock605</t>
  </si>
  <si>
    <t>600530</t>
    <phoneticPr fontId="4" type="noConversion"/>
  </si>
  <si>
    <t>600651</t>
    <phoneticPr fontId="4" type="noConversion"/>
  </si>
  <si>
    <t>002200</t>
    <phoneticPr fontId="4" type="noConversion"/>
  </si>
  <si>
    <t>300128</t>
    <phoneticPr fontId="4" type="noConversion"/>
  </si>
  <si>
    <t>603286</t>
    <phoneticPr fontId="4" type="noConversion"/>
  </si>
  <si>
    <t>300074</t>
    <phoneticPr fontId="4" type="noConversion"/>
  </si>
  <si>
    <t>600237</t>
    <phoneticPr fontId="4" type="noConversion"/>
  </si>
  <si>
    <t>002467</t>
    <phoneticPr fontId="4" type="noConversion"/>
  </si>
  <si>
    <t>300211</t>
    <phoneticPr fontId="4" type="noConversion"/>
  </si>
  <si>
    <t>交大昂立</t>
    <phoneticPr fontId="4" type="noConversion"/>
  </si>
  <si>
    <t>飞乐音响</t>
    <phoneticPr fontId="4" type="noConversion"/>
  </si>
  <si>
    <t>云投生态</t>
    <phoneticPr fontId="4" type="noConversion"/>
  </si>
  <si>
    <t>锦富技术</t>
    <phoneticPr fontId="4" type="noConversion"/>
  </si>
  <si>
    <t>日盈电子</t>
    <phoneticPr fontId="4" type="noConversion"/>
  </si>
  <si>
    <t>华平股份</t>
    <phoneticPr fontId="4" type="noConversion"/>
  </si>
  <si>
    <t>铜峰电子</t>
    <phoneticPr fontId="4" type="noConversion"/>
  </si>
  <si>
    <t>二六三</t>
    <phoneticPr fontId="4" type="noConversion"/>
  </si>
  <si>
    <t>亿通科技</t>
    <phoneticPr fontId="4" type="noConversion"/>
  </si>
  <si>
    <t>stock606</t>
  </si>
  <si>
    <t>stock607</t>
  </si>
  <si>
    <t>stock608</t>
  </si>
  <si>
    <t>stock609</t>
  </si>
  <si>
    <t>stock610</t>
  </si>
  <si>
    <t>stock611</t>
  </si>
  <si>
    <t>stock612</t>
  </si>
  <si>
    <t>stock613</t>
  </si>
  <si>
    <t>stock614</t>
  </si>
  <si>
    <t>603803</t>
    <phoneticPr fontId="4" type="noConversion"/>
  </si>
  <si>
    <t>002079</t>
    <phoneticPr fontId="4" type="noConversion"/>
  </si>
  <si>
    <t>603668</t>
    <phoneticPr fontId="4" type="noConversion"/>
  </si>
  <si>
    <t>瑞斯康达</t>
    <phoneticPr fontId="4" type="noConversion"/>
  </si>
  <si>
    <t>苏州固锝</t>
    <phoneticPr fontId="4" type="noConversion"/>
  </si>
  <si>
    <t>天马科技</t>
    <phoneticPr fontId="4" type="noConversion"/>
  </si>
  <si>
    <t>stock615</t>
  </si>
  <si>
    <t>stock616</t>
  </si>
  <si>
    <t>stock617</t>
  </si>
  <si>
    <t>600006</t>
    <phoneticPr fontId="4" type="noConversion"/>
  </si>
  <si>
    <t>002136</t>
    <phoneticPr fontId="4" type="noConversion"/>
  </si>
  <si>
    <t>002123</t>
    <phoneticPr fontId="4" type="noConversion"/>
  </si>
  <si>
    <t>603599</t>
    <phoneticPr fontId="4" type="noConversion"/>
  </si>
  <si>
    <t>300263</t>
    <phoneticPr fontId="4" type="noConversion"/>
  </si>
  <si>
    <t>601777</t>
    <phoneticPr fontId="4" type="noConversion"/>
  </si>
  <si>
    <t>600996</t>
    <phoneticPr fontId="4" type="noConversion"/>
  </si>
  <si>
    <t>603081</t>
    <phoneticPr fontId="4" type="noConversion"/>
  </si>
  <si>
    <t>000153</t>
    <phoneticPr fontId="4" type="noConversion"/>
  </si>
  <si>
    <t>002470</t>
    <phoneticPr fontId="4" type="noConversion"/>
  </si>
  <si>
    <t>600776</t>
    <phoneticPr fontId="4" type="noConversion"/>
  </si>
  <si>
    <t>000026</t>
    <phoneticPr fontId="4" type="noConversion"/>
  </si>
  <si>
    <t>603900</t>
    <phoneticPr fontId="4" type="noConversion"/>
  </si>
  <si>
    <t>601666</t>
    <phoneticPr fontId="4" type="noConversion"/>
  </si>
  <si>
    <t>002104</t>
    <phoneticPr fontId="4" type="noConversion"/>
  </si>
  <si>
    <t>600449</t>
    <phoneticPr fontId="4" type="noConversion"/>
  </si>
  <si>
    <t>002441</t>
    <phoneticPr fontId="4" type="noConversion"/>
  </si>
  <si>
    <t>002081</t>
    <phoneticPr fontId="4" type="noConversion"/>
  </si>
  <si>
    <t>600051</t>
    <phoneticPr fontId="4" type="noConversion"/>
  </si>
  <si>
    <t>601113</t>
    <phoneticPr fontId="4" type="noConversion"/>
  </si>
  <si>
    <t>600416</t>
    <phoneticPr fontId="4" type="noConversion"/>
  </si>
  <si>
    <t>002429</t>
    <phoneticPr fontId="4" type="noConversion"/>
  </si>
  <si>
    <t>002556</t>
    <phoneticPr fontId="4" type="noConversion"/>
  </si>
  <si>
    <t>601700</t>
    <phoneticPr fontId="4" type="noConversion"/>
  </si>
  <si>
    <t>600526</t>
    <phoneticPr fontId="4" type="noConversion"/>
  </si>
  <si>
    <t>000078</t>
    <phoneticPr fontId="4" type="noConversion"/>
  </si>
  <si>
    <t>002245</t>
    <phoneticPr fontId="4" type="noConversion"/>
  </si>
  <si>
    <t>002517</t>
    <phoneticPr fontId="4" type="noConversion"/>
  </si>
  <si>
    <t>002663</t>
    <phoneticPr fontId="4" type="noConversion"/>
  </si>
  <si>
    <t>601016</t>
    <phoneticPr fontId="4" type="noConversion"/>
  </si>
  <si>
    <t>600676</t>
    <phoneticPr fontId="4" type="noConversion"/>
  </si>
  <si>
    <t>300325</t>
    <phoneticPr fontId="4" type="noConversion"/>
  </si>
  <si>
    <t>603797</t>
    <phoneticPr fontId="4" type="noConversion"/>
  </si>
  <si>
    <t>300195</t>
    <phoneticPr fontId="4" type="noConversion"/>
  </si>
  <si>
    <t>000751</t>
    <phoneticPr fontId="4" type="noConversion"/>
  </si>
  <si>
    <t>东风汽车</t>
    <phoneticPr fontId="4" type="noConversion"/>
  </si>
  <si>
    <t>安纳达</t>
    <phoneticPr fontId="4" type="noConversion"/>
  </si>
  <si>
    <t>梦网集团</t>
    <phoneticPr fontId="4" type="noConversion"/>
  </si>
  <si>
    <t>广信股份</t>
    <phoneticPr fontId="4" type="noConversion"/>
  </si>
  <si>
    <t>隆华科技</t>
    <phoneticPr fontId="4" type="noConversion"/>
  </si>
  <si>
    <t>力帆股份</t>
    <phoneticPr fontId="4" type="noConversion"/>
  </si>
  <si>
    <t>stock618</t>
  </si>
  <si>
    <t>stock619</t>
  </si>
  <si>
    <t>stock620</t>
  </si>
  <si>
    <t>stock621</t>
  </si>
  <si>
    <t>stock622</t>
  </si>
  <si>
    <t>stock623</t>
  </si>
  <si>
    <t>贵广网络</t>
    <phoneticPr fontId="4" type="noConversion"/>
  </si>
  <si>
    <t>大丰实业</t>
    <phoneticPr fontId="4" type="noConversion"/>
  </si>
  <si>
    <t>丰原药业</t>
    <phoneticPr fontId="4" type="noConversion"/>
  </si>
  <si>
    <t>金正大</t>
    <phoneticPr fontId="4" type="noConversion"/>
  </si>
  <si>
    <t>stock624</t>
  </si>
  <si>
    <t>stock625</t>
  </si>
  <si>
    <t>stock626</t>
  </si>
  <si>
    <t>stock627</t>
  </si>
  <si>
    <t>东方通信</t>
    <phoneticPr fontId="4" type="noConversion"/>
  </si>
  <si>
    <t>飞亚达A</t>
    <phoneticPr fontId="4" type="noConversion"/>
  </si>
  <si>
    <t>来绅通灵</t>
    <phoneticPr fontId="4" type="noConversion"/>
  </si>
  <si>
    <t>平煤股份</t>
    <phoneticPr fontId="4" type="noConversion"/>
  </si>
  <si>
    <t>恒宝股份</t>
    <phoneticPr fontId="4" type="noConversion"/>
  </si>
  <si>
    <t>stock628</t>
  </si>
  <si>
    <t>stock629</t>
  </si>
  <si>
    <t>stock630</t>
  </si>
  <si>
    <t>stock631</t>
  </si>
  <si>
    <t>stock632</t>
  </si>
  <si>
    <t>宁夏建材</t>
    <phoneticPr fontId="4" type="noConversion"/>
  </si>
  <si>
    <t>众业达</t>
    <phoneticPr fontId="4" type="noConversion"/>
  </si>
  <si>
    <t>金螳螂</t>
    <phoneticPr fontId="4" type="noConversion"/>
  </si>
  <si>
    <t>宁波联合</t>
    <phoneticPr fontId="4" type="noConversion"/>
  </si>
  <si>
    <t>华鼎股份</t>
    <phoneticPr fontId="4" type="noConversion"/>
  </si>
  <si>
    <t>湘电股份</t>
    <phoneticPr fontId="4" type="noConversion"/>
  </si>
  <si>
    <t>兆驰股份</t>
    <phoneticPr fontId="4" type="noConversion"/>
  </si>
  <si>
    <t>辉隆股份</t>
    <phoneticPr fontId="4" type="noConversion"/>
  </si>
  <si>
    <t>风范股份</t>
    <phoneticPr fontId="4" type="noConversion"/>
  </si>
  <si>
    <t>菲达环保</t>
    <phoneticPr fontId="4" type="noConversion"/>
  </si>
  <si>
    <t>stock633</t>
  </si>
  <si>
    <t>stock634</t>
  </si>
  <si>
    <t>stock635</t>
  </si>
  <si>
    <t>stock636</t>
  </si>
  <si>
    <t>stock637</t>
  </si>
  <si>
    <t>stock638</t>
  </si>
  <si>
    <t>stock639</t>
  </si>
  <si>
    <t>stock640</t>
  </si>
  <si>
    <t>stock641</t>
  </si>
  <si>
    <t>stock642</t>
  </si>
  <si>
    <t>海王生物</t>
    <phoneticPr fontId="4" type="noConversion"/>
  </si>
  <si>
    <t>澳洋顺昌</t>
    <phoneticPr fontId="4" type="noConversion"/>
  </si>
  <si>
    <t>恺英网络</t>
    <phoneticPr fontId="4" type="noConversion"/>
  </si>
  <si>
    <t>普邦股份</t>
    <phoneticPr fontId="4" type="noConversion"/>
  </si>
  <si>
    <t>节能风电</t>
    <phoneticPr fontId="4" type="noConversion"/>
  </si>
  <si>
    <t>交运股份</t>
    <phoneticPr fontId="4" type="noConversion"/>
  </si>
  <si>
    <t>德威新材</t>
    <phoneticPr fontId="4" type="noConversion"/>
  </si>
  <si>
    <t>联泰环保</t>
    <phoneticPr fontId="4" type="noConversion"/>
  </si>
  <si>
    <t>长荣股份</t>
    <phoneticPr fontId="4" type="noConversion"/>
  </si>
  <si>
    <t>锌业股份</t>
    <phoneticPr fontId="4" type="noConversion"/>
  </si>
  <si>
    <t>stock643</t>
  </si>
  <si>
    <t>stock644</t>
  </si>
  <si>
    <t>stock645</t>
  </si>
  <si>
    <t>stock646</t>
  </si>
  <si>
    <t>stock647</t>
  </si>
  <si>
    <t>stock648</t>
  </si>
  <si>
    <t>stock649</t>
  </si>
  <si>
    <t>stock650</t>
  </si>
  <si>
    <t>stock651</t>
  </si>
  <si>
    <t>stock652</t>
  </si>
  <si>
    <t>000690</t>
    <phoneticPr fontId="4" type="noConversion"/>
  </si>
  <si>
    <t>宝新能源</t>
    <phoneticPr fontId="4" type="noConversion"/>
  </si>
  <si>
    <t>stock653</t>
  </si>
  <si>
    <t>300606</t>
    <phoneticPr fontId="4" type="noConversion"/>
  </si>
  <si>
    <t>300343</t>
    <phoneticPr fontId="4" type="noConversion"/>
  </si>
  <si>
    <t>600645</t>
    <phoneticPr fontId="4" type="noConversion"/>
  </si>
  <si>
    <t>300302</t>
    <phoneticPr fontId="4" type="noConversion"/>
  </si>
  <si>
    <t>300486</t>
    <phoneticPr fontId="4" type="noConversion"/>
  </si>
  <si>
    <t>金太阳</t>
    <phoneticPr fontId="4" type="noConversion"/>
  </si>
  <si>
    <t>联创互联</t>
    <phoneticPr fontId="4" type="noConversion"/>
  </si>
  <si>
    <t>中源协和</t>
    <phoneticPr fontId="4" type="noConversion"/>
  </si>
  <si>
    <t>同有科技</t>
    <phoneticPr fontId="4" type="noConversion"/>
  </si>
  <si>
    <t>东杰智能</t>
    <phoneticPr fontId="4" type="noConversion"/>
  </si>
  <si>
    <t>stock654</t>
  </si>
  <si>
    <t>stock655</t>
  </si>
  <si>
    <t>stock656</t>
  </si>
  <si>
    <t>stock657</t>
  </si>
  <si>
    <t>stock658</t>
  </si>
  <si>
    <t>600848</t>
    <phoneticPr fontId="4" type="noConversion"/>
  </si>
  <si>
    <t>002156</t>
    <phoneticPr fontId="4" type="noConversion"/>
  </si>
  <si>
    <t>600171</t>
    <phoneticPr fontId="4" type="noConversion"/>
  </si>
  <si>
    <t>002183</t>
    <phoneticPr fontId="4" type="noConversion"/>
  </si>
  <si>
    <t>上海临港</t>
    <phoneticPr fontId="4" type="noConversion"/>
  </si>
  <si>
    <t>通富微电</t>
    <phoneticPr fontId="4" type="noConversion"/>
  </si>
  <si>
    <t>上海贝岭</t>
    <phoneticPr fontId="4" type="noConversion"/>
  </si>
  <si>
    <t>怡亚通</t>
    <phoneticPr fontId="4" type="noConversion"/>
  </si>
  <si>
    <t>stock659</t>
  </si>
  <si>
    <t>stock660</t>
  </si>
  <si>
    <t>stock661</t>
  </si>
  <si>
    <t>stock662</t>
  </si>
  <si>
    <t>002011</t>
    <phoneticPr fontId="4" type="noConversion"/>
  </si>
  <si>
    <t>600851</t>
    <phoneticPr fontId="4" type="noConversion"/>
  </si>
  <si>
    <t>盾安环境</t>
    <phoneticPr fontId="4" type="noConversion"/>
  </si>
  <si>
    <t>海欣股份</t>
    <phoneticPr fontId="4" type="noConversion"/>
  </si>
  <si>
    <t>stock663</t>
  </si>
  <si>
    <t>stock664</t>
  </si>
  <si>
    <t>600898</t>
    <phoneticPr fontId="4" type="noConversion"/>
  </si>
  <si>
    <t>国美通讯</t>
    <phoneticPr fontId="4" type="noConversion"/>
  </si>
  <si>
    <t>stock665</t>
  </si>
  <si>
    <t>300512</t>
    <phoneticPr fontId="4" type="noConversion"/>
  </si>
  <si>
    <t>中亚股份</t>
    <phoneticPr fontId="4" type="noConversion"/>
  </si>
  <si>
    <t>stock666</t>
  </si>
  <si>
    <t>300167</t>
    <phoneticPr fontId="4" type="noConversion"/>
  </si>
  <si>
    <t>迪威迅</t>
    <phoneticPr fontId="4" type="noConversion"/>
  </si>
  <si>
    <t>stock667</t>
  </si>
  <si>
    <t>600804</t>
    <phoneticPr fontId="4" type="noConversion"/>
  </si>
  <si>
    <t>603339</t>
    <phoneticPr fontId="4" type="noConversion"/>
  </si>
  <si>
    <t>鹏博士</t>
    <phoneticPr fontId="4" type="noConversion"/>
  </si>
  <si>
    <t>四方科技</t>
    <phoneticPr fontId="4" type="noConversion"/>
  </si>
  <si>
    <t>stock668</t>
  </si>
  <si>
    <t>stock669</t>
  </si>
  <si>
    <t>600745</t>
    <phoneticPr fontId="4" type="noConversion"/>
  </si>
  <si>
    <t>闻泰科技</t>
    <phoneticPr fontId="4" type="noConversion"/>
  </si>
  <si>
    <t>stock670</t>
  </si>
  <si>
    <t>601002</t>
    <phoneticPr fontId="4" type="noConversion"/>
  </si>
  <si>
    <t>晋亿实业</t>
    <phoneticPr fontId="4" type="noConversion"/>
  </si>
  <si>
    <t>stock671</t>
  </si>
  <si>
    <t>600206</t>
    <phoneticPr fontId="4" type="noConversion"/>
  </si>
  <si>
    <t>002016</t>
    <phoneticPr fontId="4" type="noConversion"/>
  </si>
  <si>
    <t>603308</t>
    <phoneticPr fontId="4" type="noConversion"/>
  </si>
  <si>
    <t>002596</t>
    <phoneticPr fontId="4" type="noConversion"/>
  </si>
  <si>
    <t>有研新材</t>
    <phoneticPr fontId="4" type="noConversion"/>
  </si>
  <si>
    <t>世荣兆业</t>
    <phoneticPr fontId="4" type="noConversion"/>
  </si>
  <si>
    <t>应流股份</t>
    <phoneticPr fontId="4" type="noConversion"/>
  </si>
  <si>
    <t>海南瑞泽</t>
    <phoneticPr fontId="4" type="noConversion"/>
  </si>
  <si>
    <t>stock672</t>
  </si>
  <si>
    <t>stock673</t>
  </si>
  <si>
    <t>stock674</t>
  </si>
  <si>
    <t>stock675</t>
  </si>
  <si>
    <t>000917</t>
    <phoneticPr fontId="4" type="noConversion"/>
  </si>
  <si>
    <t>电广传媒</t>
    <phoneticPr fontId="4" type="noConversion"/>
  </si>
  <si>
    <t>stock676</t>
  </si>
  <si>
    <t>002086</t>
    <phoneticPr fontId="4" type="noConversion"/>
  </si>
  <si>
    <t>300373</t>
    <phoneticPr fontId="4" type="noConversion"/>
  </si>
  <si>
    <t>东方海洋</t>
    <phoneticPr fontId="4" type="noConversion"/>
  </si>
  <si>
    <t>扬杰科技</t>
    <phoneticPr fontId="4" type="noConversion"/>
  </si>
  <si>
    <t>stock677</t>
  </si>
  <si>
    <t>stock678</t>
  </si>
  <si>
    <t>300117</t>
    <phoneticPr fontId="4" type="noConversion"/>
  </si>
  <si>
    <t>000605</t>
    <phoneticPr fontId="4" type="noConversion"/>
  </si>
  <si>
    <t>300344</t>
    <phoneticPr fontId="4" type="noConversion"/>
  </si>
  <si>
    <t>000856</t>
    <phoneticPr fontId="4" type="noConversion"/>
  </si>
  <si>
    <t>002457</t>
    <phoneticPr fontId="4" type="noConversion"/>
  </si>
  <si>
    <t>000615</t>
    <phoneticPr fontId="4" type="noConversion"/>
  </si>
  <si>
    <t>300428</t>
    <phoneticPr fontId="4" type="noConversion"/>
  </si>
  <si>
    <t>300213</t>
    <phoneticPr fontId="4" type="noConversion"/>
  </si>
  <si>
    <t>嘉寓股份</t>
    <phoneticPr fontId="4" type="noConversion"/>
  </si>
  <si>
    <t>渤海股份</t>
    <phoneticPr fontId="4" type="noConversion"/>
  </si>
  <si>
    <t>太空智造</t>
    <phoneticPr fontId="4" type="noConversion"/>
  </si>
  <si>
    <t>冀东装备</t>
    <phoneticPr fontId="4" type="noConversion"/>
  </si>
  <si>
    <t>青龙管业</t>
    <phoneticPr fontId="4" type="noConversion"/>
  </si>
  <si>
    <t>京汉股份</t>
    <phoneticPr fontId="4" type="noConversion"/>
  </si>
  <si>
    <t>四通新材</t>
    <phoneticPr fontId="4" type="noConversion"/>
  </si>
  <si>
    <t>佳讯飞鸿</t>
    <phoneticPr fontId="4" type="noConversion"/>
  </si>
  <si>
    <t>stock679</t>
  </si>
  <si>
    <t>stock680</t>
  </si>
  <si>
    <t>stock681</t>
  </si>
  <si>
    <t>stock682</t>
  </si>
  <si>
    <t>stock683</t>
  </si>
  <si>
    <t>stock684</t>
  </si>
  <si>
    <t>stock685</t>
  </si>
  <si>
    <t>stock686</t>
  </si>
  <si>
    <t>300102</t>
    <phoneticPr fontId="4" type="noConversion"/>
  </si>
  <si>
    <t>乾照光电</t>
    <phoneticPr fontId="4" type="noConversion"/>
  </si>
  <si>
    <t>stock687</t>
  </si>
  <si>
    <t>600720</t>
    <phoneticPr fontId="4" type="noConversion"/>
  </si>
  <si>
    <t>300407</t>
    <phoneticPr fontId="4" type="noConversion"/>
  </si>
  <si>
    <t>祁连山</t>
    <phoneticPr fontId="4" type="noConversion"/>
  </si>
  <si>
    <t>凯发电气</t>
    <phoneticPr fontId="4" type="noConversion"/>
  </si>
  <si>
    <t>stock688</t>
  </si>
  <si>
    <t>stock689</t>
  </si>
  <si>
    <t>300356</t>
    <phoneticPr fontId="4" type="noConversion"/>
  </si>
  <si>
    <t>300617</t>
    <phoneticPr fontId="4" type="noConversion"/>
  </si>
  <si>
    <t>603050</t>
    <phoneticPr fontId="4" type="noConversion"/>
  </si>
  <si>
    <t>光一科技</t>
    <phoneticPr fontId="4" type="noConversion"/>
  </si>
  <si>
    <t>安靠智电</t>
    <phoneticPr fontId="4" type="noConversion"/>
  </si>
  <si>
    <t>科林电气</t>
    <phoneticPr fontId="4" type="noConversion"/>
  </si>
  <si>
    <t>stock690</t>
  </si>
  <si>
    <t>stock691</t>
  </si>
  <si>
    <t>stock692</t>
  </si>
  <si>
    <t>300711</t>
    <phoneticPr fontId="4" type="noConversion"/>
  </si>
  <si>
    <t>广哈通信</t>
    <phoneticPr fontId="4" type="noConversion"/>
  </si>
  <si>
    <t>300589</t>
    <phoneticPr fontId="4" type="noConversion"/>
  </si>
  <si>
    <t>京龙船艇</t>
    <phoneticPr fontId="4" type="noConversion"/>
  </si>
  <si>
    <t>300719</t>
    <phoneticPr fontId="4" type="noConversion"/>
  </si>
  <si>
    <t>安达维尔</t>
    <phoneticPr fontId="4" type="noConversion"/>
  </si>
  <si>
    <t>002560</t>
    <phoneticPr fontId="4" type="noConversion"/>
  </si>
  <si>
    <t>通达股份</t>
    <phoneticPr fontId="4" type="noConversion"/>
  </si>
  <si>
    <t>300581</t>
    <phoneticPr fontId="4" type="noConversion"/>
  </si>
  <si>
    <t>晨曦航空</t>
    <phoneticPr fontId="4" type="noConversion"/>
  </si>
  <si>
    <t>002692</t>
    <phoneticPr fontId="4" type="noConversion"/>
  </si>
  <si>
    <t>睿康股份</t>
    <phoneticPr fontId="4" type="noConversion"/>
  </si>
  <si>
    <t>300593</t>
    <phoneticPr fontId="4" type="noConversion"/>
  </si>
  <si>
    <t>新雷能</t>
    <phoneticPr fontId="4" type="noConversion"/>
  </si>
  <si>
    <t>300447</t>
    <phoneticPr fontId="4" type="noConversion"/>
  </si>
  <si>
    <t>全信股份</t>
    <phoneticPr fontId="4" type="noConversion"/>
  </si>
  <si>
    <t>stock693</t>
  </si>
  <si>
    <t>stock694</t>
  </si>
  <si>
    <t>stock695</t>
  </si>
  <si>
    <t>stock696</t>
  </si>
  <si>
    <t>stock697</t>
  </si>
  <si>
    <t>stock698</t>
  </si>
  <si>
    <t>stock699</t>
  </si>
  <si>
    <t>stock700</t>
  </si>
  <si>
    <t>000586</t>
    <phoneticPr fontId="4" type="noConversion"/>
  </si>
  <si>
    <t>300299</t>
    <phoneticPr fontId="4" type="noConversion"/>
  </si>
  <si>
    <t>300040</t>
    <phoneticPr fontId="4" type="noConversion"/>
  </si>
  <si>
    <t>九州电气</t>
    <phoneticPr fontId="4" type="noConversion"/>
  </si>
  <si>
    <t>富春股份</t>
    <phoneticPr fontId="4" type="noConversion"/>
  </si>
  <si>
    <t>汇源通信</t>
    <phoneticPr fontId="4" type="noConversion"/>
  </si>
  <si>
    <t>stock701</t>
  </si>
  <si>
    <t>stock702</t>
  </si>
  <si>
    <t>stock703</t>
  </si>
  <si>
    <t>002386</t>
    <phoneticPr fontId="4" type="noConversion"/>
  </si>
  <si>
    <t>002184</t>
    <phoneticPr fontId="4" type="noConversion"/>
  </si>
  <si>
    <t>300290</t>
    <phoneticPr fontId="4" type="noConversion"/>
  </si>
  <si>
    <t>002797</t>
    <phoneticPr fontId="4" type="noConversion"/>
  </si>
  <si>
    <t>002926</t>
    <phoneticPr fontId="4" type="noConversion"/>
  </si>
  <si>
    <t>601878</t>
    <phoneticPr fontId="4" type="noConversion"/>
  </si>
  <si>
    <t>天原集团</t>
    <phoneticPr fontId="4" type="noConversion"/>
  </si>
  <si>
    <t>海得控制</t>
    <phoneticPr fontId="4" type="noConversion"/>
  </si>
  <si>
    <t>荣科科技</t>
    <phoneticPr fontId="4" type="noConversion"/>
  </si>
  <si>
    <t>第一创业</t>
    <phoneticPr fontId="4" type="noConversion"/>
  </si>
  <si>
    <t>华西证券</t>
    <phoneticPr fontId="4" type="noConversion"/>
  </si>
  <si>
    <t>浙商证券</t>
    <phoneticPr fontId="4" type="noConversion"/>
  </si>
  <si>
    <t>stock704</t>
  </si>
  <si>
    <t>stock705</t>
  </si>
  <si>
    <t>stock706</t>
  </si>
  <si>
    <t>stock707</t>
  </si>
  <si>
    <t>stock708</t>
  </si>
  <si>
    <t>stock709</t>
  </si>
  <si>
    <t>300588</t>
    <phoneticPr fontId="4" type="noConversion"/>
  </si>
  <si>
    <t>西菱信息</t>
    <phoneticPr fontId="4" type="noConversion"/>
  </si>
  <si>
    <t>002425</t>
    <phoneticPr fontId="4" type="noConversion"/>
  </si>
  <si>
    <t>凯撒文化</t>
    <phoneticPr fontId="4" type="noConversion"/>
  </si>
  <si>
    <t>stock710</t>
  </si>
  <si>
    <t>stock711</t>
  </si>
  <si>
    <t>601908</t>
    <phoneticPr fontId="4" type="noConversion"/>
  </si>
  <si>
    <t>300498</t>
    <phoneticPr fontId="4" type="noConversion"/>
  </si>
  <si>
    <t>002887</t>
    <phoneticPr fontId="4" type="noConversion"/>
  </si>
  <si>
    <t>300625</t>
    <phoneticPr fontId="4" type="noConversion"/>
  </si>
  <si>
    <t>京运通</t>
    <phoneticPr fontId="4" type="noConversion"/>
  </si>
  <si>
    <t>温氏股份</t>
    <phoneticPr fontId="4" type="noConversion"/>
  </si>
  <si>
    <t>绿茵生态</t>
    <phoneticPr fontId="4" type="noConversion"/>
  </si>
  <si>
    <t>三雄极光</t>
    <phoneticPr fontId="4" type="noConversion"/>
  </si>
  <si>
    <t>stock712</t>
  </si>
  <si>
    <t>stock713</t>
  </si>
  <si>
    <t>stock714</t>
  </si>
  <si>
    <t>stock715</t>
  </si>
  <si>
    <t>600584</t>
    <phoneticPr fontId="4" type="noConversion"/>
  </si>
  <si>
    <t>长电科技</t>
    <phoneticPr fontId="4" type="noConversion"/>
  </si>
  <si>
    <t>stock716</t>
  </si>
  <si>
    <t>601377</t>
    <phoneticPr fontId="4" type="noConversion"/>
  </si>
  <si>
    <t>600599</t>
    <phoneticPr fontId="4" type="noConversion"/>
  </si>
  <si>
    <t>600695</t>
    <phoneticPr fontId="4" type="noConversion"/>
  </si>
  <si>
    <t>002417</t>
    <phoneticPr fontId="4" type="noConversion"/>
  </si>
  <si>
    <t>000567</t>
    <phoneticPr fontId="4" type="noConversion"/>
  </si>
  <si>
    <t>600318</t>
    <phoneticPr fontId="4" type="noConversion"/>
  </si>
  <si>
    <t>000416</t>
    <phoneticPr fontId="4" type="noConversion"/>
  </si>
  <si>
    <t>600830</t>
    <phoneticPr fontId="4" type="noConversion"/>
  </si>
  <si>
    <t>000987</t>
    <phoneticPr fontId="4" type="noConversion"/>
  </si>
  <si>
    <t>002647</t>
    <phoneticPr fontId="4" type="noConversion"/>
  </si>
  <si>
    <t>300309</t>
    <phoneticPr fontId="4" type="noConversion"/>
  </si>
  <si>
    <t>兴业证券</t>
    <phoneticPr fontId="4" type="noConversion"/>
  </si>
  <si>
    <t>熊猫金控</t>
    <phoneticPr fontId="4" type="noConversion"/>
  </si>
  <si>
    <t>绿庭投资</t>
    <phoneticPr fontId="4" type="noConversion"/>
  </si>
  <si>
    <t>深南股份</t>
    <phoneticPr fontId="4" type="noConversion"/>
  </si>
  <si>
    <t>海德股份</t>
    <phoneticPr fontId="4" type="noConversion"/>
  </si>
  <si>
    <t>新力金融</t>
    <phoneticPr fontId="4" type="noConversion"/>
  </si>
  <si>
    <t>民生控股</t>
    <phoneticPr fontId="4" type="noConversion"/>
  </si>
  <si>
    <t>香溢融通</t>
    <phoneticPr fontId="4" type="noConversion"/>
  </si>
  <si>
    <t>越秀金控</t>
    <phoneticPr fontId="4" type="noConversion"/>
  </si>
  <si>
    <t>仁东控股</t>
    <phoneticPr fontId="4" type="noConversion"/>
  </si>
  <si>
    <t>吉艾科技</t>
    <phoneticPr fontId="4" type="noConversion"/>
  </si>
  <si>
    <t>stock717</t>
  </si>
  <si>
    <t>stock718</t>
  </si>
  <si>
    <t>stock719</t>
  </si>
  <si>
    <t>stock720</t>
  </si>
  <si>
    <t>stock721</t>
  </si>
  <si>
    <t>stock722</t>
  </si>
  <si>
    <t>stock723</t>
  </si>
  <si>
    <t>stock724</t>
  </si>
  <si>
    <t>stock725</t>
  </si>
  <si>
    <t>stock726</t>
  </si>
  <si>
    <t>stock727</t>
  </si>
  <si>
    <t>000686</t>
    <phoneticPr fontId="4" type="noConversion"/>
  </si>
  <si>
    <t>东北证券</t>
    <phoneticPr fontId="4" type="noConversion"/>
  </si>
  <si>
    <t>stock728</t>
  </si>
  <si>
    <t>002702</t>
    <phoneticPr fontId="4" type="noConversion"/>
  </si>
  <si>
    <t>海欣食品</t>
    <phoneticPr fontId="4" type="noConversion"/>
  </si>
  <si>
    <t>stock729</t>
  </si>
  <si>
    <t>300557</t>
    <phoneticPr fontId="4" type="noConversion"/>
  </si>
  <si>
    <t>603822</t>
    <phoneticPr fontId="4" type="noConversion"/>
  </si>
  <si>
    <t>603331</t>
    <phoneticPr fontId="4" type="noConversion"/>
  </si>
  <si>
    <t>600385</t>
    <phoneticPr fontId="4" type="noConversion"/>
  </si>
  <si>
    <t>300650</t>
    <phoneticPr fontId="4" type="noConversion"/>
  </si>
  <si>
    <t>002857</t>
    <phoneticPr fontId="4" type="noConversion"/>
  </si>
  <si>
    <t>300521</t>
    <phoneticPr fontId="4" type="noConversion"/>
  </si>
  <si>
    <t>300417</t>
    <phoneticPr fontId="4" type="noConversion"/>
  </si>
  <si>
    <t>300499</t>
    <phoneticPr fontId="4" type="noConversion"/>
  </si>
  <si>
    <t>300535</t>
    <phoneticPr fontId="4" type="noConversion"/>
  </si>
  <si>
    <t>300445</t>
    <phoneticPr fontId="4" type="noConversion"/>
  </si>
  <si>
    <t>理工光科</t>
    <phoneticPr fontId="4" type="noConversion"/>
  </si>
  <si>
    <t>嘉澳环保</t>
    <phoneticPr fontId="4" type="noConversion"/>
  </si>
  <si>
    <t>百达精工</t>
    <phoneticPr fontId="4" type="noConversion"/>
  </si>
  <si>
    <t>山东金泰</t>
    <phoneticPr fontId="4" type="noConversion"/>
  </si>
  <si>
    <t>太龙照明</t>
    <phoneticPr fontId="4" type="noConversion"/>
  </si>
  <si>
    <t>三辉电气</t>
    <phoneticPr fontId="4" type="noConversion"/>
  </si>
  <si>
    <t>爱司凯</t>
    <phoneticPr fontId="4" type="noConversion"/>
  </si>
  <si>
    <t>南华仪器</t>
    <phoneticPr fontId="4" type="noConversion"/>
  </si>
  <si>
    <t>高澜股份</t>
    <phoneticPr fontId="4" type="noConversion"/>
  </si>
  <si>
    <t>达威股份</t>
    <phoneticPr fontId="4" type="noConversion"/>
  </si>
  <si>
    <t>康斯特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</si>
</sst>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/>
    <xf numFmtId="0" fontId="6" fillId="0" borderId="0" xfId="0" applyFont="1" applyFill="1"/>
    <xf numFmtId="49" fontId="5" fillId="6" borderId="0" xfId="0" applyNumberFormat="1" applyFon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6" borderId="0" xfId="0" applyNumberFormat="1" applyFont="1" applyFill="1"/>
    <xf numFmtId="0" fontId="0" fillId="6" borderId="0" xfId="0" applyFont="1" applyFill="1"/>
    <xf numFmtId="49" fontId="0" fillId="7" borderId="0" xfId="0" applyNumberFormat="1" applyFill="1" applyAlignment="1">
      <alignment vertical="center"/>
    </xf>
    <xf numFmtId="0" fontId="0" fillId="6" borderId="0" xfId="0" applyFill="1" applyAlignment="1">
      <alignment vertical="center"/>
    </xf>
    <xf numFmtId="49" fontId="0" fillId="8" borderId="0" xfId="0" applyNumberFormat="1" applyFill="1" applyAlignment="1">
      <alignment vertical="center"/>
    </xf>
    <xf numFmtId="49" fontId="0" fillId="8" borderId="0" xfId="0" applyNumberFormat="1" applyFont="1" applyFill="1" applyAlignment="1">
      <alignment vertical="center"/>
    </xf>
    <xf numFmtId="49" fontId="0" fillId="9" borderId="0" xfId="0" applyNumberFormat="1" applyFont="1" applyFill="1" applyAlignment="1">
      <alignment vertical="center"/>
    </xf>
    <xf numFmtId="0" fontId="0" fillId="8" borderId="0" xfId="0" applyFill="1" applyAlignment="1">
      <alignment vertical="center"/>
    </xf>
    <xf numFmtId="49" fontId="0" fillId="3" borderId="0" xfId="0" applyNumberFormat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5"/>
  <sheetViews>
    <sheetView tabSelected="1" topLeftCell="B739" zoomScale="130" zoomScaleNormal="130" workbookViewId="0">
      <selection activeCell="G751" sqref="G751"/>
    </sheetView>
  </sheetViews>
  <sheetFormatPr defaultColWidth="9" defaultRowHeight="14.25" x14ac:dyDescent="0.2"/>
  <cols>
    <col min="1" max="1" width="18" style="2" bestFit="1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7" s="1" customFormat="1" x14ac:dyDescent="0.2">
      <c r="A1" s="1" t="s">
        <v>3</v>
      </c>
    </row>
    <row r="2" spans="1:7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  <c r="G2" s="3" t="s">
        <v>1901</v>
      </c>
    </row>
    <row r="3" spans="1:7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  <c r="G3" s="3" t="s">
        <v>1900</v>
      </c>
    </row>
    <row r="4" spans="1:7" x14ac:dyDescent="0.2">
      <c r="A4" s="1" t="s">
        <v>3</v>
      </c>
      <c r="B4" s="16" t="s">
        <v>769</v>
      </c>
      <c r="C4" s="1"/>
      <c r="D4" s="1"/>
      <c r="E4" s="1"/>
      <c r="F4" s="1"/>
    </row>
    <row r="5" spans="1:7" x14ac:dyDescent="0.2">
      <c r="A5" s="3" t="s">
        <v>759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  <c r="G5" s="5">
        <v>0</v>
      </c>
    </row>
    <row r="6" spans="1:7" x14ac:dyDescent="0.2">
      <c r="A6" s="3" t="s">
        <v>760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  <c r="G6" s="5">
        <v>0</v>
      </c>
    </row>
    <row r="7" spans="1:7" x14ac:dyDescent="0.2">
      <c r="A7" s="3" t="s">
        <v>761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  <c r="G7" s="5">
        <v>0</v>
      </c>
    </row>
    <row r="8" spans="1:7" x14ac:dyDescent="0.2">
      <c r="A8" s="3" t="s">
        <v>762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  <c r="G8" s="5">
        <v>0</v>
      </c>
    </row>
    <row r="9" spans="1:7" x14ac:dyDescent="0.2">
      <c r="A9" s="3" t="s">
        <v>763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  <c r="G9" s="5">
        <v>0</v>
      </c>
    </row>
    <row r="10" spans="1:7" x14ac:dyDescent="0.2">
      <c r="A10" s="3" t="s">
        <v>764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  <c r="G10" s="5">
        <v>0</v>
      </c>
    </row>
    <row r="11" spans="1:7" x14ac:dyDescent="0.2">
      <c r="A11" s="3" t="s">
        <v>765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  <c r="G11" s="5">
        <v>0</v>
      </c>
    </row>
    <row r="12" spans="1:7" x14ac:dyDescent="0.2">
      <c r="A12" s="3" t="s">
        <v>766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  <c r="G12" s="5">
        <v>0</v>
      </c>
    </row>
    <row r="13" spans="1:7" x14ac:dyDescent="0.2">
      <c r="A13" s="3" t="s">
        <v>767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  <c r="G13" s="5">
        <v>0</v>
      </c>
    </row>
    <row r="14" spans="1:7" x14ac:dyDescent="0.2">
      <c r="A14" s="3" t="s">
        <v>768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  <c r="G14" s="5">
        <v>0</v>
      </c>
    </row>
    <row r="15" spans="1:7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7" x14ac:dyDescent="0.2">
      <c r="A16" s="3" t="s">
        <v>913</v>
      </c>
      <c r="B16" s="4">
        <v>603877</v>
      </c>
      <c r="C16" s="26" t="s">
        <v>32</v>
      </c>
      <c r="D16" s="5">
        <v>2</v>
      </c>
      <c r="E16" s="5">
        <v>100</v>
      </c>
      <c r="F16" s="5">
        <v>12</v>
      </c>
      <c r="G16" s="5">
        <v>0</v>
      </c>
    </row>
    <row r="17" spans="1:7" x14ac:dyDescent="0.2">
      <c r="A17" s="3" t="s">
        <v>1573</v>
      </c>
      <c r="B17" s="4">
        <v>601369</v>
      </c>
      <c r="C17" s="26" t="s">
        <v>40</v>
      </c>
      <c r="D17" s="5">
        <v>2</v>
      </c>
      <c r="E17" s="5">
        <v>600</v>
      </c>
      <c r="F17" s="5">
        <v>5</v>
      </c>
      <c r="G17" s="5">
        <v>0</v>
      </c>
    </row>
    <row r="18" spans="1:7" x14ac:dyDescent="0.2">
      <c r="A18" s="3" t="s">
        <v>11</v>
      </c>
      <c r="B18" s="4">
        <v>600970</v>
      </c>
      <c r="C18" s="22" t="s">
        <v>41</v>
      </c>
      <c r="D18" s="5">
        <v>2</v>
      </c>
      <c r="E18" s="5">
        <v>1000</v>
      </c>
      <c r="F18" s="5">
        <v>5</v>
      </c>
      <c r="G18" s="5">
        <v>0</v>
      </c>
    </row>
    <row r="19" spans="1:7" x14ac:dyDescent="0.2">
      <c r="A19" s="3" t="s">
        <v>12</v>
      </c>
      <c r="B19" s="4">
        <v>300059</v>
      </c>
      <c r="C19" s="22" t="s">
        <v>51</v>
      </c>
      <c r="D19" s="5">
        <v>2</v>
      </c>
      <c r="E19" s="5">
        <v>2000</v>
      </c>
      <c r="F19" s="5">
        <v>5</v>
      </c>
      <c r="G19" s="5">
        <v>0</v>
      </c>
    </row>
    <row r="20" spans="1:7" x14ac:dyDescent="0.2">
      <c r="A20" s="3" t="s">
        <v>13</v>
      </c>
      <c r="B20" s="4" t="s">
        <v>183</v>
      </c>
      <c r="C20" s="26" t="s">
        <v>57</v>
      </c>
      <c r="D20" s="5">
        <v>2</v>
      </c>
      <c r="E20" s="5">
        <v>1000</v>
      </c>
      <c r="F20" s="5">
        <v>6</v>
      </c>
      <c r="G20" s="5">
        <v>0</v>
      </c>
    </row>
    <row r="21" spans="1:7" x14ac:dyDescent="0.2">
      <c r="A21" s="3" t="s">
        <v>14</v>
      </c>
      <c r="B21" s="4" t="s">
        <v>184</v>
      </c>
      <c r="C21" s="22" t="s">
        <v>58</v>
      </c>
      <c r="D21" s="5">
        <v>2</v>
      </c>
      <c r="E21" s="5">
        <v>1000</v>
      </c>
      <c r="F21" s="5">
        <v>4</v>
      </c>
      <c r="G21" s="5">
        <v>0</v>
      </c>
    </row>
    <row r="22" spans="1:7" ht="14.25" customHeight="1" x14ac:dyDescent="0.2">
      <c r="A22" s="3" t="s">
        <v>15</v>
      </c>
      <c r="B22" s="4" t="s">
        <v>189</v>
      </c>
      <c r="C22" s="22" t="s">
        <v>65</v>
      </c>
      <c r="D22" s="5">
        <v>2</v>
      </c>
      <c r="E22" s="5">
        <v>1000</v>
      </c>
      <c r="F22" s="5">
        <v>5</v>
      </c>
      <c r="G22" s="5">
        <v>0</v>
      </c>
    </row>
    <row r="23" spans="1:7" x14ac:dyDescent="0.2">
      <c r="A23" s="3" t="s">
        <v>16</v>
      </c>
      <c r="B23" s="4">
        <v>600271</v>
      </c>
      <c r="C23" s="26" t="s">
        <v>72</v>
      </c>
      <c r="D23" s="5">
        <v>2</v>
      </c>
      <c r="E23" s="5">
        <v>500</v>
      </c>
      <c r="F23" s="5">
        <v>7</v>
      </c>
      <c r="G23" s="5">
        <v>0</v>
      </c>
    </row>
    <row r="24" spans="1:7" x14ac:dyDescent="0.2">
      <c r="A24" s="3" t="s">
        <v>17</v>
      </c>
      <c r="B24" s="4" t="s">
        <v>195</v>
      </c>
      <c r="C24" s="22" t="s">
        <v>75</v>
      </c>
      <c r="D24" s="5">
        <v>2</v>
      </c>
      <c r="E24" s="5">
        <v>500</v>
      </c>
      <c r="F24" s="5">
        <v>5</v>
      </c>
      <c r="G24" s="5">
        <v>0</v>
      </c>
    </row>
    <row r="25" spans="1:7" x14ac:dyDescent="0.2">
      <c r="A25" s="3" t="s">
        <v>18</v>
      </c>
      <c r="B25" s="4">
        <v>603708</v>
      </c>
      <c r="C25" s="22" t="s">
        <v>79</v>
      </c>
      <c r="D25" s="5">
        <v>2</v>
      </c>
      <c r="E25" s="5">
        <v>200</v>
      </c>
      <c r="F25" s="5">
        <v>3</v>
      </c>
      <c r="G25" s="5">
        <v>0</v>
      </c>
    </row>
    <row r="26" spans="1:7" ht="15" customHeight="1" x14ac:dyDescent="0.2">
      <c r="A26" s="3" t="s">
        <v>19</v>
      </c>
      <c r="B26" s="4" t="str">
        <f>"002867"</f>
        <v>002867</v>
      </c>
      <c r="C26" s="26" t="s">
        <v>90</v>
      </c>
      <c r="D26" s="5">
        <v>2</v>
      </c>
      <c r="E26" s="5">
        <v>100</v>
      </c>
      <c r="F26" s="5">
        <v>5</v>
      </c>
      <c r="G26" s="5">
        <v>0</v>
      </c>
    </row>
    <row r="27" spans="1:7" x14ac:dyDescent="0.2">
      <c r="A27" s="3" t="s">
        <v>20</v>
      </c>
      <c r="B27" s="4" t="str">
        <f>"300189"</f>
        <v>300189</v>
      </c>
      <c r="C27" s="26" t="s">
        <v>97</v>
      </c>
      <c r="D27" s="5">
        <v>2</v>
      </c>
      <c r="E27" s="5">
        <v>500</v>
      </c>
      <c r="F27" s="5">
        <v>6</v>
      </c>
      <c r="G27" s="5">
        <v>0</v>
      </c>
    </row>
    <row r="28" spans="1:7" x14ac:dyDescent="0.2">
      <c r="A28" s="3" t="s">
        <v>21</v>
      </c>
      <c r="B28" s="4" t="str">
        <f>"000989"</f>
        <v>000989</v>
      </c>
      <c r="C28" s="26" t="s">
        <v>108</v>
      </c>
      <c r="D28" s="5">
        <v>2</v>
      </c>
      <c r="E28" s="5">
        <v>300</v>
      </c>
      <c r="F28" s="5">
        <v>5</v>
      </c>
      <c r="G28" s="5">
        <v>0</v>
      </c>
    </row>
    <row r="29" spans="1:7" x14ac:dyDescent="0.2">
      <c r="A29" s="3" t="s">
        <v>22</v>
      </c>
      <c r="B29" s="4" t="str">
        <f>"002649"</f>
        <v>002649</v>
      </c>
      <c r="C29" s="22" t="s">
        <v>114</v>
      </c>
      <c r="D29" s="5">
        <v>2</v>
      </c>
      <c r="E29" s="5">
        <v>600</v>
      </c>
      <c r="F29" s="5">
        <v>3</v>
      </c>
      <c r="G29" s="5">
        <v>0</v>
      </c>
    </row>
    <row r="30" spans="1:7" x14ac:dyDescent="0.2">
      <c r="A30" s="3" t="s">
        <v>23</v>
      </c>
      <c r="B30" s="4" t="str">
        <f>"002332"</f>
        <v>002332</v>
      </c>
      <c r="C30" s="26" t="s">
        <v>124</v>
      </c>
      <c r="D30" s="5">
        <v>3</v>
      </c>
      <c r="E30" s="5">
        <v>500</v>
      </c>
      <c r="F30" s="5">
        <v>9</v>
      </c>
      <c r="G30" s="5">
        <v>0</v>
      </c>
    </row>
    <row r="31" spans="1:7" x14ac:dyDescent="0.2">
      <c r="A31" s="3" t="s">
        <v>24</v>
      </c>
      <c r="B31" s="4" t="str">
        <f>"300485"</f>
        <v>300485</v>
      </c>
      <c r="C31" s="36" t="s">
        <v>126</v>
      </c>
      <c r="D31" s="5">
        <v>3</v>
      </c>
      <c r="E31" s="5">
        <v>200</v>
      </c>
      <c r="F31" s="5">
        <v>4</v>
      </c>
      <c r="G31" s="5">
        <v>0</v>
      </c>
    </row>
    <row r="32" spans="1:7" x14ac:dyDescent="0.2">
      <c r="A32" s="3" t="s">
        <v>25</v>
      </c>
      <c r="B32" s="4" t="str">
        <f>"002229"</f>
        <v>002229</v>
      </c>
      <c r="C32" s="26" t="s">
        <v>127</v>
      </c>
      <c r="D32" s="5">
        <v>3</v>
      </c>
      <c r="E32" s="5">
        <v>500</v>
      </c>
      <c r="F32" s="5">
        <v>5</v>
      </c>
      <c r="G32" s="5">
        <v>0</v>
      </c>
    </row>
    <row r="33" spans="1:7" x14ac:dyDescent="0.2">
      <c r="A33" s="3" t="s">
        <v>26</v>
      </c>
      <c r="B33" s="4" t="str">
        <f>"002327"</f>
        <v>002327</v>
      </c>
      <c r="C33" s="26" t="s">
        <v>134</v>
      </c>
      <c r="D33" s="5">
        <v>3</v>
      </c>
      <c r="E33" s="5">
        <v>200</v>
      </c>
      <c r="F33" s="5">
        <v>10</v>
      </c>
      <c r="G33" s="5">
        <v>0</v>
      </c>
    </row>
    <row r="34" spans="1:7" x14ac:dyDescent="0.2">
      <c r="A34" s="3" t="s">
        <v>27</v>
      </c>
      <c r="B34" s="4" t="str">
        <f>"002644"</f>
        <v>002644</v>
      </c>
      <c r="C34" s="22" t="s">
        <v>135</v>
      </c>
      <c r="D34" s="5">
        <v>3</v>
      </c>
      <c r="E34" s="5">
        <v>500</v>
      </c>
      <c r="F34" s="5">
        <v>3</v>
      </c>
      <c r="G34" s="5">
        <v>0</v>
      </c>
    </row>
    <row r="35" spans="1:7" x14ac:dyDescent="0.2">
      <c r="A35" s="3" t="s">
        <v>269</v>
      </c>
      <c r="B35" s="4" t="str">
        <f>"002223"</f>
        <v>002223</v>
      </c>
      <c r="C35" s="26" t="s">
        <v>142</v>
      </c>
      <c r="D35" s="5">
        <v>2</v>
      </c>
      <c r="E35" s="5">
        <v>200</v>
      </c>
      <c r="F35" s="5">
        <v>10</v>
      </c>
      <c r="G35" s="5">
        <v>0</v>
      </c>
    </row>
    <row r="36" spans="1:7" x14ac:dyDescent="0.2">
      <c r="A36" s="3" t="s">
        <v>270</v>
      </c>
      <c r="B36" s="4" t="str">
        <f>"300584"</f>
        <v>300584</v>
      </c>
      <c r="C36" s="22" t="s">
        <v>154</v>
      </c>
      <c r="D36" s="5">
        <v>2</v>
      </c>
      <c r="E36" s="5">
        <v>20</v>
      </c>
      <c r="F36" s="5">
        <v>8</v>
      </c>
      <c r="G36" s="5">
        <v>0</v>
      </c>
    </row>
    <row r="37" spans="1:7" x14ac:dyDescent="0.2">
      <c r="A37" s="3" t="s">
        <v>271</v>
      </c>
      <c r="B37" s="4" t="str">
        <f>"002293"</f>
        <v>002293</v>
      </c>
      <c r="C37" s="22" t="s">
        <v>160</v>
      </c>
      <c r="D37" s="5">
        <v>2</v>
      </c>
      <c r="E37" s="5">
        <v>200</v>
      </c>
      <c r="F37" s="5">
        <v>4</v>
      </c>
      <c r="G37" s="5">
        <v>0</v>
      </c>
    </row>
    <row r="38" spans="1:7" x14ac:dyDescent="0.2">
      <c r="A38" s="3" t="s">
        <v>272</v>
      </c>
      <c r="B38" s="4" t="str">
        <f>"600060"</f>
        <v>600060</v>
      </c>
      <c r="C38" s="14" t="s">
        <v>164</v>
      </c>
      <c r="D38" s="5">
        <v>2</v>
      </c>
      <c r="E38" s="5">
        <v>500</v>
      </c>
      <c r="F38" s="5">
        <v>5</v>
      </c>
      <c r="G38" s="5">
        <v>0</v>
      </c>
    </row>
    <row r="39" spans="1:7" x14ac:dyDescent="0.2">
      <c r="A39" s="3" t="s">
        <v>273</v>
      </c>
      <c r="B39" s="4" t="str">
        <f>"600479"</f>
        <v>600479</v>
      </c>
      <c r="C39" s="26" t="s">
        <v>166</v>
      </c>
      <c r="D39" s="5">
        <v>2</v>
      </c>
      <c r="E39" s="5">
        <v>200</v>
      </c>
      <c r="F39" s="5">
        <v>7</v>
      </c>
      <c r="G39" s="5">
        <v>0</v>
      </c>
    </row>
    <row r="40" spans="1:7" x14ac:dyDescent="0.2">
      <c r="A40" s="3" t="s">
        <v>274</v>
      </c>
      <c r="B40" s="4" t="str">
        <f>"002369"</f>
        <v>002369</v>
      </c>
      <c r="C40" s="22" t="s">
        <v>173</v>
      </c>
      <c r="D40" s="5">
        <v>2</v>
      </c>
      <c r="E40" s="5">
        <v>500</v>
      </c>
      <c r="F40" s="5">
        <v>7</v>
      </c>
      <c r="G40" s="5">
        <v>0</v>
      </c>
    </row>
    <row r="41" spans="1:7" x14ac:dyDescent="0.2">
      <c r="A41" s="3" t="s">
        <v>275</v>
      </c>
      <c r="B41" s="4" t="str">
        <f>"300364"</f>
        <v>300364</v>
      </c>
      <c r="C41" s="26" t="s">
        <v>177</v>
      </c>
      <c r="D41" s="5">
        <v>2</v>
      </c>
      <c r="E41" s="5">
        <v>200</v>
      </c>
      <c r="F41" s="5">
        <v>10</v>
      </c>
      <c r="G41" s="5">
        <v>0</v>
      </c>
    </row>
    <row r="42" spans="1:7" x14ac:dyDescent="0.2">
      <c r="A42" s="3" t="s">
        <v>276</v>
      </c>
      <c r="B42" s="4">
        <v>300047</v>
      </c>
      <c r="C42" s="26" t="s">
        <v>202</v>
      </c>
      <c r="D42" s="5">
        <v>2</v>
      </c>
      <c r="E42" s="5">
        <v>200</v>
      </c>
      <c r="F42" s="5">
        <v>6</v>
      </c>
      <c r="G42" s="5">
        <v>0</v>
      </c>
    </row>
    <row r="43" spans="1:7" x14ac:dyDescent="0.2">
      <c r="A43" s="3" t="s">
        <v>277</v>
      </c>
      <c r="B43" s="4" t="s">
        <v>473</v>
      </c>
      <c r="C43" s="26" t="s">
        <v>215</v>
      </c>
      <c r="D43" s="5">
        <v>2</v>
      </c>
      <c r="E43" s="5">
        <v>200</v>
      </c>
      <c r="F43" s="5">
        <v>7</v>
      </c>
      <c r="G43" s="5">
        <v>0</v>
      </c>
    </row>
    <row r="44" spans="1:7" x14ac:dyDescent="0.2">
      <c r="A44" s="3" t="s">
        <v>278</v>
      </c>
      <c r="B44" s="4" t="str">
        <f>"300418"</f>
        <v>300418</v>
      </c>
      <c r="C44" s="26" t="s">
        <v>237</v>
      </c>
      <c r="D44" s="5">
        <v>2</v>
      </c>
      <c r="E44" s="5">
        <v>500</v>
      </c>
      <c r="F44" s="5">
        <v>5</v>
      </c>
      <c r="G44" s="5">
        <v>0</v>
      </c>
    </row>
    <row r="45" spans="1:7" x14ac:dyDescent="0.2">
      <c r="A45" s="3" t="s">
        <v>279</v>
      </c>
      <c r="B45" s="4" t="str">
        <f>"300532"</f>
        <v>300532</v>
      </c>
      <c r="C45" s="26" t="s">
        <v>239</v>
      </c>
      <c r="D45" s="5">
        <v>3</v>
      </c>
      <c r="E45" s="5">
        <v>100</v>
      </c>
      <c r="F45" s="5">
        <v>4</v>
      </c>
      <c r="G45" s="5">
        <v>0</v>
      </c>
    </row>
    <row r="46" spans="1:7" x14ac:dyDescent="0.2">
      <c r="A46" s="3" t="s">
        <v>280</v>
      </c>
      <c r="B46" s="4" t="str">
        <f>"600410"</f>
        <v>600410</v>
      </c>
      <c r="C46" s="22" t="s">
        <v>248</v>
      </c>
      <c r="D46" s="5">
        <v>2</v>
      </c>
      <c r="E46" s="5">
        <v>500</v>
      </c>
      <c r="F46" s="5">
        <v>6</v>
      </c>
      <c r="G46" s="5">
        <v>0</v>
      </c>
    </row>
    <row r="47" spans="1:7" x14ac:dyDescent="0.2">
      <c r="A47" s="3" t="s">
        <v>281</v>
      </c>
      <c r="B47" s="4" t="str">
        <f>"600359"</f>
        <v>600359</v>
      </c>
      <c r="C47" s="22" t="s">
        <v>249</v>
      </c>
      <c r="D47" s="5">
        <v>3</v>
      </c>
      <c r="E47" s="5">
        <v>200</v>
      </c>
      <c r="F47" s="5">
        <v>7</v>
      </c>
      <c r="G47" s="5">
        <v>0</v>
      </c>
    </row>
    <row r="48" spans="1:7" x14ac:dyDescent="0.2">
      <c r="A48" s="3" t="s">
        <v>282</v>
      </c>
      <c r="B48" s="4" t="str">
        <f>"300651"</f>
        <v>300651</v>
      </c>
      <c r="C48" s="26" t="s">
        <v>265</v>
      </c>
      <c r="D48" s="5">
        <v>2</v>
      </c>
      <c r="E48" s="5">
        <v>100</v>
      </c>
      <c r="F48" s="5">
        <v>3</v>
      </c>
      <c r="G48" s="5">
        <v>0</v>
      </c>
    </row>
    <row r="49" spans="1:7" x14ac:dyDescent="0.2">
      <c r="A49" s="3" t="s">
        <v>283</v>
      </c>
      <c r="B49" s="4" t="s">
        <v>508</v>
      </c>
      <c r="C49" s="26" t="s">
        <v>460</v>
      </c>
      <c r="D49" s="5">
        <v>2</v>
      </c>
      <c r="E49" s="5">
        <v>100</v>
      </c>
      <c r="F49" s="5">
        <v>10</v>
      </c>
      <c r="G49" s="5">
        <v>0</v>
      </c>
    </row>
    <row r="50" spans="1:7" x14ac:dyDescent="0.2">
      <c r="A50" s="3" t="s">
        <v>284</v>
      </c>
      <c r="B50" s="6" t="s">
        <v>510</v>
      </c>
      <c r="C50" s="13" t="s">
        <v>511</v>
      </c>
      <c r="D50" s="5">
        <v>2</v>
      </c>
      <c r="E50" s="5">
        <v>4000</v>
      </c>
      <c r="F50" s="5">
        <v>5</v>
      </c>
      <c r="G50" s="5">
        <v>0</v>
      </c>
    </row>
    <row r="51" spans="1:7" x14ac:dyDescent="0.2">
      <c r="A51" s="3" t="s">
        <v>285</v>
      </c>
      <c r="B51" s="6" t="s">
        <v>512</v>
      </c>
      <c r="C51" s="21" t="s">
        <v>513</v>
      </c>
      <c r="D51" s="5">
        <v>2</v>
      </c>
      <c r="E51" s="5">
        <v>500</v>
      </c>
      <c r="F51" s="5">
        <v>8</v>
      </c>
      <c r="G51" s="5">
        <v>0</v>
      </c>
    </row>
    <row r="52" spans="1:7" x14ac:dyDescent="0.2">
      <c r="A52" s="3" t="s">
        <v>286</v>
      </c>
      <c r="B52" s="6" t="s">
        <v>514</v>
      </c>
      <c r="C52" s="13" t="s">
        <v>515</v>
      </c>
      <c r="D52" s="5">
        <v>2</v>
      </c>
      <c r="E52" s="5">
        <v>500</v>
      </c>
      <c r="F52" s="5">
        <v>6</v>
      </c>
      <c r="G52" s="5">
        <v>0</v>
      </c>
    </row>
    <row r="53" spans="1:7" x14ac:dyDescent="0.2">
      <c r="A53" s="3" t="s">
        <v>287</v>
      </c>
      <c r="B53" s="6" t="s">
        <v>517</v>
      </c>
      <c r="C53" s="29" t="s">
        <v>516</v>
      </c>
      <c r="D53" s="5">
        <v>2</v>
      </c>
      <c r="E53" s="5">
        <v>500</v>
      </c>
      <c r="F53" s="5">
        <v>8</v>
      </c>
      <c r="G53" s="5">
        <v>6500</v>
      </c>
    </row>
    <row r="54" spans="1:7" x14ac:dyDescent="0.2">
      <c r="A54" s="3" t="s">
        <v>288</v>
      </c>
      <c r="B54" s="6" t="s">
        <v>526</v>
      </c>
      <c r="C54" s="21" t="s">
        <v>527</v>
      </c>
      <c r="D54" s="5">
        <v>2</v>
      </c>
      <c r="E54" s="5">
        <v>2000</v>
      </c>
      <c r="F54" s="5">
        <v>8</v>
      </c>
      <c r="G54" s="5">
        <v>0</v>
      </c>
    </row>
    <row r="55" spans="1:7" x14ac:dyDescent="0.2">
      <c r="A55" s="3" t="s">
        <v>289</v>
      </c>
      <c r="B55" s="6" t="s">
        <v>532</v>
      </c>
      <c r="C55" s="21" t="s">
        <v>533</v>
      </c>
      <c r="D55" s="5">
        <v>2</v>
      </c>
      <c r="E55" s="5">
        <v>500</v>
      </c>
      <c r="F55" s="5">
        <v>4</v>
      </c>
      <c r="G55" s="5">
        <v>0</v>
      </c>
    </row>
    <row r="56" spans="1:7" x14ac:dyDescent="0.2">
      <c r="A56" s="3" t="s">
        <v>290</v>
      </c>
      <c r="B56" s="4">
        <v>600727</v>
      </c>
      <c r="C56" s="29" t="s">
        <v>534</v>
      </c>
      <c r="D56" s="5">
        <v>2</v>
      </c>
      <c r="E56" s="5">
        <v>300</v>
      </c>
      <c r="F56" s="5">
        <v>5</v>
      </c>
      <c r="G56" s="5">
        <v>0</v>
      </c>
    </row>
    <row r="57" spans="1:7" x14ac:dyDescent="0.2">
      <c r="A57" s="3" t="s">
        <v>291</v>
      </c>
      <c r="B57" s="4" t="s">
        <v>541</v>
      </c>
      <c r="C57" s="13" t="s">
        <v>542</v>
      </c>
      <c r="D57" s="5">
        <v>3</v>
      </c>
      <c r="E57" s="5">
        <v>2000</v>
      </c>
      <c r="F57" s="5">
        <v>4</v>
      </c>
      <c r="G57" s="5">
        <v>0</v>
      </c>
    </row>
    <row r="58" spans="1:7" x14ac:dyDescent="0.2">
      <c r="A58" s="3" t="s">
        <v>292</v>
      </c>
      <c r="B58" s="4" t="s">
        <v>546</v>
      </c>
      <c r="C58" s="27" t="s">
        <v>545</v>
      </c>
      <c r="D58" s="5">
        <v>2</v>
      </c>
      <c r="E58" s="5">
        <v>100</v>
      </c>
      <c r="F58" s="5">
        <v>10</v>
      </c>
      <c r="G58" s="5">
        <v>0</v>
      </c>
    </row>
    <row r="59" spans="1:7" x14ac:dyDescent="0.2">
      <c r="A59" s="3" t="s">
        <v>293</v>
      </c>
      <c r="B59" s="4" t="s">
        <v>548</v>
      </c>
      <c r="C59" s="20" t="s">
        <v>549</v>
      </c>
      <c r="D59" s="5">
        <v>2</v>
      </c>
      <c r="E59" s="5">
        <v>600</v>
      </c>
      <c r="F59" s="5">
        <v>6</v>
      </c>
      <c r="G59" s="5">
        <v>0</v>
      </c>
    </row>
    <row r="60" spans="1:7" x14ac:dyDescent="0.2">
      <c r="A60" s="3" t="s">
        <v>294</v>
      </c>
      <c r="B60" s="4" t="s">
        <v>552</v>
      </c>
      <c r="C60" s="20" t="s">
        <v>553</v>
      </c>
      <c r="D60" s="5">
        <v>2</v>
      </c>
      <c r="E60" s="5">
        <v>800</v>
      </c>
      <c r="F60" s="5">
        <v>6</v>
      </c>
      <c r="G60" s="5">
        <v>0</v>
      </c>
    </row>
    <row r="61" spans="1:7" x14ac:dyDescent="0.2">
      <c r="A61" s="3" t="s">
        <v>295</v>
      </c>
      <c r="B61" s="4" t="s">
        <v>555</v>
      </c>
      <c r="C61" s="12" t="s">
        <v>554</v>
      </c>
      <c r="D61" s="5">
        <v>2</v>
      </c>
      <c r="E61" s="5">
        <v>300</v>
      </c>
      <c r="F61" s="5">
        <v>4</v>
      </c>
      <c r="G61" s="5">
        <v>0</v>
      </c>
    </row>
    <row r="62" spans="1:7" x14ac:dyDescent="0.2">
      <c r="A62" s="3" t="s">
        <v>296</v>
      </c>
      <c r="B62" s="4" t="s">
        <v>559</v>
      </c>
      <c r="C62" s="12" t="s">
        <v>558</v>
      </c>
      <c r="D62" s="5">
        <v>2</v>
      </c>
      <c r="E62" s="5">
        <v>500</v>
      </c>
      <c r="F62" s="5">
        <v>5</v>
      </c>
      <c r="G62" s="5">
        <v>0</v>
      </c>
    </row>
    <row r="63" spans="1:7" x14ac:dyDescent="0.2">
      <c r="A63" s="3" t="s">
        <v>297</v>
      </c>
      <c r="B63" s="4" t="s">
        <v>567</v>
      </c>
      <c r="C63" s="27" t="s">
        <v>566</v>
      </c>
      <c r="D63" s="5">
        <v>2</v>
      </c>
      <c r="E63" s="5">
        <v>100</v>
      </c>
      <c r="F63" s="5">
        <v>6</v>
      </c>
      <c r="G63" s="5">
        <v>0</v>
      </c>
    </row>
    <row r="64" spans="1:7" x14ac:dyDescent="0.2">
      <c r="A64" s="3" t="s">
        <v>298</v>
      </c>
      <c r="B64" s="4" t="s">
        <v>568</v>
      </c>
      <c r="C64" s="27" t="s">
        <v>569</v>
      </c>
      <c r="D64" s="5">
        <v>3</v>
      </c>
      <c r="E64" s="5">
        <v>200</v>
      </c>
      <c r="F64" s="5">
        <v>4</v>
      </c>
      <c r="G64" s="5">
        <v>0</v>
      </c>
    </row>
    <row r="65" spans="1:7" x14ac:dyDescent="0.2">
      <c r="A65" s="3" t="s">
        <v>299</v>
      </c>
      <c r="B65" s="4" t="s">
        <v>571</v>
      </c>
      <c r="C65" s="20" t="s">
        <v>570</v>
      </c>
      <c r="D65" s="5">
        <v>2</v>
      </c>
      <c r="E65" s="5">
        <v>500</v>
      </c>
      <c r="F65" s="5">
        <v>3</v>
      </c>
      <c r="G65" s="5">
        <v>0</v>
      </c>
    </row>
    <row r="66" spans="1:7" x14ac:dyDescent="0.2">
      <c r="A66" s="3" t="s">
        <v>300</v>
      </c>
      <c r="B66" s="4" t="s">
        <v>572</v>
      </c>
      <c r="C66" s="27" t="s">
        <v>573</v>
      </c>
      <c r="D66" s="5">
        <v>2</v>
      </c>
      <c r="E66" s="5">
        <v>500</v>
      </c>
      <c r="F66" s="5">
        <v>7</v>
      </c>
      <c r="G66" s="5">
        <v>0</v>
      </c>
    </row>
    <row r="67" spans="1:7" x14ac:dyDescent="0.2">
      <c r="A67" s="3" t="s">
        <v>301</v>
      </c>
      <c r="B67" s="4" t="s">
        <v>576</v>
      </c>
      <c r="C67" s="12" t="s">
        <v>577</v>
      </c>
      <c r="D67" s="5">
        <v>2</v>
      </c>
      <c r="E67" s="5">
        <v>700</v>
      </c>
      <c r="F67" s="5">
        <v>6</v>
      </c>
      <c r="G67" s="5">
        <v>0</v>
      </c>
    </row>
    <row r="68" spans="1:7" x14ac:dyDescent="0.2">
      <c r="A68" s="3" t="s">
        <v>302</v>
      </c>
      <c r="B68" s="4" t="s">
        <v>579</v>
      </c>
      <c r="C68" s="20" t="s">
        <v>580</v>
      </c>
      <c r="D68" s="5">
        <v>2</v>
      </c>
      <c r="E68" s="5">
        <v>500</v>
      </c>
      <c r="F68" s="5">
        <v>5</v>
      </c>
      <c r="G68" s="5">
        <v>0</v>
      </c>
    </row>
    <row r="69" spans="1:7" x14ac:dyDescent="0.2">
      <c r="A69" s="3" t="s">
        <v>303</v>
      </c>
      <c r="B69" s="4" t="s">
        <v>589</v>
      </c>
      <c r="C69" s="27" t="s">
        <v>584</v>
      </c>
      <c r="D69" s="5">
        <v>2</v>
      </c>
      <c r="E69" s="5">
        <v>500</v>
      </c>
      <c r="F69" s="5">
        <v>8</v>
      </c>
      <c r="G69" s="5">
        <v>0</v>
      </c>
    </row>
    <row r="70" spans="1:7" x14ac:dyDescent="0.2">
      <c r="A70" s="3" t="s">
        <v>304</v>
      </c>
      <c r="B70" s="4" t="s">
        <v>590</v>
      </c>
      <c r="C70" s="12" t="s">
        <v>585</v>
      </c>
      <c r="D70" s="5">
        <v>3</v>
      </c>
      <c r="E70" s="5">
        <v>1000</v>
      </c>
      <c r="F70" s="5">
        <v>5</v>
      </c>
      <c r="G70" s="5">
        <v>0</v>
      </c>
    </row>
    <row r="71" spans="1:7" x14ac:dyDescent="0.2">
      <c r="A71" s="3" t="s">
        <v>305</v>
      </c>
      <c r="B71" s="4" t="s">
        <v>591</v>
      </c>
      <c r="C71" s="37" t="s">
        <v>595</v>
      </c>
      <c r="D71" s="5">
        <v>2</v>
      </c>
      <c r="E71" s="5">
        <v>500</v>
      </c>
      <c r="F71" s="5">
        <v>5</v>
      </c>
      <c r="G71" s="5">
        <v>0</v>
      </c>
    </row>
    <row r="72" spans="1:7" x14ac:dyDescent="0.2">
      <c r="A72" s="3" t="s">
        <v>306</v>
      </c>
      <c r="B72" s="4" t="s">
        <v>593</v>
      </c>
      <c r="C72" s="20" t="s">
        <v>597</v>
      </c>
      <c r="D72" s="5">
        <v>2</v>
      </c>
      <c r="E72" s="5">
        <v>100</v>
      </c>
      <c r="F72" s="5">
        <v>8</v>
      </c>
      <c r="G72" s="5">
        <v>0</v>
      </c>
    </row>
    <row r="73" spans="1:7" x14ac:dyDescent="0.2">
      <c r="A73" s="3" t="s">
        <v>307</v>
      </c>
      <c r="B73" s="4" t="s">
        <v>602</v>
      </c>
      <c r="C73" s="20" t="s">
        <v>600</v>
      </c>
      <c r="D73" s="5">
        <v>2</v>
      </c>
      <c r="E73" s="5">
        <v>500</v>
      </c>
      <c r="F73" s="5">
        <v>5</v>
      </c>
      <c r="G73" s="5">
        <v>0</v>
      </c>
    </row>
    <row r="74" spans="1:7" x14ac:dyDescent="0.2">
      <c r="A74" s="3" t="s">
        <v>308</v>
      </c>
      <c r="B74" s="4" t="s">
        <v>610</v>
      </c>
      <c r="C74" s="20" t="s">
        <v>605</v>
      </c>
      <c r="D74" s="5">
        <v>2</v>
      </c>
      <c r="E74" s="5">
        <v>200</v>
      </c>
      <c r="F74" s="5">
        <v>4</v>
      </c>
      <c r="G74" s="5">
        <v>0</v>
      </c>
    </row>
    <row r="75" spans="1:7" x14ac:dyDescent="0.2">
      <c r="A75" s="3" t="s">
        <v>309</v>
      </c>
      <c r="B75" s="4" t="s">
        <v>613</v>
      </c>
      <c r="C75" s="20" t="s">
        <v>608</v>
      </c>
      <c r="D75" s="5">
        <v>2</v>
      </c>
      <c r="E75" s="5">
        <v>150</v>
      </c>
      <c r="F75" s="5">
        <v>5</v>
      </c>
      <c r="G75" s="5">
        <v>0</v>
      </c>
    </row>
    <row r="76" spans="1:7" x14ac:dyDescent="0.2">
      <c r="A76" s="3" t="s">
        <v>310</v>
      </c>
      <c r="B76" s="4" t="s">
        <v>616</v>
      </c>
      <c r="C76" s="27" t="s">
        <v>625</v>
      </c>
      <c r="D76" s="5">
        <v>2</v>
      </c>
      <c r="E76" s="5">
        <v>100</v>
      </c>
      <c r="F76" s="5">
        <v>12</v>
      </c>
      <c r="G76" s="5">
        <v>0</v>
      </c>
    </row>
    <row r="77" spans="1:7" x14ac:dyDescent="0.2">
      <c r="A77" s="3" t="s">
        <v>311</v>
      </c>
      <c r="B77" s="4" t="s">
        <v>618</v>
      </c>
      <c r="C77" s="27" t="s">
        <v>623</v>
      </c>
      <c r="D77" s="5">
        <v>2</v>
      </c>
      <c r="E77" s="5">
        <v>500</v>
      </c>
      <c r="F77" s="5">
        <v>3</v>
      </c>
      <c r="G77" s="5">
        <v>0</v>
      </c>
    </row>
    <row r="78" spans="1:7" x14ac:dyDescent="0.2">
      <c r="A78" s="3" t="s">
        <v>312</v>
      </c>
      <c r="B78" s="4" t="s">
        <v>619</v>
      </c>
      <c r="C78" s="27" t="s">
        <v>622</v>
      </c>
      <c r="D78" s="5">
        <v>2</v>
      </c>
      <c r="E78" s="5">
        <v>100</v>
      </c>
      <c r="F78" s="5">
        <v>8</v>
      </c>
      <c r="G78" s="5">
        <v>0</v>
      </c>
    </row>
    <row r="79" spans="1:7" x14ac:dyDescent="0.2">
      <c r="A79" s="3" t="s">
        <v>313</v>
      </c>
      <c r="B79" s="4" t="s">
        <v>634</v>
      </c>
      <c r="C79" s="12" t="s">
        <v>627</v>
      </c>
      <c r="D79" s="5">
        <v>2</v>
      </c>
      <c r="E79" s="5">
        <v>3000</v>
      </c>
      <c r="F79" s="5">
        <v>3</v>
      </c>
      <c r="G79" s="5">
        <v>0</v>
      </c>
    </row>
    <row r="80" spans="1:7" x14ac:dyDescent="0.2">
      <c r="A80" s="3" t="s">
        <v>314</v>
      </c>
      <c r="B80" s="4" t="s">
        <v>648</v>
      </c>
      <c r="C80" s="20" t="s">
        <v>645</v>
      </c>
      <c r="D80" s="5">
        <v>2</v>
      </c>
      <c r="E80" s="5">
        <v>300</v>
      </c>
      <c r="F80" s="5">
        <v>5</v>
      </c>
      <c r="G80" s="5">
        <v>0</v>
      </c>
    </row>
    <row r="81" spans="1:7" x14ac:dyDescent="0.2">
      <c r="A81" s="3" t="s">
        <v>315</v>
      </c>
      <c r="B81" s="10" t="s">
        <v>654</v>
      </c>
      <c r="C81" s="28" t="s">
        <v>687</v>
      </c>
      <c r="D81" s="5">
        <v>2</v>
      </c>
      <c r="E81" s="5">
        <v>500</v>
      </c>
      <c r="F81" s="5">
        <v>6</v>
      </c>
      <c r="G81" s="5">
        <v>0</v>
      </c>
    </row>
    <row r="82" spans="1:7" x14ac:dyDescent="0.2">
      <c r="A82" s="3" t="s">
        <v>316</v>
      </c>
      <c r="B82" s="10" t="s">
        <v>663</v>
      </c>
      <c r="C82" s="15" t="s">
        <v>695</v>
      </c>
      <c r="D82" s="5">
        <v>2</v>
      </c>
      <c r="E82" s="5">
        <v>500</v>
      </c>
      <c r="F82" s="5">
        <v>4</v>
      </c>
      <c r="G82" s="5">
        <v>0</v>
      </c>
    </row>
    <row r="83" spans="1:7" x14ac:dyDescent="0.2">
      <c r="A83" s="3" t="s">
        <v>317</v>
      </c>
      <c r="B83" s="10" t="s">
        <v>665</v>
      </c>
      <c r="C83" s="15" t="s">
        <v>697</v>
      </c>
      <c r="D83" s="5">
        <v>2</v>
      </c>
      <c r="E83" s="5">
        <v>8000</v>
      </c>
      <c r="F83" s="5">
        <v>3</v>
      </c>
      <c r="G83" s="5">
        <v>0</v>
      </c>
    </row>
    <row r="84" spans="1:7" x14ac:dyDescent="0.2">
      <c r="A84" s="3" t="s">
        <v>318</v>
      </c>
      <c r="B84" s="10" t="s">
        <v>667</v>
      </c>
      <c r="C84" s="23" t="s">
        <v>699</v>
      </c>
      <c r="D84" s="5">
        <v>2</v>
      </c>
      <c r="E84" s="5">
        <v>500</v>
      </c>
      <c r="F84" s="5">
        <v>6</v>
      </c>
      <c r="G84" s="5">
        <v>0</v>
      </c>
    </row>
    <row r="85" spans="1:7" x14ac:dyDescent="0.2">
      <c r="A85" s="3" t="s">
        <v>319</v>
      </c>
      <c r="B85" s="10" t="s">
        <v>672</v>
      </c>
      <c r="C85" s="15" t="s">
        <v>704</v>
      </c>
      <c r="D85" s="5">
        <v>2</v>
      </c>
      <c r="E85" s="5">
        <v>1000</v>
      </c>
      <c r="F85" s="5">
        <v>4</v>
      </c>
      <c r="G85" s="5">
        <v>0</v>
      </c>
    </row>
    <row r="86" spans="1:7" x14ac:dyDescent="0.2">
      <c r="A86" s="3" t="s">
        <v>320</v>
      </c>
      <c r="B86" s="10" t="s">
        <v>675</v>
      </c>
      <c r="C86" s="28" t="s">
        <v>707</v>
      </c>
      <c r="D86" s="5">
        <v>3</v>
      </c>
      <c r="E86" s="5">
        <v>100</v>
      </c>
      <c r="F86" s="5">
        <v>14</v>
      </c>
      <c r="G86" s="5">
        <v>0</v>
      </c>
    </row>
    <row r="87" spans="1:7" x14ac:dyDescent="0.2">
      <c r="A87" s="3" t="s">
        <v>321</v>
      </c>
      <c r="B87" s="10" t="s">
        <v>678</v>
      </c>
      <c r="C87" s="23" t="s">
        <v>714</v>
      </c>
      <c r="D87" s="5">
        <v>2</v>
      </c>
      <c r="E87" s="5">
        <v>1200</v>
      </c>
      <c r="F87" s="5">
        <v>4</v>
      </c>
      <c r="G87" s="5">
        <v>0</v>
      </c>
    </row>
    <row r="88" spans="1:7" x14ac:dyDescent="0.2">
      <c r="A88" s="3" t="s">
        <v>322</v>
      </c>
      <c r="B88" s="10" t="s">
        <v>680</v>
      </c>
      <c r="C88" s="28" t="s">
        <v>709</v>
      </c>
      <c r="D88" s="5">
        <v>2</v>
      </c>
      <c r="E88" s="5">
        <v>500</v>
      </c>
      <c r="F88" s="5">
        <v>10</v>
      </c>
      <c r="G88" s="5">
        <v>0</v>
      </c>
    </row>
    <row r="89" spans="1:7" x14ac:dyDescent="0.2">
      <c r="A89" s="3" t="s">
        <v>323</v>
      </c>
      <c r="B89" s="10" t="s">
        <v>683</v>
      </c>
      <c r="C89" s="15" t="s">
        <v>712</v>
      </c>
      <c r="D89" s="5">
        <v>2</v>
      </c>
      <c r="E89" s="5">
        <v>1100</v>
      </c>
      <c r="F89" s="5">
        <v>3</v>
      </c>
      <c r="G89" s="5">
        <v>0</v>
      </c>
    </row>
    <row r="90" spans="1:7" x14ac:dyDescent="0.2">
      <c r="A90" s="3" t="s">
        <v>914</v>
      </c>
      <c r="B90" s="10" t="s">
        <v>715</v>
      </c>
      <c r="C90" s="19" t="s">
        <v>737</v>
      </c>
      <c r="D90" s="5">
        <v>2</v>
      </c>
      <c r="E90" s="5">
        <v>300</v>
      </c>
      <c r="F90" s="5">
        <v>4</v>
      </c>
      <c r="G90" s="5">
        <v>0</v>
      </c>
    </row>
    <row r="91" spans="1:7" x14ac:dyDescent="0.2">
      <c r="A91" s="3" t="s">
        <v>324</v>
      </c>
      <c r="B91" s="10" t="s">
        <v>718</v>
      </c>
      <c r="C91" s="19" t="s">
        <v>740</v>
      </c>
      <c r="D91" s="5">
        <v>2</v>
      </c>
      <c r="E91" s="5">
        <v>300</v>
      </c>
      <c r="F91" s="5">
        <v>5</v>
      </c>
      <c r="G91" s="5">
        <v>0</v>
      </c>
    </row>
    <row r="92" spans="1:7" x14ac:dyDescent="0.2">
      <c r="A92" s="3" t="s">
        <v>325</v>
      </c>
      <c r="B92" s="10" t="s">
        <v>719</v>
      </c>
      <c r="C92" s="19" t="s">
        <v>741</v>
      </c>
      <c r="D92" s="5">
        <v>2</v>
      </c>
      <c r="E92" s="5">
        <v>2000</v>
      </c>
      <c r="F92" s="5">
        <v>5</v>
      </c>
      <c r="G92" s="5">
        <v>0</v>
      </c>
    </row>
    <row r="93" spans="1:7" x14ac:dyDescent="0.2">
      <c r="A93" s="3" t="s">
        <v>326</v>
      </c>
      <c r="B93" s="10" t="s">
        <v>720</v>
      </c>
      <c r="C93" s="19" t="s">
        <v>742</v>
      </c>
      <c r="D93" s="5">
        <v>2</v>
      </c>
      <c r="E93" s="5">
        <v>300</v>
      </c>
      <c r="F93" s="5">
        <v>4</v>
      </c>
      <c r="G93" s="5">
        <v>0</v>
      </c>
    </row>
    <row r="94" spans="1:7" x14ac:dyDescent="0.2">
      <c r="A94" s="3" t="s">
        <v>327</v>
      </c>
      <c r="B94" s="10" t="s">
        <v>721</v>
      </c>
      <c r="C94" s="19" t="s">
        <v>743</v>
      </c>
      <c r="D94" s="5">
        <v>2</v>
      </c>
      <c r="E94" s="5">
        <v>100</v>
      </c>
      <c r="F94" s="5">
        <v>6</v>
      </c>
      <c r="G94" s="5">
        <v>0</v>
      </c>
    </row>
    <row r="95" spans="1:7" x14ac:dyDescent="0.2">
      <c r="A95" s="3" t="s">
        <v>328</v>
      </c>
      <c r="B95" s="10" t="s">
        <v>722</v>
      </c>
      <c r="C95" s="19" t="s">
        <v>744</v>
      </c>
      <c r="D95" s="5">
        <v>2</v>
      </c>
      <c r="E95" s="5">
        <v>100</v>
      </c>
      <c r="F95" s="5">
        <v>5</v>
      </c>
      <c r="G95" s="5">
        <v>0</v>
      </c>
    </row>
    <row r="96" spans="1:7" x14ac:dyDescent="0.2">
      <c r="A96" s="3" t="s">
        <v>329</v>
      </c>
      <c r="B96" s="10" t="s">
        <v>723</v>
      </c>
      <c r="C96" s="19" t="s">
        <v>745</v>
      </c>
      <c r="D96" s="5">
        <v>2</v>
      </c>
      <c r="E96" s="5">
        <v>100</v>
      </c>
      <c r="F96" s="5">
        <v>7</v>
      </c>
      <c r="G96" s="5">
        <v>0</v>
      </c>
    </row>
    <row r="97" spans="1:7" x14ac:dyDescent="0.2">
      <c r="A97" s="3" t="s">
        <v>330</v>
      </c>
      <c r="B97" s="10" t="s">
        <v>724</v>
      </c>
      <c r="C97" s="24" t="s">
        <v>746</v>
      </c>
      <c r="D97" s="5">
        <v>2</v>
      </c>
      <c r="E97" s="5">
        <v>500</v>
      </c>
      <c r="F97" s="5">
        <v>7</v>
      </c>
      <c r="G97" s="5">
        <v>0</v>
      </c>
    </row>
    <row r="98" spans="1:7" s="7" customFormat="1" x14ac:dyDescent="0.2">
      <c r="A98" s="3" t="s">
        <v>915</v>
      </c>
      <c r="B98" s="17" t="s">
        <v>725</v>
      </c>
      <c r="C98" s="19" t="s">
        <v>747</v>
      </c>
      <c r="D98" s="18">
        <v>2</v>
      </c>
      <c r="E98" s="18">
        <v>400</v>
      </c>
      <c r="F98" s="18">
        <v>4</v>
      </c>
      <c r="G98" s="5">
        <v>0</v>
      </c>
    </row>
    <row r="99" spans="1:7" x14ac:dyDescent="0.2">
      <c r="A99" s="3" t="s">
        <v>331</v>
      </c>
      <c r="B99" s="10" t="s">
        <v>726</v>
      </c>
      <c r="C99" s="19" t="s">
        <v>748</v>
      </c>
      <c r="D99" s="5">
        <v>2</v>
      </c>
      <c r="E99" s="5">
        <v>100</v>
      </c>
      <c r="F99" s="5">
        <v>5</v>
      </c>
      <c r="G99" s="5">
        <v>0</v>
      </c>
    </row>
    <row r="100" spans="1:7" x14ac:dyDescent="0.2">
      <c r="A100" s="3" t="s">
        <v>332</v>
      </c>
      <c r="B100" s="10" t="s">
        <v>727</v>
      </c>
      <c r="C100" s="19" t="s">
        <v>749</v>
      </c>
      <c r="D100" s="5">
        <v>3</v>
      </c>
      <c r="E100" s="5">
        <v>100</v>
      </c>
      <c r="F100" s="5">
        <v>3</v>
      </c>
      <c r="G100" s="5">
        <v>0</v>
      </c>
    </row>
    <row r="101" spans="1:7" x14ac:dyDescent="0.2">
      <c r="A101" s="3" t="s">
        <v>333</v>
      </c>
      <c r="B101" s="10" t="s">
        <v>728</v>
      </c>
      <c r="C101" s="19" t="s">
        <v>750</v>
      </c>
      <c r="D101" s="5">
        <v>2</v>
      </c>
      <c r="E101" s="5">
        <v>100</v>
      </c>
      <c r="F101" s="5">
        <v>12</v>
      </c>
      <c r="G101" s="5">
        <v>0</v>
      </c>
    </row>
    <row r="102" spans="1:7" x14ac:dyDescent="0.2">
      <c r="A102" s="3" t="s">
        <v>916</v>
      </c>
      <c r="B102" s="10" t="s">
        <v>729</v>
      </c>
      <c r="C102" s="19" t="s">
        <v>751</v>
      </c>
      <c r="D102" s="5">
        <v>3</v>
      </c>
      <c r="E102" s="5">
        <v>300</v>
      </c>
      <c r="F102" s="5">
        <v>4</v>
      </c>
      <c r="G102" s="5">
        <v>0</v>
      </c>
    </row>
    <row r="103" spans="1:7" x14ac:dyDescent="0.2">
      <c r="A103" s="3" t="s">
        <v>334</v>
      </c>
      <c r="B103" s="10" t="s">
        <v>730</v>
      </c>
      <c r="C103" s="19" t="s">
        <v>752</v>
      </c>
      <c r="D103" s="5">
        <v>2</v>
      </c>
      <c r="E103" s="5">
        <v>500</v>
      </c>
      <c r="F103" s="5">
        <v>5</v>
      </c>
      <c r="G103" s="5">
        <v>0</v>
      </c>
    </row>
    <row r="104" spans="1:7" x14ac:dyDescent="0.2">
      <c r="A104" s="3" t="s">
        <v>335</v>
      </c>
      <c r="B104" s="10" t="s">
        <v>731</v>
      </c>
      <c r="C104" s="24" t="s">
        <v>753</v>
      </c>
      <c r="D104" s="5">
        <v>2</v>
      </c>
      <c r="E104" s="5">
        <v>500</v>
      </c>
      <c r="F104" s="5">
        <v>8</v>
      </c>
      <c r="G104" s="5">
        <v>0</v>
      </c>
    </row>
    <row r="105" spans="1:7" x14ac:dyDescent="0.2">
      <c r="A105" s="3" t="s">
        <v>917</v>
      </c>
      <c r="B105" s="10" t="s">
        <v>732</v>
      </c>
      <c r="C105" s="19" t="s">
        <v>754</v>
      </c>
      <c r="D105" s="5">
        <v>2</v>
      </c>
      <c r="E105" s="5">
        <v>400</v>
      </c>
      <c r="F105" s="5">
        <v>8</v>
      </c>
      <c r="G105" s="5">
        <v>0</v>
      </c>
    </row>
    <row r="106" spans="1:7" x14ac:dyDescent="0.2">
      <c r="A106" s="3" t="s">
        <v>336</v>
      </c>
      <c r="B106" s="10" t="s">
        <v>733</v>
      </c>
      <c r="C106" s="19" t="s">
        <v>755</v>
      </c>
      <c r="D106" s="5">
        <v>2</v>
      </c>
      <c r="E106" s="5">
        <v>500</v>
      </c>
      <c r="F106" s="5">
        <v>4</v>
      </c>
      <c r="G106" s="5">
        <v>0</v>
      </c>
    </row>
    <row r="107" spans="1:7" x14ac:dyDescent="0.2">
      <c r="A107" s="3" t="s">
        <v>337</v>
      </c>
      <c r="B107" s="10" t="s">
        <v>734</v>
      </c>
      <c r="C107" s="19" t="s">
        <v>756</v>
      </c>
      <c r="D107" s="5">
        <v>2</v>
      </c>
      <c r="E107" s="5">
        <v>100</v>
      </c>
      <c r="F107" s="5">
        <v>3</v>
      </c>
      <c r="G107" s="5">
        <v>0</v>
      </c>
    </row>
    <row r="108" spans="1:7" x14ac:dyDescent="0.2">
      <c r="A108" s="3" t="s">
        <v>338</v>
      </c>
      <c r="B108" s="10" t="s">
        <v>735</v>
      </c>
      <c r="C108" s="24" t="s">
        <v>757</v>
      </c>
      <c r="D108" s="5">
        <v>2</v>
      </c>
      <c r="E108" s="5">
        <v>1000</v>
      </c>
      <c r="F108" s="5">
        <v>14</v>
      </c>
      <c r="G108" s="5">
        <v>0</v>
      </c>
    </row>
    <row r="109" spans="1:7" s="7" customFormat="1" x14ac:dyDescent="0.2">
      <c r="A109" s="3" t="s">
        <v>339</v>
      </c>
      <c r="B109" s="17" t="s">
        <v>736</v>
      </c>
      <c r="C109" s="24" t="s">
        <v>758</v>
      </c>
      <c r="D109" s="18">
        <v>2</v>
      </c>
      <c r="E109" s="18">
        <v>500</v>
      </c>
      <c r="F109" s="18">
        <v>5</v>
      </c>
      <c r="G109" s="5">
        <v>0</v>
      </c>
    </row>
    <row r="110" spans="1:7" x14ac:dyDescent="0.2">
      <c r="A110" s="3" t="s">
        <v>340</v>
      </c>
      <c r="B110" s="10" t="s">
        <v>801</v>
      </c>
      <c r="C110" s="19" t="s">
        <v>807</v>
      </c>
      <c r="D110" s="5">
        <v>2</v>
      </c>
      <c r="E110" s="5">
        <v>1000</v>
      </c>
      <c r="F110" s="5">
        <v>8</v>
      </c>
      <c r="G110" s="5">
        <v>0</v>
      </c>
    </row>
    <row r="111" spans="1:7" x14ac:dyDescent="0.2">
      <c r="A111" s="3" t="s">
        <v>341</v>
      </c>
      <c r="B111" s="10" t="s">
        <v>802</v>
      </c>
      <c r="C111" s="19" t="s">
        <v>808</v>
      </c>
      <c r="D111" s="5">
        <v>2</v>
      </c>
      <c r="E111" s="5">
        <v>500</v>
      </c>
      <c r="F111" s="5">
        <v>6</v>
      </c>
      <c r="G111" s="5">
        <v>0</v>
      </c>
    </row>
    <row r="112" spans="1:7" x14ac:dyDescent="0.2">
      <c r="A112" s="3" t="s">
        <v>342</v>
      </c>
      <c r="B112" s="10" t="s">
        <v>803</v>
      </c>
      <c r="C112" s="19" t="s">
        <v>809</v>
      </c>
      <c r="D112" s="5">
        <v>2</v>
      </c>
      <c r="E112" s="5">
        <v>500</v>
      </c>
      <c r="F112" s="5">
        <v>4</v>
      </c>
      <c r="G112" s="5">
        <v>0</v>
      </c>
    </row>
    <row r="113" spans="1:7" x14ac:dyDescent="0.2">
      <c r="A113" s="3" t="s">
        <v>918</v>
      </c>
      <c r="B113" s="10" t="s">
        <v>804</v>
      </c>
      <c r="C113" s="38" t="s">
        <v>810</v>
      </c>
      <c r="D113" s="5">
        <v>3</v>
      </c>
      <c r="E113" s="5">
        <v>1000</v>
      </c>
      <c r="F113" s="5">
        <v>4</v>
      </c>
      <c r="G113" s="5">
        <v>0</v>
      </c>
    </row>
    <row r="114" spans="1:7" x14ac:dyDescent="0.2">
      <c r="A114" s="3" t="s">
        <v>343</v>
      </c>
      <c r="B114" s="10" t="s">
        <v>805</v>
      </c>
      <c r="C114" s="19" t="s">
        <v>811</v>
      </c>
      <c r="D114" s="5">
        <v>2</v>
      </c>
      <c r="E114" s="5">
        <v>500</v>
      </c>
      <c r="F114" s="5">
        <v>6</v>
      </c>
      <c r="G114" s="5">
        <v>0</v>
      </c>
    </row>
    <row r="115" spans="1:7" x14ac:dyDescent="0.2">
      <c r="A115" s="3" t="s">
        <v>344</v>
      </c>
      <c r="B115" s="10" t="s">
        <v>806</v>
      </c>
      <c r="C115" s="19" t="s">
        <v>812</v>
      </c>
      <c r="D115" s="5">
        <v>2</v>
      </c>
      <c r="E115" s="5">
        <v>300</v>
      </c>
      <c r="F115" s="5">
        <v>7</v>
      </c>
      <c r="G115" s="5">
        <v>0</v>
      </c>
    </row>
    <row r="116" spans="1:7" x14ac:dyDescent="0.2">
      <c r="A116" s="3" t="s">
        <v>345</v>
      </c>
      <c r="B116" s="10" t="s">
        <v>813</v>
      </c>
      <c r="C116" s="24" t="s">
        <v>839</v>
      </c>
      <c r="D116" s="5">
        <v>2</v>
      </c>
      <c r="E116" s="5">
        <v>1000</v>
      </c>
      <c r="F116" s="5">
        <v>4</v>
      </c>
      <c r="G116" s="5">
        <v>0</v>
      </c>
    </row>
    <row r="117" spans="1:7" x14ac:dyDescent="0.2">
      <c r="A117" s="3" t="s">
        <v>346</v>
      </c>
      <c r="B117" s="10" t="s">
        <v>814</v>
      </c>
      <c r="C117" s="24" t="s">
        <v>840</v>
      </c>
      <c r="D117" s="5">
        <v>2</v>
      </c>
      <c r="E117" s="5">
        <v>400</v>
      </c>
      <c r="F117" s="5">
        <v>5</v>
      </c>
      <c r="G117" s="5">
        <v>0</v>
      </c>
    </row>
    <row r="118" spans="1:7" x14ac:dyDescent="0.2">
      <c r="A118" s="3" t="s">
        <v>347</v>
      </c>
      <c r="B118" s="10" t="s">
        <v>815</v>
      </c>
      <c r="C118" s="24" t="s">
        <v>841</v>
      </c>
      <c r="D118" s="5">
        <v>2</v>
      </c>
      <c r="E118" s="5">
        <v>500</v>
      </c>
      <c r="F118" s="5">
        <v>5</v>
      </c>
      <c r="G118" s="5">
        <v>0</v>
      </c>
    </row>
    <row r="119" spans="1:7" x14ac:dyDescent="0.2">
      <c r="A119" s="3" t="s">
        <v>348</v>
      </c>
      <c r="B119" s="10" t="s">
        <v>816</v>
      </c>
      <c r="C119" s="24" t="s">
        <v>842</v>
      </c>
      <c r="D119" s="5">
        <v>2</v>
      </c>
      <c r="E119" s="5">
        <v>500</v>
      </c>
      <c r="F119" s="5">
        <v>4</v>
      </c>
      <c r="G119" s="5">
        <v>0</v>
      </c>
    </row>
    <row r="120" spans="1:7" x14ac:dyDescent="0.2">
      <c r="A120" s="3" t="s">
        <v>349</v>
      </c>
      <c r="B120" s="10" t="s">
        <v>817</v>
      </c>
      <c r="C120" s="24" t="s">
        <v>843</v>
      </c>
      <c r="D120" s="5">
        <v>2</v>
      </c>
      <c r="E120" s="5">
        <v>100</v>
      </c>
      <c r="F120" s="5">
        <v>7</v>
      </c>
      <c r="G120" s="5">
        <v>0</v>
      </c>
    </row>
    <row r="121" spans="1:7" x14ac:dyDescent="0.2">
      <c r="A121" s="3" t="s">
        <v>350</v>
      </c>
      <c r="B121" s="10" t="s">
        <v>818</v>
      </c>
      <c r="C121" s="24" t="s">
        <v>844</v>
      </c>
      <c r="D121" s="5">
        <v>2</v>
      </c>
      <c r="E121" s="5">
        <v>100</v>
      </c>
      <c r="F121" s="5">
        <v>14</v>
      </c>
      <c r="G121" s="5">
        <v>0</v>
      </c>
    </row>
    <row r="122" spans="1:7" x14ac:dyDescent="0.2">
      <c r="A122" s="3" t="s">
        <v>351</v>
      </c>
      <c r="B122" s="10" t="s">
        <v>819</v>
      </c>
      <c r="C122" s="24" t="s">
        <v>845</v>
      </c>
      <c r="D122" s="5">
        <v>2</v>
      </c>
      <c r="E122" s="5">
        <v>300</v>
      </c>
      <c r="F122" s="5">
        <v>7</v>
      </c>
      <c r="G122" s="5">
        <v>0</v>
      </c>
    </row>
    <row r="123" spans="1:7" x14ac:dyDescent="0.2">
      <c r="A123" s="3" t="s">
        <v>352</v>
      </c>
      <c r="B123" s="10" t="s">
        <v>820</v>
      </c>
      <c r="C123" s="40" t="s">
        <v>846</v>
      </c>
      <c r="D123" s="5">
        <v>2</v>
      </c>
      <c r="E123" s="5">
        <v>100</v>
      </c>
      <c r="F123" s="5">
        <v>4</v>
      </c>
      <c r="G123" s="5">
        <v>0</v>
      </c>
    </row>
    <row r="124" spans="1:7" x14ac:dyDescent="0.2">
      <c r="A124" s="3" t="s">
        <v>353</v>
      </c>
      <c r="B124" s="10" t="s">
        <v>821</v>
      </c>
      <c r="C124" s="24" t="s">
        <v>847</v>
      </c>
      <c r="D124" s="5">
        <v>2</v>
      </c>
      <c r="E124" s="5">
        <v>100</v>
      </c>
      <c r="F124" s="5">
        <v>10</v>
      </c>
      <c r="G124" s="5">
        <v>0</v>
      </c>
    </row>
    <row r="125" spans="1:7" x14ac:dyDescent="0.2">
      <c r="A125" s="3" t="s">
        <v>354</v>
      </c>
      <c r="B125" s="10" t="s">
        <v>822</v>
      </c>
      <c r="C125" s="24" t="s">
        <v>848</v>
      </c>
      <c r="D125" s="5">
        <v>2</v>
      </c>
      <c r="E125" s="5">
        <v>200</v>
      </c>
      <c r="F125" s="5">
        <v>8</v>
      </c>
      <c r="G125" s="5">
        <v>0</v>
      </c>
    </row>
    <row r="126" spans="1:7" x14ac:dyDescent="0.2">
      <c r="A126" s="3" t="s">
        <v>355</v>
      </c>
      <c r="B126" s="10" t="s">
        <v>823</v>
      </c>
      <c r="C126" s="24" t="s">
        <v>849</v>
      </c>
      <c r="D126" s="5">
        <v>2</v>
      </c>
      <c r="E126" s="5">
        <v>200</v>
      </c>
      <c r="F126" s="5">
        <v>10</v>
      </c>
      <c r="G126" s="5">
        <v>0</v>
      </c>
    </row>
    <row r="127" spans="1:7" x14ac:dyDescent="0.2">
      <c r="A127" s="3" t="s">
        <v>356</v>
      </c>
      <c r="B127" s="10" t="s">
        <v>824</v>
      </c>
      <c r="C127" s="24" t="s">
        <v>850</v>
      </c>
      <c r="D127" s="5">
        <v>2</v>
      </c>
      <c r="E127" s="5">
        <v>1000</v>
      </c>
      <c r="F127" s="5">
        <v>7</v>
      </c>
      <c r="G127" s="5">
        <v>0</v>
      </c>
    </row>
    <row r="128" spans="1:7" x14ac:dyDescent="0.2">
      <c r="A128" s="3" t="s">
        <v>357</v>
      </c>
      <c r="B128" s="10" t="s">
        <v>825</v>
      </c>
      <c r="C128" s="24" t="s">
        <v>851</v>
      </c>
      <c r="D128" s="5">
        <v>2</v>
      </c>
      <c r="E128" s="5">
        <v>500</v>
      </c>
      <c r="F128" s="5">
        <v>8</v>
      </c>
      <c r="G128" s="5">
        <v>0</v>
      </c>
    </row>
    <row r="129" spans="1:7" x14ac:dyDescent="0.2">
      <c r="A129" s="3" t="s">
        <v>358</v>
      </c>
      <c r="B129" s="10" t="s">
        <v>826</v>
      </c>
      <c r="C129" s="24" t="s">
        <v>852</v>
      </c>
      <c r="D129" s="5">
        <v>2</v>
      </c>
      <c r="E129" s="5">
        <v>100</v>
      </c>
      <c r="F129" s="5">
        <v>5</v>
      </c>
      <c r="G129" s="5">
        <v>0</v>
      </c>
    </row>
    <row r="130" spans="1:7" x14ac:dyDescent="0.2">
      <c r="A130" s="3" t="s">
        <v>919</v>
      </c>
      <c r="B130" s="10" t="s">
        <v>827</v>
      </c>
      <c r="C130" s="24" t="s">
        <v>853</v>
      </c>
      <c r="D130" s="5">
        <v>2</v>
      </c>
      <c r="E130" s="5">
        <v>500</v>
      </c>
      <c r="F130" s="5">
        <v>7</v>
      </c>
      <c r="G130" s="5">
        <v>0</v>
      </c>
    </row>
    <row r="131" spans="1:7" x14ac:dyDescent="0.2">
      <c r="A131" s="3" t="s">
        <v>359</v>
      </c>
      <c r="B131" s="10" t="s">
        <v>828</v>
      </c>
      <c r="C131" s="24" t="s">
        <v>854</v>
      </c>
      <c r="D131" s="5">
        <v>2</v>
      </c>
      <c r="E131" s="5">
        <v>100</v>
      </c>
      <c r="F131" s="5">
        <v>10</v>
      </c>
      <c r="G131" s="5">
        <v>0</v>
      </c>
    </row>
    <row r="132" spans="1:7" x14ac:dyDescent="0.2">
      <c r="A132" s="3" t="s">
        <v>360</v>
      </c>
      <c r="B132" s="10" t="s">
        <v>829</v>
      </c>
      <c r="C132" s="24" t="s">
        <v>855</v>
      </c>
      <c r="D132" s="5">
        <v>2</v>
      </c>
      <c r="E132" s="5">
        <v>300</v>
      </c>
      <c r="F132" s="5">
        <v>6</v>
      </c>
      <c r="G132" s="5">
        <v>0</v>
      </c>
    </row>
    <row r="133" spans="1:7" x14ac:dyDescent="0.2">
      <c r="A133" s="3" t="s">
        <v>361</v>
      </c>
      <c r="B133" s="10" t="s">
        <v>830</v>
      </c>
      <c r="C133" s="24" t="s">
        <v>856</v>
      </c>
      <c r="D133" s="5">
        <v>2</v>
      </c>
      <c r="E133" s="5">
        <v>100</v>
      </c>
      <c r="F133" s="5">
        <v>5</v>
      </c>
      <c r="G133" s="5">
        <v>0</v>
      </c>
    </row>
    <row r="134" spans="1:7" x14ac:dyDescent="0.2">
      <c r="A134" s="3" t="s">
        <v>362</v>
      </c>
      <c r="B134" s="10" t="s">
        <v>831</v>
      </c>
      <c r="C134" s="24" t="s">
        <v>857</v>
      </c>
      <c r="D134" s="5">
        <v>2</v>
      </c>
      <c r="E134" s="5">
        <v>400</v>
      </c>
      <c r="F134" s="5">
        <v>6</v>
      </c>
      <c r="G134" s="5">
        <v>0</v>
      </c>
    </row>
    <row r="135" spans="1:7" x14ac:dyDescent="0.2">
      <c r="A135" s="3" t="s">
        <v>363</v>
      </c>
      <c r="B135" s="10" t="s">
        <v>832</v>
      </c>
      <c r="C135" s="24" t="s">
        <v>858</v>
      </c>
      <c r="D135" s="5">
        <v>2</v>
      </c>
      <c r="E135" s="5">
        <v>500</v>
      </c>
      <c r="F135" s="5">
        <v>5</v>
      </c>
      <c r="G135" s="5">
        <v>0</v>
      </c>
    </row>
    <row r="136" spans="1:7" x14ac:dyDescent="0.2">
      <c r="A136" s="3" t="s">
        <v>364</v>
      </c>
      <c r="B136" s="10" t="s">
        <v>833</v>
      </c>
      <c r="C136" s="24" t="s">
        <v>859</v>
      </c>
      <c r="D136" s="5">
        <v>2</v>
      </c>
      <c r="E136" s="5">
        <v>1000</v>
      </c>
      <c r="F136" s="5">
        <v>4</v>
      </c>
      <c r="G136" s="5">
        <v>0</v>
      </c>
    </row>
    <row r="137" spans="1:7" x14ac:dyDescent="0.2">
      <c r="A137" s="3" t="s">
        <v>365</v>
      </c>
      <c r="B137" s="10" t="s">
        <v>834</v>
      </c>
      <c r="C137" s="24" t="s">
        <v>860</v>
      </c>
      <c r="D137" s="5">
        <v>2</v>
      </c>
      <c r="E137" s="5">
        <v>100</v>
      </c>
      <c r="F137" s="5">
        <v>9</v>
      </c>
      <c r="G137" s="5">
        <v>0</v>
      </c>
    </row>
    <row r="138" spans="1:7" x14ac:dyDescent="0.2">
      <c r="A138" s="3" t="s">
        <v>366</v>
      </c>
      <c r="B138" s="10" t="s">
        <v>835</v>
      </c>
      <c r="C138" s="24" t="s">
        <v>861</v>
      </c>
      <c r="D138" s="5">
        <v>2</v>
      </c>
      <c r="E138" s="5">
        <v>500</v>
      </c>
      <c r="F138" s="5">
        <v>6</v>
      </c>
      <c r="G138" s="5">
        <v>0</v>
      </c>
    </row>
    <row r="139" spans="1:7" x14ac:dyDescent="0.2">
      <c r="A139" s="3" t="s">
        <v>367</v>
      </c>
      <c r="B139" s="10" t="s">
        <v>836</v>
      </c>
      <c r="C139" s="24" t="s">
        <v>862</v>
      </c>
      <c r="D139" s="5">
        <v>2</v>
      </c>
      <c r="E139" s="5">
        <v>500</v>
      </c>
      <c r="F139" s="5">
        <v>6</v>
      </c>
      <c r="G139" s="5">
        <v>0</v>
      </c>
    </row>
    <row r="140" spans="1:7" x14ac:dyDescent="0.2">
      <c r="A140" s="3" t="s">
        <v>368</v>
      </c>
      <c r="B140" s="10" t="s">
        <v>837</v>
      </c>
      <c r="C140" s="24" t="s">
        <v>863</v>
      </c>
      <c r="D140" s="5">
        <v>2</v>
      </c>
      <c r="E140" s="5">
        <v>500</v>
      </c>
      <c r="F140" s="5">
        <v>10</v>
      </c>
      <c r="G140" s="5">
        <v>0</v>
      </c>
    </row>
    <row r="141" spans="1:7" x14ac:dyDescent="0.2">
      <c r="A141" s="3" t="s">
        <v>369</v>
      </c>
      <c r="B141" s="10" t="s">
        <v>838</v>
      </c>
      <c r="C141" s="24" t="s">
        <v>864</v>
      </c>
      <c r="D141" s="5">
        <v>2</v>
      </c>
      <c r="E141" s="5">
        <v>400</v>
      </c>
      <c r="F141" s="5">
        <v>4</v>
      </c>
      <c r="G141" s="5">
        <v>0</v>
      </c>
    </row>
    <row r="142" spans="1:7" x14ac:dyDescent="0.2">
      <c r="A142" s="3" t="s">
        <v>370</v>
      </c>
      <c r="B142" s="10" t="s">
        <v>865</v>
      </c>
      <c r="C142" s="24" t="s">
        <v>866</v>
      </c>
      <c r="D142" s="5">
        <v>2</v>
      </c>
      <c r="E142" s="5">
        <v>200</v>
      </c>
      <c r="F142" s="5">
        <v>8</v>
      </c>
      <c r="G142" s="5">
        <v>0</v>
      </c>
    </row>
    <row r="143" spans="1:7" x14ac:dyDescent="0.2">
      <c r="A143" s="3" t="s">
        <v>371</v>
      </c>
      <c r="B143" s="10" t="s">
        <v>867</v>
      </c>
      <c r="C143" s="24" t="s">
        <v>890</v>
      </c>
      <c r="D143" s="5">
        <v>2</v>
      </c>
      <c r="E143" s="5">
        <v>100</v>
      </c>
      <c r="F143" s="5">
        <v>8</v>
      </c>
      <c r="G143" s="5">
        <v>0</v>
      </c>
    </row>
    <row r="144" spans="1:7" x14ac:dyDescent="0.2">
      <c r="A144" s="3" t="s">
        <v>372</v>
      </c>
      <c r="B144" s="10" t="s">
        <v>868</v>
      </c>
      <c r="C144" s="24" t="s">
        <v>891</v>
      </c>
      <c r="D144" s="5">
        <v>2</v>
      </c>
      <c r="E144" s="5">
        <v>300</v>
      </c>
      <c r="F144" s="5">
        <v>6</v>
      </c>
      <c r="G144" s="5">
        <v>0</v>
      </c>
    </row>
    <row r="145" spans="1:7" x14ac:dyDescent="0.2">
      <c r="A145" s="3" t="s">
        <v>373</v>
      </c>
      <c r="B145" s="10" t="s">
        <v>869</v>
      </c>
      <c r="C145" s="24" t="s">
        <v>892</v>
      </c>
      <c r="D145" s="5">
        <v>2</v>
      </c>
      <c r="E145" s="5">
        <v>100</v>
      </c>
      <c r="F145" s="5">
        <v>5</v>
      </c>
      <c r="G145" s="5">
        <v>0</v>
      </c>
    </row>
    <row r="146" spans="1:7" x14ac:dyDescent="0.2">
      <c r="A146" s="3" t="s">
        <v>374</v>
      </c>
      <c r="B146" s="10" t="s">
        <v>870</v>
      </c>
      <c r="C146" s="24" t="s">
        <v>893</v>
      </c>
      <c r="D146" s="5">
        <v>2</v>
      </c>
      <c r="E146" s="5">
        <v>1000</v>
      </c>
      <c r="F146" s="5">
        <v>5</v>
      </c>
      <c r="G146" s="5">
        <v>0</v>
      </c>
    </row>
    <row r="147" spans="1:7" x14ac:dyDescent="0.2">
      <c r="A147" s="3" t="s">
        <v>375</v>
      </c>
      <c r="B147" s="10" t="s">
        <v>871</v>
      </c>
      <c r="C147" s="24" t="s">
        <v>894</v>
      </c>
      <c r="D147" s="5">
        <v>2</v>
      </c>
      <c r="E147" s="5">
        <v>1000</v>
      </c>
      <c r="F147" s="5">
        <v>5</v>
      </c>
      <c r="G147" s="5">
        <v>0</v>
      </c>
    </row>
    <row r="148" spans="1:7" x14ac:dyDescent="0.2">
      <c r="A148" s="3" t="s">
        <v>376</v>
      </c>
      <c r="B148" s="10" t="s">
        <v>872</v>
      </c>
      <c r="C148" s="24" t="s">
        <v>895</v>
      </c>
      <c r="D148" s="5">
        <v>2</v>
      </c>
      <c r="E148" s="5">
        <v>500</v>
      </c>
      <c r="F148" s="5">
        <v>5</v>
      </c>
      <c r="G148" s="5">
        <v>0</v>
      </c>
    </row>
    <row r="149" spans="1:7" x14ac:dyDescent="0.2">
      <c r="A149" s="3" t="s">
        <v>377</v>
      </c>
      <c r="B149" s="10" t="s">
        <v>873</v>
      </c>
      <c r="C149" s="24" t="s">
        <v>896</v>
      </c>
      <c r="D149" s="5">
        <v>2</v>
      </c>
      <c r="E149" s="5">
        <v>150</v>
      </c>
      <c r="F149" s="5">
        <v>6</v>
      </c>
      <c r="G149" s="5">
        <v>0</v>
      </c>
    </row>
    <row r="150" spans="1:7" x14ac:dyDescent="0.2">
      <c r="A150" s="3" t="s">
        <v>378</v>
      </c>
      <c r="B150" s="10" t="s">
        <v>874</v>
      </c>
      <c r="C150" s="24" t="s">
        <v>897</v>
      </c>
      <c r="D150" s="5">
        <v>2</v>
      </c>
      <c r="E150" s="5">
        <v>300</v>
      </c>
      <c r="F150" s="5">
        <v>5</v>
      </c>
      <c r="G150" s="5">
        <v>0</v>
      </c>
    </row>
    <row r="151" spans="1:7" x14ac:dyDescent="0.2">
      <c r="A151" s="3" t="s">
        <v>379</v>
      </c>
      <c r="B151" s="10" t="s">
        <v>875</v>
      </c>
      <c r="C151" s="24" t="s">
        <v>898</v>
      </c>
      <c r="D151" s="5">
        <v>2</v>
      </c>
      <c r="E151" s="5">
        <v>200</v>
      </c>
      <c r="F151" s="5">
        <v>6</v>
      </c>
      <c r="G151" s="5">
        <v>0</v>
      </c>
    </row>
    <row r="152" spans="1:7" x14ac:dyDescent="0.2">
      <c r="A152" s="3" t="s">
        <v>380</v>
      </c>
      <c r="B152" s="10" t="s">
        <v>876</v>
      </c>
      <c r="C152" s="24" t="s">
        <v>899</v>
      </c>
      <c r="D152" s="5">
        <v>2</v>
      </c>
      <c r="E152" s="5">
        <v>300</v>
      </c>
      <c r="F152" s="5">
        <v>8</v>
      </c>
      <c r="G152" s="5">
        <v>0</v>
      </c>
    </row>
    <row r="153" spans="1:7" x14ac:dyDescent="0.2">
      <c r="A153" s="3" t="s">
        <v>381</v>
      </c>
      <c r="B153" s="10" t="s">
        <v>877</v>
      </c>
      <c r="C153" s="24" t="s">
        <v>900</v>
      </c>
      <c r="D153" s="5">
        <v>2</v>
      </c>
      <c r="E153" s="5">
        <v>500</v>
      </c>
      <c r="F153" s="5">
        <v>6</v>
      </c>
      <c r="G153" s="5">
        <v>0</v>
      </c>
    </row>
    <row r="154" spans="1:7" x14ac:dyDescent="0.2">
      <c r="A154" s="3" t="s">
        <v>382</v>
      </c>
      <c r="B154" s="10" t="s">
        <v>878</v>
      </c>
      <c r="C154" s="24" t="s">
        <v>901</v>
      </c>
      <c r="D154" s="5">
        <v>2</v>
      </c>
      <c r="E154" s="5">
        <v>500</v>
      </c>
      <c r="F154" s="5">
        <v>6</v>
      </c>
      <c r="G154" s="5">
        <v>0</v>
      </c>
    </row>
    <row r="155" spans="1:7" x14ac:dyDescent="0.2">
      <c r="A155" s="3" t="s">
        <v>383</v>
      </c>
      <c r="B155" s="10" t="s">
        <v>879</v>
      </c>
      <c r="C155" s="24" t="s">
        <v>902</v>
      </c>
      <c r="D155" s="5">
        <v>2</v>
      </c>
      <c r="E155" s="5">
        <v>150</v>
      </c>
      <c r="F155" s="5">
        <v>5</v>
      </c>
      <c r="G155" s="5">
        <v>0</v>
      </c>
    </row>
    <row r="156" spans="1:7" x14ac:dyDescent="0.2">
      <c r="A156" s="3" t="s">
        <v>384</v>
      </c>
      <c r="B156" s="10" t="s">
        <v>880</v>
      </c>
      <c r="C156" s="24" t="s">
        <v>903</v>
      </c>
      <c r="D156" s="5">
        <v>2</v>
      </c>
      <c r="E156" s="5">
        <v>500</v>
      </c>
      <c r="F156" s="5">
        <v>6</v>
      </c>
      <c r="G156" s="5">
        <v>0</v>
      </c>
    </row>
    <row r="157" spans="1:7" x14ac:dyDescent="0.2">
      <c r="A157" s="3" t="s">
        <v>385</v>
      </c>
      <c r="B157" s="10" t="s">
        <v>881</v>
      </c>
      <c r="C157" s="24" t="s">
        <v>904</v>
      </c>
      <c r="D157" s="5">
        <v>2</v>
      </c>
      <c r="E157" s="5">
        <v>500</v>
      </c>
      <c r="F157" s="5">
        <v>5</v>
      </c>
      <c r="G157" s="5">
        <v>0</v>
      </c>
    </row>
    <row r="158" spans="1:7" x14ac:dyDescent="0.2">
      <c r="A158" s="3" t="s">
        <v>386</v>
      </c>
      <c r="B158" s="10" t="s">
        <v>882</v>
      </c>
      <c r="C158" s="24" t="s">
        <v>905</v>
      </c>
      <c r="D158" s="5">
        <v>2</v>
      </c>
      <c r="E158" s="5">
        <v>100</v>
      </c>
      <c r="F158" s="5">
        <v>6</v>
      </c>
      <c r="G158" s="5">
        <v>0</v>
      </c>
    </row>
    <row r="159" spans="1:7" x14ac:dyDescent="0.2">
      <c r="A159" s="3" t="s">
        <v>387</v>
      </c>
      <c r="B159" s="10" t="s">
        <v>883</v>
      </c>
      <c r="C159" s="24" t="s">
        <v>906</v>
      </c>
      <c r="D159" s="5">
        <v>2</v>
      </c>
      <c r="E159" s="5">
        <v>800</v>
      </c>
      <c r="F159" s="5">
        <v>4</v>
      </c>
      <c r="G159" s="5">
        <v>0</v>
      </c>
    </row>
    <row r="160" spans="1:7" x14ac:dyDescent="0.2">
      <c r="A160" s="3" t="s">
        <v>388</v>
      </c>
      <c r="B160" s="10" t="s">
        <v>884</v>
      </c>
      <c r="C160" s="24" t="s">
        <v>907</v>
      </c>
      <c r="D160" s="5">
        <v>2</v>
      </c>
      <c r="E160" s="5">
        <v>500</v>
      </c>
      <c r="F160" s="5">
        <v>6</v>
      </c>
      <c r="G160" s="5">
        <v>0</v>
      </c>
    </row>
    <row r="161" spans="1:7" x14ac:dyDescent="0.2">
      <c r="A161" s="3" t="s">
        <v>389</v>
      </c>
      <c r="B161" s="10" t="s">
        <v>885</v>
      </c>
      <c r="C161" s="24" t="s">
        <v>908</v>
      </c>
      <c r="D161" s="5">
        <v>2</v>
      </c>
      <c r="E161" s="5">
        <v>200</v>
      </c>
      <c r="F161" s="5">
        <v>14</v>
      </c>
      <c r="G161" s="5">
        <v>0</v>
      </c>
    </row>
    <row r="162" spans="1:7" x14ac:dyDescent="0.2">
      <c r="A162" s="3" t="s">
        <v>390</v>
      </c>
      <c r="B162" s="10" t="s">
        <v>886</v>
      </c>
      <c r="C162" s="24" t="s">
        <v>909</v>
      </c>
      <c r="D162" s="5">
        <v>2</v>
      </c>
      <c r="E162" s="5">
        <v>500</v>
      </c>
      <c r="F162" s="5">
        <v>4</v>
      </c>
      <c r="G162" s="5">
        <v>0</v>
      </c>
    </row>
    <row r="163" spans="1:7" x14ac:dyDescent="0.2">
      <c r="A163" s="3" t="s">
        <v>391</v>
      </c>
      <c r="B163" s="10" t="s">
        <v>887</v>
      </c>
      <c r="C163" s="24" t="s">
        <v>910</v>
      </c>
      <c r="D163" s="5">
        <v>2</v>
      </c>
      <c r="E163" s="5">
        <v>500</v>
      </c>
      <c r="F163" s="5">
        <v>4</v>
      </c>
      <c r="G163" s="5">
        <v>0</v>
      </c>
    </row>
    <row r="164" spans="1:7" x14ac:dyDescent="0.2">
      <c r="A164" s="3" t="s">
        <v>920</v>
      </c>
      <c r="B164" s="10" t="s">
        <v>888</v>
      </c>
      <c r="C164" s="24" t="s">
        <v>911</v>
      </c>
      <c r="D164" s="5">
        <v>2</v>
      </c>
      <c r="E164" s="5">
        <v>400</v>
      </c>
      <c r="F164" s="5">
        <v>5</v>
      </c>
      <c r="G164" s="5">
        <v>0</v>
      </c>
    </row>
    <row r="165" spans="1:7" x14ac:dyDescent="0.2">
      <c r="A165" s="3" t="s">
        <v>392</v>
      </c>
      <c r="B165" s="10" t="s">
        <v>889</v>
      </c>
      <c r="C165" s="24" t="s">
        <v>912</v>
      </c>
      <c r="D165" s="5">
        <v>2</v>
      </c>
      <c r="E165" s="5">
        <v>1000</v>
      </c>
      <c r="F165" s="5">
        <v>5</v>
      </c>
      <c r="G165" s="5">
        <v>0</v>
      </c>
    </row>
    <row r="166" spans="1:7" x14ac:dyDescent="0.2">
      <c r="A166" s="3" t="s">
        <v>393</v>
      </c>
      <c r="B166" s="10" t="s">
        <v>963</v>
      </c>
      <c r="C166" s="34" t="s">
        <v>1055</v>
      </c>
      <c r="D166" s="5">
        <v>2</v>
      </c>
      <c r="E166" s="5">
        <v>500</v>
      </c>
      <c r="F166" s="5">
        <v>5</v>
      </c>
      <c r="G166" s="5">
        <v>0</v>
      </c>
    </row>
    <row r="167" spans="1:7" x14ac:dyDescent="0.2">
      <c r="A167" s="3" t="s">
        <v>394</v>
      </c>
      <c r="B167" s="10" t="s">
        <v>964</v>
      </c>
      <c r="C167" s="35" t="s">
        <v>1056</v>
      </c>
      <c r="D167" s="5">
        <v>2</v>
      </c>
      <c r="E167" s="5">
        <v>600</v>
      </c>
      <c r="F167" s="5">
        <v>5</v>
      </c>
      <c r="G167" s="5">
        <v>0</v>
      </c>
    </row>
    <row r="168" spans="1:7" x14ac:dyDescent="0.2">
      <c r="A168" s="3" t="s">
        <v>925</v>
      </c>
      <c r="B168" s="10" t="s">
        <v>965</v>
      </c>
      <c r="C168" s="35" t="s">
        <v>1057</v>
      </c>
      <c r="D168" s="5">
        <v>2</v>
      </c>
      <c r="E168" s="5">
        <v>100</v>
      </c>
      <c r="F168" s="5">
        <v>4</v>
      </c>
      <c r="G168" s="5">
        <v>0</v>
      </c>
    </row>
    <row r="169" spans="1:7" x14ac:dyDescent="0.2">
      <c r="A169" s="3" t="s">
        <v>395</v>
      </c>
      <c r="B169" s="10" t="s">
        <v>966</v>
      </c>
      <c r="C169" s="35" t="s">
        <v>1058</v>
      </c>
      <c r="D169" s="5">
        <v>2</v>
      </c>
      <c r="E169" s="5">
        <v>100</v>
      </c>
      <c r="F169" s="5">
        <v>5</v>
      </c>
      <c r="G169" s="5">
        <v>0</v>
      </c>
    </row>
    <row r="170" spans="1:7" x14ac:dyDescent="0.2">
      <c r="A170" s="3" t="s">
        <v>396</v>
      </c>
      <c r="B170" s="10" t="s">
        <v>967</v>
      </c>
      <c r="C170" s="35" t="s">
        <v>1059</v>
      </c>
      <c r="D170" s="5">
        <v>2</v>
      </c>
      <c r="E170" s="5">
        <v>100</v>
      </c>
      <c r="F170" s="5">
        <v>5</v>
      </c>
      <c r="G170" s="5">
        <v>0</v>
      </c>
    </row>
    <row r="171" spans="1:7" x14ac:dyDescent="0.2">
      <c r="A171" s="3" t="s">
        <v>397</v>
      </c>
      <c r="B171" s="10" t="s">
        <v>968</v>
      </c>
      <c r="C171" s="35" t="s">
        <v>1060</v>
      </c>
      <c r="D171" s="5">
        <v>2</v>
      </c>
      <c r="E171" s="5">
        <v>500</v>
      </c>
      <c r="F171" s="5">
        <v>7</v>
      </c>
      <c r="G171" s="5">
        <v>0</v>
      </c>
    </row>
    <row r="172" spans="1:7" x14ac:dyDescent="0.2">
      <c r="A172" s="3" t="s">
        <v>398</v>
      </c>
      <c r="B172" s="10" t="s">
        <v>969</v>
      </c>
      <c r="C172" s="35" t="s">
        <v>1061</v>
      </c>
      <c r="D172" s="5">
        <v>2</v>
      </c>
      <c r="E172" s="5">
        <v>300</v>
      </c>
      <c r="F172" s="5">
        <v>4</v>
      </c>
      <c r="G172" s="5">
        <v>0</v>
      </c>
    </row>
    <row r="173" spans="1:7" x14ac:dyDescent="0.2">
      <c r="A173" s="3" t="s">
        <v>399</v>
      </c>
      <c r="B173" s="10" t="s">
        <v>970</v>
      </c>
      <c r="C173" s="35" t="s">
        <v>1062</v>
      </c>
      <c r="D173" s="5">
        <v>2</v>
      </c>
      <c r="E173" s="5">
        <v>1000</v>
      </c>
      <c r="F173" s="5">
        <v>10</v>
      </c>
      <c r="G173" s="5">
        <v>0</v>
      </c>
    </row>
    <row r="174" spans="1:7" x14ac:dyDescent="0.2">
      <c r="A174" s="3" t="s">
        <v>926</v>
      </c>
      <c r="B174" s="10" t="s">
        <v>971</v>
      </c>
      <c r="C174" s="35" t="s">
        <v>1063</v>
      </c>
      <c r="D174" s="5">
        <v>2</v>
      </c>
      <c r="E174" s="5">
        <v>200</v>
      </c>
      <c r="F174" s="5">
        <v>6</v>
      </c>
      <c r="G174" s="5">
        <v>0</v>
      </c>
    </row>
    <row r="175" spans="1:7" x14ac:dyDescent="0.2">
      <c r="A175" s="3" t="s">
        <v>400</v>
      </c>
      <c r="B175" s="10" t="s">
        <v>972</v>
      </c>
      <c r="C175" s="35" t="s">
        <v>1064</v>
      </c>
      <c r="D175" s="5">
        <v>2</v>
      </c>
      <c r="E175" s="5">
        <v>400</v>
      </c>
      <c r="F175" s="5">
        <v>5</v>
      </c>
      <c r="G175" s="5">
        <v>0</v>
      </c>
    </row>
    <row r="176" spans="1:7" x14ac:dyDescent="0.2">
      <c r="A176" s="3" t="s">
        <v>927</v>
      </c>
      <c r="B176" s="10" t="s">
        <v>973</v>
      </c>
      <c r="C176" s="35" t="s">
        <v>1065</v>
      </c>
      <c r="D176" s="5">
        <v>2</v>
      </c>
      <c r="E176" s="5">
        <v>400</v>
      </c>
      <c r="F176" s="5">
        <v>5</v>
      </c>
      <c r="G176" s="5">
        <v>0</v>
      </c>
    </row>
    <row r="177" spans="1:7" x14ac:dyDescent="0.2">
      <c r="A177" s="3" t="s">
        <v>928</v>
      </c>
      <c r="B177" s="10" t="s">
        <v>974</v>
      </c>
      <c r="C177" s="35" t="s">
        <v>1066</v>
      </c>
      <c r="D177" s="5">
        <v>2</v>
      </c>
      <c r="E177" s="5">
        <v>100</v>
      </c>
      <c r="F177" s="5">
        <v>3</v>
      </c>
      <c r="G177" s="5">
        <v>0</v>
      </c>
    </row>
    <row r="178" spans="1:7" x14ac:dyDescent="0.2">
      <c r="A178" s="3" t="s">
        <v>929</v>
      </c>
      <c r="B178" s="10" t="s">
        <v>975</v>
      </c>
      <c r="C178" s="35" t="s">
        <v>1067</v>
      </c>
      <c r="D178" s="5">
        <v>2</v>
      </c>
      <c r="E178" s="5">
        <v>400</v>
      </c>
      <c r="F178" s="5">
        <v>5</v>
      </c>
      <c r="G178" s="5">
        <v>0</v>
      </c>
    </row>
    <row r="179" spans="1:7" x14ac:dyDescent="0.2">
      <c r="A179" s="3" t="s">
        <v>401</v>
      </c>
      <c r="B179" s="10" t="s">
        <v>976</v>
      </c>
      <c r="C179" s="35" t="s">
        <v>1068</v>
      </c>
      <c r="D179" s="5">
        <v>2</v>
      </c>
      <c r="E179" s="5">
        <v>300</v>
      </c>
      <c r="F179" s="5">
        <v>5</v>
      </c>
      <c r="G179" s="5">
        <v>0</v>
      </c>
    </row>
    <row r="180" spans="1:7" x14ac:dyDescent="0.2">
      <c r="A180" s="3" t="s">
        <v>930</v>
      </c>
      <c r="B180" s="10" t="s">
        <v>977</v>
      </c>
      <c r="C180" s="35" t="s">
        <v>1069</v>
      </c>
      <c r="D180" s="5">
        <v>2</v>
      </c>
      <c r="E180" s="5">
        <v>100</v>
      </c>
      <c r="F180" s="5">
        <v>6</v>
      </c>
      <c r="G180" s="5">
        <v>0</v>
      </c>
    </row>
    <row r="181" spans="1:7" x14ac:dyDescent="0.2">
      <c r="A181" s="3" t="s">
        <v>931</v>
      </c>
      <c r="B181" s="10" t="s">
        <v>978</v>
      </c>
      <c r="C181" s="35" t="s">
        <v>1070</v>
      </c>
      <c r="D181" s="5">
        <v>2</v>
      </c>
      <c r="E181" s="5">
        <v>100</v>
      </c>
      <c r="F181" s="5">
        <v>6</v>
      </c>
      <c r="G181" s="5">
        <v>0</v>
      </c>
    </row>
    <row r="182" spans="1:7" x14ac:dyDescent="0.2">
      <c r="A182" s="3" t="s">
        <v>932</v>
      </c>
      <c r="B182" s="10" t="s">
        <v>979</v>
      </c>
      <c r="C182" s="35" t="s">
        <v>1071</v>
      </c>
      <c r="D182" s="5">
        <v>2</v>
      </c>
      <c r="E182" s="5">
        <v>200</v>
      </c>
      <c r="F182" s="5">
        <v>5</v>
      </c>
      <c r="G182" s="5">
        <v>0</v>
      </c>
    </row>
    <row r="183" spans="1:7" x14ac:dyDescent="0.2">
      <c r="A183" s="3" t="s">
        <v>402</v>
      </c>
      <c r="B183" s="10" t="s">
        <v>980</v>
      </c>
      <c r="C183" s="35" t="s">
        <v>1072</v>
      </c>
      <c r="D183" s="5">
        <v>3</v>
      </c>
      <c r="E183" s="5">
        <v>1000</v>
      </c>
      <c r="F183" s="5">
        <v>5</v>
      </c>
      <c r="G183" s="5">
        <v>7500</v>
      </c>
    </row>
    <row r="184" spans="1:7" x14ac:dyDescent="0.2">
      <c r="A184" s="3" t="s">
        <v>403</v>
      </c>
      <c r="B184" s="10" t="s">
        <v>981</v>
      </c>
      <c r="C184" s="35" t="s">
        <v>1073</v>
      </c>
      <c r="D184" s="5">
        <v>2</v>
      </c>
      <c r="E184" s="5">
        <v>300</v>
      </c>
      <c r="F184" s="5">
        <v>7</v>
      </c>
      <c r="G184" s="5">
        <v>0</v>
      </c>
    </row>
    <row r="185" spans="1:7" x14ac:dyDescent="0.2">
      <c r="A185" s="3" t="s">
        <v>404</v>
      </c>
      <c r="B185" s="10" t="s">
        <v>982</v>
      </c>
      <c r="C185" s="35" t="s">
        <v>1074</v>
      </c>
      <c r="D185" s="5">
        <v>2</v>
      </c>
      <c r="E185" s="5">
        <v>100</v>
      </c>
      <c r="F185" s="5">
        <v>5</v>
      </c>
      <c r="G185" s="5">
        <v>0</v>
      </c>
    </row>
    <row r="186" spans="1:7" x14ac:dyDescent="0.2">
      <c r="A186" s="3" t="s">
        <v>405</v>
      </c>
      <c r="B186" s="10" t="s">
        <v>983</v>
      </c>
      <c r="C186" s="35" t="s">
        <v>1075</v>
      </c>
      <c r="D186" s="5">
        <v>2</v>
      </c>
      <c r="E186" s="5">
        <v>100</v>
      </c>
      <c r="F186" s="5">
        <v>6</v>
      </c>
      <c r="G186" s="5">
        <v>0</v>
      </c>
    </row>
    <row r="187" spans="1:7" x14ac:dyDescent="0.2">
      <c r="A187" s="3" t="s">
        <v>406</v>
      </c>
      <c r="B187" s="10" t="s">
        <v>984</v>
      </c>
      <c r="C187" s="35" t="s">
        <v>1076</v>
      </c>
      <c r="D187" s="5">
        <v>2</v>
      </c>
      <c r="E187" s="5">
        <v>150</v>
      </c>
      <c r="F187" s="5">
        <v>5</v>
      </c>
      <c r="G187" s="5">
        <v>0</v>
      </c>
    </row>
    <row r="188" spans="1:7" x14ac:dyDescent="0.2">
      <c r="A188" s="3" t="s">
        <v>407</v>
      </c>
      <c r="B188" s="10" t="s">
        <v>985</v>
      </c>
      <c r="C188" s="35" t="s">
        <v>1077</v>
      </c>
      <c r="D188" s="5">
        <v>2</v>
      </c>
      <c r="E188" s="5">
        <v>100</v>
      </c>
      <c r="F188" s="5">
        <v>3</v>
      </c>
      <c r="G188" s="5">
        <v>0</v>
      </c>
    </row>
    <row r="189" spans="1:7" x14ac:dyDescent="0.2">
      <c r="A189" s="3" t="s">
        <v>933</v>
      </c>
      <c r="B189" s="10" t="s">
        <v>986</v>
      </c>
      <c r="C189" s="35" t="s">
        <v>1078</v>
      </c>
      <c r="D189" s="5">
        <v>2</v>
      </c>
      <c r="E189" s="5">
        <v>300</v>
      </c>
      <c r="F189" s="5">
        <v>8</v>
      </c>
      <c r="G189" s="5">
        <v>0</v>
      </c>
    </row>
    <row r="190" spans="1:7" x14ac:dyDescent="0.2">
      <c r="A190" s="3" t="s">
        <v>934</v>
      </c>
      <c r="B190" s="10" t="s">
        <v>987</v>
      </c>
      <c r="C190" s="35" t="s">
        <v>1079</v>
      </c>
      <c r="D190" s="5">
        <v>2</v>
      </c>
      <c r="E190" s="5">
        <v>200</v>
      </c>
      <c r="F190" s="5">
        <v>4</v>
      </c>
      <c r="G190" s="5">
        <v>0</v>
      </c>
    </row>
    <row r="191" spans="1:7" x14ac:dyDescent="0.2">
      <c r="A191" s="3" t="s">
        <v>408</v>
      </c>
      <c r="B191" s="10" t="s">
        <v>988</v>
      </c>
      <c r="C191" s="35" t="s">
        <v>1080</v>
      </c>
      <c r="D191" s="5">
        <v>2</v>
      </c>
      <c r="E191" s="5">
        <v>100</v>
      </c>
      <c r="F191" s="5">
        <v>6</v>
      </c>
      <c r="G191" s="5">
        <v>0</v>
      </c>
    </row>
    <row r="192" spans="1:7" x14ac:dyDescent="0.2">
      <c r="A192" s="3" t="s">
        <v>935</v>
      </c>
      <c r="B192" s="10" t="s">
        <v>989</v>
      </c>
      <c r="C192" s="35" t="s">
        <v>1081</v>
      </c>
      <c r="D192" s="5">
        <v>2</v>
      </c>
      <c r="E192" s="5">
        <v>150</v>
      </c>
      <c r="F192" s="5">
        <v>8</v>
      </c>
      <c r="G192" s="5">
        <v>0</v>
      </c>
    </row>
    <row r="193" spans="1:7" x14ac:dyDescent="0.2">
      <c r="A193" s="3" t="s">
        <v>409</v>
      </c>
      <c r="B193" s="10" t="s">
        <v>990</v>
      </c>
      <c r="C193" s="35" t="s">
        <v>1082</v>
      </c>
      <c r="D193" s="5">
        <v>2</v>
      </c>
      <c r="E193" s="5">
        <v>300</v>
      </c>
      <c r="F193" s="5">
        <v>8</v>
      </c>
      <c r="G193" s="5">
        <v>0</v>
      </c>
    </row>
    <row r="194" spans="1:7" x14ac:dyDescent="0.2">
      <c r="A194" s="3" t="s">
        <v>410</v>
      </c>
      <c r="B194" s="10" t="s">
        <v>991</v>
      </c>
      <c r="C194" s="35" t="s">
        <v>1083</v>
      </c>
      <c r="D194" s="5">
        <v>3</v>
      </c>
      <c r="E194" s="5">
        <v>200</v>
      </c>
      <c r="F194" s="5">
        <v>4</v>
      </c>
      <c r="G194" s="5">
        <v>0</v>
      </c>
    </row>
    <row r="195" spans="1:7" x14ac:dyDescent="0.2">
      <c r="A195" s="3" t="s">
        <v>411</v>
      </c>
      <c r="B195" s="10" t="s">
        <v>992</v>
      </c>
      <c r="C195" s="35" t="s">
        <v>1084</v>
      </c>
      <c r="D195" s="5">
        <v>2</v>
      </c>
      <c r="E195" s="5">
        <v>800</v>
      </c>
      <c r="F195" s="5">
        <v>4</v>
      </c>
      <c r="G195" s="5">
        <v>0</v>
      </c>
    </row>
    <row r="196" spans="1:7" x14ac:dyDescent="0.2">
      <c r="A196" s="3" t="s">
        <v>936</v>
      </c>
      <c r="B196" s="10" t="s">
        <v>993</v>
      </c>
      <c r="C196" s="35" t="s">
        <v>1085</v>
      </c>
      <c r="D196" s="5">
        <v>2</v>
      </c>
      <c r="E196" s="5">
        <v>100</v>
      </c>
      <c r="F196" s="5">
        <v>6</v>
      </c>
      <c r="G196" s="5">
        <v>0</v>
      </c>
    </row>
    <row r="197" spans="1:7" x14ac:dyDescent="0.2">
      <c r="A197" s="3" t="s">
        <v>937</v>
      </c>
      <c r="B197" s="10" t="s">
        <v>994</v>
      </c>
      <c r="C197" s="35" t="s">
        <v>1086</v>
      </c>
      <c r="D197" s="5">
        <v>2</v>
      </c>
      <c r="E197" s="5">
        <v>300</v>
      </c>
      <c r="F197" s="5">
        <v>6</v>
      </c>
      <c r="G197" s="5">
        <v>0</v>
      </c>
    </row>
    <row r="198" spans="1:7" x14ac:dyDescent="0.2">
      <c r="A198" s="3" t="s">
        <v>412</v>
      </c>
      <c r="B198" s="10" t="s">
        <v>995</v>
      </c>
      <c r="C198" s="35" t="s">
        <v>1087</v>
      </c>
      <c r="D198" s="5">
        <v>2</v>
      </c>
      <c r="E198" s="5">
        <v>100</v>
      </c>
      <c r="F198" s="5">
        <v>4</v>
      </c>
      <c r="G198" s="5">
        <v>0</v>
      </c>
    </row>
    <row r="199" spans="1:7" x14ac:dyDescent="0.2">
      <c r="A199" s="3" t="s">
        <v>413</v>
      </c>
      <c r="B199" s="10" t="s">
        <v>996</v>
      </c>
      <c r="C199" s="35" t="s">
        <v>1088</v>
      </c>
      <c r="D199" s="5">
        <v>2</v>
      </c>
      <c r="E199" s="5">
        <v>700</v>
      </c>
      <c r="F199" s="5">
        <v>4</v>
      </c>
      <c r="G199" s="5">
        <v>0</v>
      </c>
    </row>
    <row r="200" spans="1:7" x14ac:dyDescent="0.2">
      <c r="A200" s="3" t="s">
        <v>938</v>
      </c>
      <c r="B200" s="10" t="s">
        <v>997</v>
      </c>
      <c r="C200" s="35" t="s">
        <v>1089</v>
      </c>
      <c r="D200" s="5">
        <v>2</v>
      </c>
      <c r="E200" s="5">
        <v>100</v>
      </c>
      <c r="F200" s="5">
        <v>6</v>
      </c>
      <c r="G200" s="5">
        <v>0</v>
      </c>
    </row>
    <row r="201" spans="1:7" x14ac:dyDescent="0.2">
      <c r="A201" s="3" t="s">
        <v>939</v>
      </c>
      <c r="B201" s="10" t="s">
        <v>998</v>
      </c>
      <c r="C201" s="35" t="s">
        <v>1090</v>
      </c>
      <c r="D201" s="5">
        <v>2</v>
      </c>
      <c r="E201" s="5">
        <v>200</v>
      </c>
      <c r="F201" s="5">
        <v>5</v>
      </c>
      <c r="G201" s="5">
        <v>0</v>
      </c>
    </row>
    <row r="202" spans="1:7" x14ac:dyDescent="0.2">
      <c r="A202" s="3" t="s">
        <v>414</v>
      </c>
      <c r="B202" s="10" t="s">
        <v>999</v>
      </c>
      <c r="C202" s="35" t="s">
        <v>1091</v>
      </c>
      <c r="D202" s="5">
        <v>2</v>
      </c>
      <c r="E202" s="5">
        <v>200</v>
      </c>
      <c r="F202" s="5">
        <v>6</v>
      </c>
      <c r="G202" s="5">
        <v>0</v>
      </c>
    </row>
    <row r="203" spans="1:7" x14ac:dyDescent="0.2">
      <c r="A203" s="3" t="s">
        <v>940</v>
      </c>
      <c r="B203" s="10" t="s">
        <v>1000</v>
      </c>
      <c r="C203" s="35" t="s">
        <v>1092</v>
      </c>
      <c r="D203" s="5">
        <v>2</v>
      </c>
      <c r="E203" s="5">
        <v>200</v>
      </c>
      <c r="F203" s="5">
        <v>5</v>
      </c>
      <c r="G203" s="5">
        <v>0</v>
      </c>
    </row>
    <row r="204" spans="1:7" x14ac:dyDescent="0.2">
      <c r="A204" s="3" t="s">
        <v>415</v>
      </c>
      <c r="B204" s="10" t="s">
        <v>1001</v>
      </c>
      <c r="C204" s="35" t="s">
        <v>1093</v>
      </c>
      <c r="D204" s="5">
        <v>2</v>
      </c>
      <c r="E204" s="5">
        <v>500</v>
      </c>
      <c r="F204" s="5">
        <v>5</v>
      </c>
      <c r="G204" s="5">
        <v>0</v>
      </c>
    </row>
    <row r="205" spans="1:7" x14ac:dyDescent="0.2">
      <c r="A205" s="3" t="s">
        <v>941</v>
      </c>
      <c r="B205" s="10" t="s">
        <v>1002</v>
      </c>
      <c r="C205" s="35" t="s">
        <v>1094</v>
      </c>
      <c r="D205" s="5">
        <v>2</v>
      </c>
      <c r="E205" s="5">
        <v>500</v>
      </c>
      <c r="F205" s="5">
        <v>4</v>
      </c>
      <c r="G205" s="5">
        <v>0</v>
      </c>
    </row>
    <row r="206" spans="1:7" x14ac:dyDescent="0.2">
      <c r="A206" s="3" t="s">
        <v>416</v>
      </c>
      <c r="B206" s="10" t="s">
        <v>1003</v>
      </c>
      <c r="C206" s="35" t="s">
        <v>1095</v>
      </c>
      <c r="D206" s="5">
        <v>2</v>
      </c>
      <c r="E206" s="5">
        <v>1000</v>
      </c>
      <c r="F206" s="5">
        <v>4</v>
      </c>
      <c r="G206" s="5">
        <v>0</v>
      </c>
    </row>
    <row r="207" spans="1:7" x14ac:dyDescent="0.2">
      <c r="A207" s="3" t="s">
        <v>417</v>
      </c>
      <c r="B207" s="10" t="s">
        <v>1004</v>
      </c>
      <c r="C207" s="35" t="s">
        <v>1096</v>
      </c>
      <c r="D207" s="5">
        <v>2</v>
      </c>
      <c r="E207" s="5">
        <v>300</v>
      </c>
      <c r="F207" s="5">
        <v>3</v>
      </c>
      <c r="G207" s="5">
        <v>0</v>
      </c>
    </row>
    <row r="208" spans="1:7" x14ac:dyDescent="0.2">
      <c r="A208" s="3" t="s">
        <v>418</v>
      </c>
      <c r="B208" s="10" t="s">
        <v>1005</v>
      </c>
      <c r="C208" s="35" t="s">
        <v>1097</v>
      </c>
      <c r="D208" s="5">
        <v>2</v>
      </c>
      <c r="E208" s="5">
        <v>1000</v>
      </c>
      <c r="F208" s="5">
        <v>5</v>
      </c>
      <c r="G208" s="5">
        <v>0</v>
      </c>
    </row>
    <row r="209" spans="1:7" x14ac:dyDescent="0.2">
      <c r="A209" s="3" t="s">
        <v>942</v>
      </c>
      <c r="B209" s="10" t="s">
        <v>1006</v>
      </c>
      <c r="C209" s="35" t="s">
        <v>1098</v>
      </c>
      <c r="D209" s="5">
        <v>2</v>
      </c>
      <c r="E209" s="5">
        <v>100</v>
      </c>
      <c r="F209" s="5">
        <v>5</v>
      </c>
      <c r="G209" s="5">
        <v>0</v>
      </c>
    </row>
    <row r="210" spans="1:7" x14ac:dyDescent="0.2">
      <c r="A210" s="3" t="s">
        <v>419</v>
      </c>
      <c r="B210" s="10" t="s">
        <v>1007</v>
      </c>
      <c r="C210" s="35" t="s">
        <v>1099</v>
      </c>
      <c r="D210" s="5">
        <v>3</v>
      </c>
      <c r="E210" s="5">
        <v>150</v>
      </c>
      <c r="F210" s="5">
        <v>5</v>
      </c>
      <c r="G210" s="5">
        <v>0</v>
      </c>
    </row>
    <row r="211" spans="1:7" x14ac:dyDescent="0.2">
      <c r="A211" s="3" t="s">
        <v>420</v>
      </c>
      <c r="B211" s="10" t="s">
        <v>1008</v>
      </c>
      <c r="C211" s="35" t="s">
        <v>1100</v>
      </c>
      <c r="D211" s="5">
        <v>2</v>
      </c>
      <c r="E211" s="5">
        <v>100</v>
      </c>
      <c r="F211" s="5">
        <v>5</v>
      </c>
      <c r="G211" s="5">
        <v>0</v>
      </c>
    </row>
    <row r="212" spans="1:7" x14ac:dyDescent="0.2">
      <c r="A212" s="3" t="s">
        <v>943</v>
      </c>
      <c r="B212" s="10" t="s">
        <v>1009</v>
      </c>
      <c r="C212" s="35" t="s">
        <v>1101</v>
      </c>
      <c r="D212" s="5">
        <v>2</v>
      </c>
      <c r="E212" s="5">
        <v>100</v>
      </c>
      <c r="F212" s="5">
        <v>4</v>
      </c>
      <c r="G212" s="5">
        <v>0</v>
      </c>
    </row>
    <row r="213" spans="1:7" x14ac:dyDescent="0.2">
      <c r="A213" s="3" t="s">
        <v>421</v>
      </c>
      <c r="B213" s="10" t="s">
        <v>1010</v>
      </c>
      <c r="C213" s="35" t="s">
        <v>1102</v>
      </c>
      <c r="D213" s="5">
        <v>2</v>
      </c>
      <c r="E213" s="5">
        <v>500</v>
      </c>
      <c r="F213" s="5">
        <v>6</v>
      </c>
      <c r="G213" s="5">
        <v>0</v>
      </c>
    </row>
    <row r="214" spans="1:7" x14ac:dyDescent="0.2">
      <c r="A214" s="3" t="s">
        <v>944</v>
      </c>
      <c r="B214" s="10" t="s">
        <v>1011</v>
      </c>
      <c r="C214" s="35" t="s">
        <v>1103</v>
      </c>
      <c r="D214" s="5">
        <v>2</v>
      </c>
      <c r="E214" s="5">
        <v>100</v>
      </c>
      <c r="F214" s="5">
        <v>4</v>
      </c>
      <c r="G214" s="5">
        <v>0</v>
      </c>
    </row>
    <row r="215" spans="1:7" x14ac:dyDescent="0.2">
      <c r="A215" s="3" t="s">
        <v>422</v>
      </c>
      <c r="B215" s="10" t="s">
        <v>1012</v>
      </c>
      <c r="C215" s="35" t="s">
        <v>1104</v>
      </c>
      <c r="D215" s="5">
        <v>2</v>
      </c>
      <c r="E215" s="5">
        <v>150</v>
      </c>
      <c r="F215" s="5">
        <v>3</v>
      </c>
      <c r="G215" s="5">
        <v>0</v>
      </c>
    </row>
    <row r="216" spans="1:7" x14ac:dyDescent="0.2">
      <c r="A216" s="3" t="s">
        <v>423</v>
      </c>
      <c r="B216" s="10" t="s">
        <v>1013</v>
      </c>
      <c r="C216" s="35" t="s">
        <v>1105</v>
      </c>
      <c r="D216" s="5">
        <v>2</v>
      </c>
      <c r="E216" s="5">
        <v>150</v>
      </c>
      <c r="F216" s="5">
        <v>5</v>
      </c>
      <c r="G216" s="5">
        <v>0</v>
      </c>
    </row>
    <row r="217" spans="1:7" x14ac:dyDescent="0.2">
      <c r="A217" s="3" t="s">
        <v>945</v>
      </c>
      <c r="B217" s="10" t="s">
        <v>1014</v>
      </c>
      <c r="C217" s="35" t="s">
        <v>1106</v>
      </c>
      <c r="D217" s="5">
        <v>2</v>
      </c>
      <c r="E217" s="5">
        <v>150</v>
      </c>
      <c r="F217" s="5">
        <v>4</v>
      </c>
      <c r="G217" s="5">
        <v>0</v>
      </c>
    </row>
    <row r="218" spans="1:7" x14ac:dyDescent="0.2">
      <c r="A218" s="3" t="s">
        <v>946</v>
      </c>
      <c r="B218" s="10" t="s">
        <v>1015</v>
      </c>
      <c r="C218" s="35" t="s">
        <v>1107</v>
      </c>
      <c r="D218" s="5">
        <v>2</v>
      </c>
      <c r="E218" s="5">
        <v>200</v>
      </c>
      <c r="F218" s="5">
        <v>5</v>
      </c>
      <c r="G218" s="5">
        <v>0</v>
      </c>
    </row>
    <row r="219" spans="1:7" x14ac:dyDescent="0.2">
      <c r="A219" s="3" t="s">
        <v>424</v>
      </c>
      <c r="B219" s="10" t="s">
        <v>1016</v>
      </c>
      <c r="C219" s="35" t="s">
        <v>1108</v>
      </c>
      <c r="D219" s="5">
        <v>2</v>
      </c>
      <c r="E219" s="5">
        <v>150</v>
      </c>
      <c r="F219" s="5">
        <v>3</v>
      </c>
      <c r="G219" s="5">
        <v>0</v>
      </c>
    </row>
    <row r="220" spans="1:7" x14ac:dyDescent="0.2">
      <c r="A220" s="3" t="s">
        <v>425</v>
      </c>
      <c r="B220" s="10" t="s">
        <v>1017</v>
      </c>
      <c r="C220" s="35" t="s">
        <v>1109</v>
      </c>
      <c r="D220" s="5">
        <v>2</v>
      </c>
      <c r="E220" s="5">
        <v>100</v>
      </c>
      <c r="F220" s="5">
        <v>4</v>
      </c>
      <c r="G220" s="5">
        <v>0</v>
      </c>
    </row>
    <row r="221" spans="1:7" x14ac:dyDescent="0.2">
      <c r="A221" s="3" t="s">
        <v>426</v>
      </c>
      <c r="B221" s="10" t="s">
        <v>1018</v>
      </c>
      <c r="C221" s="35" t="s">
        <v>1110</v>
      </c>
      <c r="D221" s="5">
        <v>2</v>
      </c>
      <c r="E221" s="5">
        <v>100</v>
      </c>
      <c r="F221" s="5">
        <v>5</v>
      </c>
      <c r="G221" s="5">
        <v>0</v>
      </c>
    </row>
    <row r="222" spans="1:7" x14ac:dyDescent="0.2">
      <c r="A222" s="3" t="s">
        <v>427</v>
      </c>
      <c r="B222" s="10" t="s">
        <v>1019</v>
      </c>
      <c r="C222" s="35" t="s">
        <v>1111</v>
      </c>
      <c r="D222" s="5">
        <v>2</v>
      </c>
      <c r="E222" s="5">
        <v>100</v>
      </c>
      <c r="F222" s="5">
        <v>3</v>
      </c>
      <c r="G222" s="5">
        <v>0</v>
      </c>
    </row>
    <row r="223" spans="1:7" x14ac:dyDescent="0.2">
      <c r="A223" s="3" t="s">
        <v>947</v>
      </c>
      <c r="B223" s="10" t="s">
        <v>1020</v>
      </c>
      <c r="C223" s="35" t="s">
        <v>1112</v>
      </c>
      <c r="D223" s="5">
        <v>2</v>
      </c>
      <c r="E223" s="5">
        <v>100</v>
      </c>
      <c r="F223" s="5">
        <v>3</v>
      </c>
      <c r="G223" s="5">
        <v>0</v>
      </c>
    </row>
    <row r="224" spans="1:7" x14ac:dyDescent="0.2">
      <c r="A224" s="3" t="s">
        <v>428</v>
      </c>
      <c r="B224" s="10" t="s">
        <v>1021</v>
      </c>
      <c r="C224" s="35" t="s">
        <v>1113</v>
      </c>
      <c r="D224" s="5">
        <v>2</v>
      </c>
      <c r="E224" s="5">
        <v>300</v>
      </c>
      <c r="F224" s="5">
        <v>6</v>
      </c>
      <c r="G224" s="5">
        <v>0</v>
      </c>
    </row>
    <row r="225" spans="1:7" x14ac:dyDescent="0.2">
      <c r="A225" s="3" t="s">
        <v>429</v>
      </c>
      <c r="B225" s="10" t="s">
        <v>1022</v>
      </c>
      <c r="C225" s="35" t="s">
        <v>1114</v>
      </c>
      <c r="D225" s="5">
        <v>2</v>
      </c>
      <c r="E225" s="5">
        <v>500</v>
      </c>
      <c r="F225" s="5">
        <v>5</v>
      </c>
      <c r="G225" s="5">
        <v>0</v>
      </c>
    </row>
    <row r="226" spans="1:7" x14ac:dyDescent="0.2">
      <c r="A226" s="3" t="s">
        <v>430</v>
      </c>
      <c r="B226" s="10" t="s">
        <v>1023</v>
      </c>
      <c r="C226" s="35" t="s">
        <v>1115</v>
      </c>
      <c r="D226" s="5">
        <v>2</v>
      </c>
      <c r="E226" s="5">
        <v>150</v>
      </c>
      <c r="F226" s="5">
        <v>4</v>
      </c>
      <c r="G226" s="5">
        <v>0</v>
      </c>
    </row>
    <row r="227" spans="1:7" x14ac:dyDescent="0.2">
      <c r="A227" s="3" t="s">
        <v>431</v>
      </c>
      <c r="B227" s="10" t="s">
        <v>1024</v>
      </c>
      <c r="C227" s="35" t="s">
        <v>1116</v>
      </c>
      <c r="D227" s="5">
        <v>2</v>
      </c>
      <c r="E227" s="5">
        <v>100</v>
      </c>
      <c r="F227" s="5">
        <v>7</v>
      </c>
      <c r="G227" s="5">
        <v>0</v>
      </c>
    </row>
    <row r="228" spans="1:7" x14ac:dyDescent="0.2">
      <c r="A228" s="3" t="s">
        <v>432</v>
      </c>
      <c r="B228" s="10" t="s">
        <v>1025</v>
      </c>
      <c r="C228" s="35" t="s">
        <v>1117</v>
      </c>
      <c r="D228" s="5">
        <v>2</v>
      </c>
      <c r="E228" s="5">
        <v>200</v>
      </c>
      <c r="F228" s="5">
        <v>5</v>
      </c>
      <c r="G228" s="5">
        <v>0</v>
      </c>
    </row>
    <row r="229" spans="1:7" x14ac:dyDescent="0.2">
      <c r="A229" s="3" t="s">
        <v>433</v>
      </c>
      <c r="B229" s="10" t="s">
        <v>1026</v>
      </c>
      <c r="C229" s="35" t="s">
        <v>1118</v>
      </c>
      <c r="D229" s="5">
        <v>2</v>
      </c>
      <c r="E229" s="5">
        <v>300</v>
      </c>
      <c r="F229" s="5">
        <v>5</v>
      </c>
      <c r="G229" s="5">
        <v>0</v>
      </c>
    </row>
    <row r="230" spans="1:7" x14ac:dyDescent="0.2">
      <c r="A230" s="3" t="s">
        <v>434</v>
      </c>
      <c r="B230" s="10" t="s">
        <v>1027</v>
      </c>
      <c r="C230" s="35" t="s">
        <v>1119</v>
      </c>
      <c r="D230" s="5">
        <v>2</v>
      </c>
      <c r="E230" s="5">
        <v>200</v>
      </c>
      <c r="F230" s="5">
        <v>5</v>
      </c>
      <c r="G230" s="5">
        <v>0</v>
      </c>
    </row>
    <row r="231" spans="1:7" x14ac:dyDescent="0.2">
      <c r="A231" s="3" t="s">
        <v>948</v>
      </c>
      <c r="B231" s="10" t="s">
        <v>1028</v>
      </c>
      <c r="C231" s="35" t="s">
        <v>1574</v>
      </c>
      <c r="D231" s="5">
        <v>3</v>
      </c>
      <c r="E231" s="5">
        <v>100</v>
      </c>
      <c r="F231" s="5">
        <v>4</v>
      </c>
      <c r="G231" s="5">
        <v>0</v>
      </c>
    </row>
    <row r="232" spans="1:7" x14ac:dyDescent="0.2">
      <c r="A232" s="3" t="s">
        <v>435</v>
      </c>
      <c r="B232" s="10" t="s">
        <v>1029</v>
      </c>
      <c r="C232" s="35" t="s">
        <v>1120</v>
      </c>
      <c r="D232" s="5">
        <v>3</v>
      </c>
      <c r="E232" s="5">
        <v>300</v>
      </c>
      <c r="F232" s="5">
        <v>6</v>
      </c>
      <c r="G232" s="5">
        <v>0</v>
      </c>
    </row>
    <row r="233" spans="1:7" x14ac:dyDescent="0.2">
      <c r="A233" s="3" t="s">
        <v>949</v>
      </c>
      <c r="B233" s="10" t="s">
        <v>1030</v>
      </c>
      <c r="C233" s="35" t="s">
        <v>1121</v>
      </c>
      <c r="D233" s="5">
        <v>2</v>
      </c>
      <c r="E233" s="5">
        <v>100</v>
      </c>
      <c r="F233" s="5">
        <v>3</v>
      </c>
      <c r="G233" s="5">
        <v>0</v>
      </c>
    </row>
    <row r="234" spans="1:7" x14ac:dyDescent="0.2">
      <c r="A234" s="3" t="s">
        <v>950</v>
      </c>
      <c r="B234" s="10" t="s">
        <v>1031</v>
      </c>
      <c r="C234" s="35" t="s">
        <v>1122</v>
      </c>
      <c r="D234" s="5">
        <v>2</v>
      </c>
      <c r="E234" s="5">
        <v>100</v>
      </c>
      <c r="F234" s="5">
        <v>6</v>
      </c>
      <c r="G234" s="5">
        <v>0</v>
      </c>
    </row>
    <row r="235" spans="1:7" x14ac:dyDescent="0.2">
      <c r="A235" s="3" t="s">
        <v>951</v>
      </c>
      <c r="B235" s="10" t="s">
        <v>1032</v>
      </c>
      <c r="C235" s="35" t="s">
        <v>1123</v>
      </c>
      <c r="D235" s="5">
        <v>2</v>
      </c>
      <c r="E235" s="5">
        <v>300</v>
      </c>
      <c r="F235" s="5">
        <v>3</v>
      </c>
      <c r="G235" s="5">
        <v>1400</v>
      </c>
    </row>
    <row r="236" spans="1:7" x14ac:dyDescent="0.2">
      <c r="A236" s="3" t="s">
        <v>436</v>
      </c>
      <c r="B236" s="10" t="s">
        <v>1033</v>
      </c>
      <c r="C236" s="35" t="s">
        <v>1575</v>
      </c>
      <c r="D236" s="5">
        <v>2</v>
      </c>
      <c r="E236" s="5">
        <v>100</v>
      </c>
      <c r="F236" s="5">
        <v>7</v>
      </c>
      <c r="G236" s="5">
        <v>0</v>
      </c>
    </row>
    <row r="237" spans="1:7" x14ac:dyDescent="0.2">
      <c r="A237" s="3" t="s">
        <v>952</v>
      </c>
      <c r="B237" s="10" t="s">
        <v>1034</v>
      </c>
      <c r="C237" s="35" t="s">
        <v>1124</v>
      </c>
      <c r="D237" s="5">
        <v>2</v>
      </c>
      <c r="E237" s="5">
        <v>100</v>
      </c>
      <c r="F237" s="5">
        <v>5</v>
      </c>
      <c r="G237" s="5">
        <v>0</v>
      </c>
    </row>
    <row r="238" spans="1:7" x14ac:dyDescent="0.2">
      <c r="A238" s="3" t="s">
        <v>437</v>
      </c>
      <c r="B238" s="10" t="s">
        <v>1035</v>
      </c>
      <c r="C238" s="35" t="s">
        <v>1125</v>
      </c>
      <c r="D238" s="5">
        <v>2</v>
      </c>
      <c r="E238" s="5">
        <v>100</v>
      </c>
      <c r="F238" s="5">
        <v>7</v>
      </c>
      <c r="G238" s="5">
        <v>0</v>
      </c>
    </row>
    <row r="239" spans="1:7" x14ac:dyDescent="0.2">
      <c r="A239" s="3" t="s">
        <v>438</v>
      </c>
      <c r="B239" s="10" t="s">
        <v>1036</v>
      </c>
      <c r="C239" s="35" t="s">
        <v>1126</v>
      </c>
      <c r="D239" s="5">
        <v>2</v>
      </c>
      <c r="E239" s="5">
        <v>1000</v>
      </c>
      <c r="F239" s="5">
        <v>9</v>
      </c>
      <c r="G239" s="5">
        <v>0</v>
      </c>
    </row>
    <row r="240" spans="1:7" x14ac:dyDescent="0.2">
      <c r="A240" s="3" t="s">
        <v>953</v>
      </c>
      <c r="B240" s="10" t="s">
        <v>1037</v>
      </c>
      <c r="C240" s="35" t="s">
        <v>1127</v>
      </c>
      <c r="D240" s="5">
        <v>2</v>
      </c>
      <c r="E240" s="5">
        <v>100</v>
      </c>
      <c r="F240" s="5">
        <v>5</v>
      </c>
      <c r="G240" s="5">
        <v>0</v>
      </c>
    </row>
    <row r="241" spans="1:7" x14ac:dyDescent="0.2">
      <c r="A241" s="3" t="s">
        <v>954</v>
      </c>
      <c r="B241" s="10" t="s">
        <v>1038</v>
      </c>
      <c r="C241" s="35" t="s">
        <v>1128</v>
      </c>
      <c r="D241" s="5">
        <v>2</v>
      </c>
      <c r="E241" s="5">
        <v>500</v>
      </c>
      <c r="F241" s="5">
        <v>3</v>
      </c>
      <c r="G241" s="5">
        <v>0</v>
      </c>
    </row>
    <row r="242" spans="1:7" x14ac:dyDescent="0.2">
      <c r="A242" s="3" t="s">
        <v>439</v>
      </c>
      <c r="B242" s="10" t="s">
        <v>1039</v>
      </c>
      <c r="C242" s="35" t="s">
        <v>1129</v>
      </c>
      <c r="D242" s="5">
        <v>2</v>
      </c>
      <c r="E242" s="5">
        <v>100</v>
      </c>
      <c r="F242" s="5">
        <v>3</v>
      </c>
      <c r="G242" s="5">
        <v>0</v>
      </c>
    </row>
    <row r="243" spans="1:7" x14ac:dyDescent="0.2">
      <c r="A243" s="3" t="s">
        <v>955</v>
      </c>
      <c r="B243" s="10" t="s">
        <v>1040</v>
      </c>
      <c r="C243" s="35" t="s">
        <v>1130</v>
      </c>
      <c r="D243" s="5">
        <v>2</v>
      </c>
      <c r="E243" s="5">
        <v>100</v>
      </c>
      <c r="F243" s="5">
        <v>5</v>
      </c>
      <c r="G243" s="5">
        <v>0</v>
      </c>
    </row>
    <row r="244" spans="1:7" x14ac:dyDescent="0.2">
      <c r="A244" s="3" t="s">
        <v>440</v>
      </c>
      <c r="B244" s="10" t="s">
        <v>1041</v>
      </c>
      <c r="C244" s="35" t="s">
        <v>1131</v>
      </c>
      <c r="D244" s="5">
        <v>2</v>
      </c>
      <c r="E244" s="5">
        <v>100</v>
      </c>
      <c r="F244" s="5">
        <v>4</v>
      </c>
      <c r="G244" s="5">
        <v>0</v>
      </c>
    </row>
    <row r="245" spans="1:7" x14ac:dyDescent="0.2">
      <c r="A245" s="3" t="s">
        <v>956</v>
      </c>
      <c r="B245" s="10" t="s">
        <v>1042</v>
      </c>
      <c r="C245" s="35" t="s">
        <v>1132</v>
      </c>
      <c r="D245" s="5">
        <v>2</v>
      </c>
      <c r="E245" s="5">
        <v>150</v>
      </c>
      <c r="F245" s="5">
        <v>8</v>
      </c>
      <c r="G245" s="5">
        <v>0</v>
      </c>
    </row>
    <row r="246" spans="1:7" x14ac:dyDescent="0.2">
      <c r="A246" s="3" t="s">
        <v>957</v>
      </c>
      <c r="B246" s="10" t="s">
        <v>1043</v>
      </c>
      <c r="C246" s="35" t="s">
        <v>1133</v>
      </c>
      <c r="D246" s="5">
        <v>2</v>
      </c>
      <c r="E246" s="5">
        <v>150</v>
      </c>
      <c r="F246" s="5">
        <v>5</v>
      </c>
      <c r="G246" s="5">
        <v>0</v>
      </c>
    </row>
    <row r="247" spans="1:7" x14ac:dyDescent="0.2">
      <c r="A247" s="3" t="s">
        <v>441</v>
      </c>
      <c r="B247" s="10" t="s">
        <v>1044</v>
      </c>
      <c r="C247" s="35" t="s">
        <v>1576</v>
      </c>
      <c r="D247" s="5">
        <v>2</v>
      </c>
      <c r="E247" s="5">
        <v>100</v>
      </c>
      <c r="F247" s="5">
        <v>6</v>
      </c>
      <c r="G247" s="5">
        <v>0</v>
      </c>
    </row>
    <row r="248" spans="1:7" x14ac:dyDescent="0.2">
      <c r="A248" s="3" t="s">
        <v>958</v>
      </c>
      <c r="B248" s="10" t="s">
        <v>1045</v>
      </c>
      <c r="C248" s="35" t="s">
        <v>1134</v>
      </c>
      <c r="D248" s="5">
        <v>2</v>
      </c>
      <c r="E248" s="5">
        <v>700</v>
      </c>
      <c r="F248" s="5">
        <v>8</v>
      </c>
      <c r="G248" s="5">
        <v>0</v>
      </c>
    </row>
    <row r="249" spans="1:7" x14ac:dyDescent="0.2">
      <c r="A249" s="3" t="s">
        <v>442</v>
      </c>
      <c r="B249" s="10" t="s">
        <v>1046</v>
      </c>
      <c r="C249" s="35" t="s">
        <v>1135</v>
      </c>
      <c r="D249" s="5">
        <v>2</v>
      </c>
      <c r="E249" s="5">
        <v>200</v>
      </c>
      <c r="F249" s="5">
        <v>6</v>
      </c>
      <c r="G249" s="5">
        <v>0</v>
      </c>
    </row>
    <row r="250" spans="1:7" x14ac:dyDescent="0.2">
      <c r="A250" s="3" t="s">
        <v>443</v>
      </c>
      <c r="B250" s="10" t="s">
        <v>1047</v>
      </c>
      <c r="C250" s="35" t="s">
        <v>1136</v>
      </c>
      <c r="D250" s="5">
        <v>2</v>
      </c>
      <c r="E250" s="5">
        <v>200</v>
      </c>
      <c r="F250" s="5">
        <v>5</v>
      </c>
      <c r="G250" s="5">
        <v>0</v>
      </c>
    </row>
    <row r="251" spans="1:7" x14ac:dyDescent="0.2">
      <c r="A251" s="3" t="s">
        <v>959</v>
      </c>
      <c r="B251" s="10" t="s">
        <v>1048</v>
      </c>
      <c r="C251" s="35" t="s">
        <v>1137</v>
      </c>
      <c r="D251" s="5">
        <v>2</v>
      </c>
      <c r="E251" s="5">
        <v>500</v>
      </c>
      <c r="F251" s="5">
        <v>8</v>
      </c>
      <c r="G251" s="5">
        <v>0</v>
      </c>
    </row>
    <row r="252" spans="1:7" x14ac:dyDescent="0.2">
      <c r="A252" s="3" t="s">
        <v>444</v>
      </c>
      <c r="B252" s="10" t="s">
        <v>1049</v>
      </c>
      <c r="C252" s="35" t="s">
        <v>1138</v>
      </c>
      <c r="D252" s="5">
        <v>2</v>
      </c>
      <c r="E252" s="5">
        <v>100</v>
      </c>
      <c r="F252" s="5">
        <v>4</v>
      </c>
      <c r="G252" s="5">
        <v>0</v>
      </c>
    </row>
    <row r="253" spans="1:7" x14ac:dyDescent="0.2">
      <c r="A253" s="3" t="s">
        <v>445</v>
      </c>
      <c r="B253" s="10" t="s">
        <v>1050</v>
      </c>
      <c r="C253" s="35" t="s">
        <v>1139</v>
      </c>
      <c r="D253" s="5">
        <v>2</v>
      </c>
      <c r="E253" s="5">
        <v>500</v>
      </c>
      <c r="F253" s="5">
        <v>7</v>
      </c>
      <c r="G253" s="5">
        <v>0</v>
      </c>
    </row>
    <row r="254" spans="1:7" x14ac:dyDescent="0.2">
      <c r="A254" s="3" t="s">
        <v>960</v>
      </c>
      <c r="B254" s="10" t="s">
        <v>1051</v>
      </c>
      <c r="C254" s="35" t="s">
        <v>1140</v>
      </c>
      <c r="D254" s="5">
        <v>2</v>
      </c>
      <c r="E254" s="5">
        <v>500</v>
      </c>
      <c r="F254" s="5">
        <v>8</v>
      </c>
      <c r="G254" s="5">
        <v>0</v>
      </c>
    </row>
    <row r="255" spans="1:7" x14ac:dyDescent="0.2">
      <c r="A255" s="3" t="s">
        <v>961</v>
      </c>
      <c r="B255" s="10" t="s">
        <v>1052</v>
      </c>
      <c r="C255" s="35" t="s">
        <v>1141</v>
      </c>
      <c r="D255" s="5">
        <v>2</v>
      </c>
      <c r="E255" s="5">
        <v>200</v>
      </c>
      <c r="F255" s="5">
        <v>7</v>
      </c>
      <c r="G255" s="5">
        <v>0</v>
      </c>
    </row>
    <row r="256" spans="1:7" x14ac:dyDescent="0.2">
      <c r="A256" s="3" t="s">
        <v>962</v>
      </c>
      <c r="B256" s="10" t="s">
        <v>1053</v>
      </c>
      <c r="C256" s="35" t="s">
        <v>1142</v>
      </c>
      <c r="D256" s="5">
        <v>2</v>
      </c>
      <c r="E256" s="5">
        <v>100</v>
      </c>
      <c r="F256" s="5">
        <v>8</v>
      </c>
      <c r="G256" s="5">
        <v>0</v>
      </c>
    </row>
    <row r="257" spans="1:7" x14ac:dyDescent="0.2">
      <c r="A257" s="3" t="s">
        <v>446</v>
      </c>
      <c r="B257" s="10" t="s">
        <v>1054</v>
      </c>
      <c r="C257" s="35" t="s">
        <v>1143</v>
      </c>
      <c r="D257" s="5">
        <v>2</v>
      </c>
      <c r="E257" s="5">
        <v>200</v>
      </c>
      <c r="F257" s="5">
        <v>3</v>
      </c>
      <c r="G257" s="5">
        <v>0</v>
      </c>
    </row>
    <row r="258" spans="1:7" x14ac:dyDescent="0.2">
      <c r="A258" s="3" t="s">
        <v>1609</v>
      </c>
      <c r="B258" s="10" t="s">
        <v>1577</v>
      </c>
      <c r="C258" s="35" t="s">
        <v>1641</v>
      </c>
      <c r="D258" s="5">
        <v>2</v>
      </c>
      <c r="E258" s="5">
        <v>100</v>
      </c>
      <c r="F258" s="5">
        <v>3</v>
      </c>
      <c r="G258" s="5">
        <v>0</v>
      </c>
    </row>
    <row r="259" spans="1:7" x14ac:dyDescent="0.2">
      <c r="A259" s="3" t="s">
        <v>1610</v>
      </c>
      <c r="B259" s="10" t="s">
        <v>1578</v>
      </c>
      <c r="C259" s="35" t="s">
        <v>1642</v>
      </c>
      <c r="D259" s="5">
        <v>2</v>
      </c>
      <c r="E259" s="5">
        <v>100</v>
      </c>
      <c r="F259" s="5">
        <v>4</v>
      </c>
      <c r="G259" s="5">
        <v>0</v>
      </c>
    </row>
    <row r="260" spans="1:7" x14ac:dyDescent="0.2">
      <c r="A260" s="3" t="s">
        <v>1611</v>
      </c>
      <c r="B260" s="10" t="s">
        <v>1579</v>
      </c>
      <c r="C260" s="35" t="s">
        <v>1643</v>
      </c>
      <c r="D260" s="5">
        <v>2</v>
      </c>
      <c r="E260" s="5">
        <v>100</v>
      </c>
      <c r="F260" s="5">
        <v>5</v>
      </c>
      <c r="G260" s="5">
        <v>0</v>
      </c>
    </row>
    <row r="261" spans="1:7" x14ac:dyDescent="0.2">
      <c r="A261" s="3" t="s">
        <v>1612</v>
      </c>
      <c r="B261" s="10" t="s">
        <v>1580</v>
      </c>
      <c r="C261" s="35" t="s">
        <v>1644</v>
      </c>
      <c r="D261" s="5">
        <v>2</v>
      </c>
      <c r="E261" s="5">
        <v>800</v>
      </c>
      <c r="F261" s="5">
        <v>4</v>
      </c>
      <c r="G261" s="5">
        <v>0</v>
      </c>
    </row>
    <row r="262" spans="1:7" x14ac:dyDescent="0.2">
      <c r="A262" s="3" t="s">
        <v>1613</v>
      </c>
      <c r="B262" s="10" t="s">
        <v>1581</v>
      </c>
      <c r="C262" s="35" t="s">
        <v>1645</v>
      </c>
      <c r="D262" s="5">
        <v>2</v>
      </c>
      <c r="E262" s="5">
        <v>400</v>
      </c>
      <c r="F262" s="5">
        <v>4</v>
      </c>
      <c r="G262" s="5">
        <v>0</v>
      </c>
    </row>
    <row r="263" spans="1:7" x14ac:dyDescent="0.2">
      <c r="A263" s="3" t="s">
        <v>1614</v>
      </c>
      <c r="B263" s="10" t="s">
        <v>1582</v>
      </c>
      <c r="C263" s="35" t="s">
        <v>453</v>
      </c>
      <c r="D263" s="5">
        <v>2</v>
      </c>
      <c r="E263" s="5">
        <v>200</v>
      </c>
      <c r="F263" s="5">
        <v>5</v>
      </c>
      <c r="G263" s="5">
        <v>0</v>
      </c>
    </row>
    <row r="264" spans="1:7" x14ac:dyDescent="0.2">
      <c r="A264" s="3" t="s">
        <v>1615</v>
      </c>
      <c r="B264" s="10" t="s">
        <v>1583</v>
      </c>
      <c r="C264" s="35" t="s">
        <v>1646</v>
      </c>
      <c r="D264" s="5">
        <v>2</v>
      </c>
      <c r="E264" s="5">
        <v>200</v>
      </c>
      <c r="F264" s="5">
        <v>5</v>
      </c>
      <c r="G264" s="5">
        <v>0</v>
      </c>
    </row>
    <row r="265" spans="1:7" x14ac:dyDescent="0.2">
      <c r="A265" s="3" t="s">
        <v>1616</v>
      </c>
      <c r="B265" s="10" t="s">
        <v>1584</v>
      </c>
      <c r="C265" s="35" t="s">
        <v>1647</v>
      </c>
      <c r="D265" s="5">
        <v>2</v>
      </c>
      <c r="E265" s="5">
        <v>100</v>
      </c>
      <c r="F265" s="5">
        <v>3</v>
      </c>
      <c r="G265" s="5">
        <v>0</v>
      </c>
    </row>
    <row r="266" spans="1:7" x14ac:dyDescent="0.2">
      <c r="A266" s="3" t="s">
        <v>1617</v>
      </c>
      <c r="B266" s="10" t="s">
        <v>1585</v>
      </c>
      <c r="C266" s="35" t="s">
        <v>1648</v>
      </c>
      <c r="D266" s="5">
        <v>2</v>
      </c>
      <c r="E266" s="5">
        <v>200</v>
      </c>
      <c r="F266" s="5">
        <v>5</v>
      </c>
      <c r="G266" s="5">
        <v>0</v>
      </c>
    </row>
    <row r="267" spans="1:7" x14ac:dyDescent="0.2">
      <c r="A267" s="3" t="s">
        <v>1618</v>
      </c>
      <c r="B267" s="10" t="s">
        <v>1586</v>
      </c>
      <c r="C267" s="35" t="s">
        <v>1649</v>
      </c>
      <c r="D267" s="5">
        <v>2</v>
      </c>
      <c r="E267" s="5">
        <v>100</v>
      </c>
      <c r="F267" s="5">
        <v>3</v>
      </c>
      <c r="G267" s="5">
        <v>0</v>
      </c>
    </row>
    <row r="268" spans="1:7" x14ac:dyDescent="0.2">
      <c r="A268" s="3" t="s">
        <v>1619</v>
      </c>
      <c r="B268" s="10" t="s">
        <v>1587</v>
      </c>
      <c r="C268" s="35" t="s">
        <v>1650</v>
      </c>
      <c r="D268" s="5">
        <v>2</v>
      </c>
      <c r="E268" s="5">
        <v>2000</v>
      </c>
      <c r="F268" s="5">
        <v>3</v>
      </c>
      <c r="G268" s="5">
        <v>0</v>
      </c>
    </row>
    <row r="269" spans="1:7" x14ac:dyDescent="0.2">
      <c r="A269" s="3" t="s">
        <v>1620</v>
      </c>
      <c r="B269" s="10" t="s">
        <v>1588</v>
      </c>
      <c r="C269" s="35" t="s">
        <v>1651</v>
      </c>
      <c r="D269" s="5">
        <v>2</v>
      </c>
      <c r="E269" s="5">
        <v>100</v>
      </c>
      <c r="F269" s="5">
        <v>3</v>
      </c>
      <c r="G269" s="5">
        <v>0</v>
      </c>
    </row>
    <row r="270" spans="1:7" x14ac:dyDescent="0.2">
      <c r="A270" s="3" t="s">
        <v>1621</v>
      </c>
      <c r="B270" s="10" t="s">
        <v>1589</v>
      </c>
      <c r="C270" s="35" t="s">
        <v>1652</v>
      </c>
      <c r="D270" s="5">
        <v>3</v>
      </c>
      <c r="E270" s="5">
        <v>500</v>
      </c>
      <c r="F270" s="5">
        <v>4</v>
      </c>
      <c r="G270" s="5">
        <v>0</v>
      </c>
    </row>
    <row r="271" spans="1:7" x14ac:dyDescent="0.2">
      <c r="A271" s="3" t="s">
        <v>1622</v>
      </c>
      <c r="B271" s="10" t="s">
        <v>1590</v>
      </c>
      <c r="C271" s="35" t="s">
        <v>1653</v>
      </c>
      <c r="D271" s="5">
        <v>2</v>
      </c>
      <c r="E271" s="5">
        <v>200</v>
      </c>
      <c r="F271" s="5">
        <v>4</v>
      </c>
      <c r="G271" s="5">
        <v>0</v>
      </c>
    </row>
    <row r="272" spans="1:7" x14ac:dyDescent="0.2">
      <c r="A272" s="3" t="s">
        <v>1623</v>
      </c>
      <c r="B272" s="10" t="s">
        <v>1591</v>
      </c>
      <c r="C272" s="35" t="s">
        <v>1654</v>
      </c>
      <c r="D272" s="5">
        <v>2</v>
      </c>
      <c r="E272" s="5">
        <v>200</v>
      </c>
      <c r="F272" s="5">
        <v>3</v>
      </c>
      <c r="G272" s="5">
        <v>0</v>
      </c>
    </row>
    <row r="273" spans="1:7" x14ac:dyDescent="0.2">
      <c r="A273" s="3" t="s">
        <v>1624</v>
      </c>
      <c r="B273" s="10" t="s">
        <v>1592</v>
      </c>
      <c r="C273" s="35" t="s">
        <v>1655</v>
      </c>
      <c r="D273" s="5">
        <v>2</v>
      </c>
      <c r="E273" s="5">
        <v>200</v>
      </c>
      <c r="F273" s="5">
        <v>6</v>
      </c>
      <c r="G273" s="5">
        <v>0</v>
      </c>
    </row>
    <row r="274" spans="1:7" x14ac:dyDescent="0.2">
      <c r="A274" s="3" t="s">
        <v>1625</v>
      </c>
      <c r="B274" s="10" t="s">
        <v>1593</v>
      </c>
      <c r="C274" s="35" t="s">
        <v>1656</v>
      </c>
      <c r="D274" s="5">
        <v>2</v>
      </c>
      <c r="E274" s="5">
        <v>100</v>
      </c>
      <c r="F274" s="5">
        <v>6</v>
      </c>
      <c r="G274" s="5">
        <v>0</v>
      </c>
    </row>
    <row r="275" spans="1:7" x14ac:dyDescent="0.2">
      <c r="A275" s="3" t="s">
        <v>1626</v>
      </c>
      <c r="B275" s="10" t="s">
        <v>1594</v>
      </c>
      <c r="C275" s="35" t="s">
        <v>1657</v>
      </c>
      <c r="D275" s="5">
        <v>2</v>
      </c>
      <c r="E275" s="5">
        <v>4000</v>
      </c>
      <c r="F275" s="5">
        <v>5</v>
      </c>
      <c r="G275" s="5">
        <v>0</v>
      </c>
    </row>
    <row r="276" spans="1:7" x14ac:dyDescent="0.2">
      <c r="A276" s="3" t="s">
        <v>1627</v>
      </c>
      <c r="B276" s="10" t="s">
        <v>1595</v>
      </c>
      <c r="C276" s="35" t="s">
        <v>1658</v>
      </c>
      <c r="D276" s="5">
        <v>2</v>
      </c>
      <c r="E276" s="5">
        <v>100</v>
      </c>
      <c r="F276" s="5">
        <v>6</v>
      </c>
      <c r="G276" s="5">
        <v>0</v>
      </c>
    </row>
    <row r="277" spans="1:7" x14ac:dyDescent="0.2">
      <c r="A277" s="3" t="s">
        <v>1628</v>
      </c>
      <c r="B277" s="10" t="s">
        <v>1596</v>
      </c>
      <c r="C277" s="35" t="s">
        <v>1659</v>
      </c>
      <c r="D277" s="5">
        <v>3</v>
      </c>
      <c r="E277" s="5">
        <v>150</v>
      </c>
      <c r="F277" s="5">
        <v>6</v>
      </c>
      <c r="G277" s="5">
        <v>0</v>
      </c>
    </row>
    <row r="278" spans="1:7" x14ac:dyDescent="0.2">
      <c r="A278" s="3" t="s">
        <v>1629</v>
      </c>
      <c r="B278" s="10" t="s">
        <v>1597</v>
      </c>
      <c r="C278" s="35" t="s">
        <v>1660</v>
      </c>
      <c r="D278" s="5">
        <v>2</v>
      </c>
      <c r="E278" s="5">
        <v>200</v>
      </c>
      <c r="F278" s="5">
        <v>6</v>
      </c>
      <c r="G278" s="5">
        <v>0</v>
      </c>
    </row>
    <row r="279" spans="1:7" x14ac:dyDescent="0.2">
      <c r="A279" s="3" t="s">
        <v>1630</v>
      </c>
      <c r="B279" s="10" t="s">
        <v>1598</v>
      </c>
      <c r="C279" s="35" t="s">
        <v>1661</v>
      </c>
      <c r="D279" s="5">
        <v>2</v>
      </c>
      <c r="E279" s="5">
        <v>150</v>
      </c>
      <c r="F279" s="5">
        <v>4</v>
      </c>
      <c r="G279" s="5">
        <v>0</v>
      </c>
    </row>
    <row r="280" spans="1:7" x14ac:dyDescent="0.2">
      <c r="A280" s="3" t="s">
        <v>1631</v>
      </c>
      <c r="B280" s="10" t="s">
        <v>1599</v>
      </c>
      <c r="C280" s="35" t="s">
        <v>1662</v>
      </c>
      <c r="D280" s="5">
        <v>2</v>
      </c>
      <c r="E280" s="5">
        <v>300</v>
      </c>
      <c r="F280" s="5">
        <v>3</v>
      </c>
      <c r="G280" s="5">
        <v>0</v>
      </c>
    </row>
    <row r="281" spans="1:7" x14ac:dyDescent="0.2">
      <c r="A281" s="3" t="s">
        <v>1632</v>
      </c>
      <c r="B281" s="10" t="s">
        <v>1600</v>
      </c>
      <c r="C281" s="35" t="s">
        <v>1663</v>
      </c>
      <c r="D281" s="5">
        <v>2</v>
      </c>
      <c r="E281" s="5">
        <v>150</v>
      </c>
      <c r="F281" s="5">
        <v>3</v>
      </c>
      <c r="G281" s="5">
        <v>0</v>
      </c>
    </row>
    <row r="282" spans="1:7" x14ac:dyDescent="0.2">
      <c r="A282" s="3" t="s">
        <v>1633</v>
      </c>
      <c r="B282" s="10" t="s">
        <v>1601</v>
      </c>
      <c r="C282" s="35" t="s">
        <v>1664</v>
      </c>
      <c r="D282" s="5">
        <v>2</v>
      </c>
      <c r="E282" s="5">
        <v>500</v>
      </c>
      <c r="F282" s="5">
        <v>5</v>
      </c>
      <c r="G282" s="5">
        <v>0</v>
      </c>
    </row>
    <row r="283" spans="1:7" x14ac:dyDescent="0.2">
      <c r="A283" s="3" t="s">
        <v>1634</v>
      </c>
      <c r="B283" s="10" t="s">
        <v>1602</v>
      </c>
      <c r="C283" s="35" t="s">
        <v>1665</v>
      </c>
      <c r="D283" s="5">
        <v>2</v>
      </c>
      <c r="E283" s="5">
        <v>100</v>
      </c>
      <c r="F283" s="5">
        <v>4</v>
      </c>
      <c r="G283" s="5">
        <v>0</v>
      </c>
    </row>
    <row r="284" spans="1:7" x14ac:dyDescent="0.2">
      <c r="A284" s="3" t="s">
        <v>1635</v>
      </c>
      <c r="B284" s="10" t="s">
        <v>1603</v>
      </c>
      <c r="C284" s="35" t="s">
        <v>1666</v>
      </c>
      <c r="D284" s="5">
        <v>2</v>
      </c>
      <c r="E284" s="5">
        <v>300</v>
      </c>
      <c r="F284" s="5">
        <v>4</v>
      </c>
      <c r="G284" s="5">
        <v>0</v>
      </c>
    </row>
    <row r="285" spans="1:7" x14ac:dyDescent="0.2">
      <c r="A285" s="3" t="s">
        <v>1636</v>
      </c>
      <c r="B285" s="10" t="s">
        <v>1604</v>
      </c>
      <c r="C285" s="35" t="s">
        <v>1667</v>
      </c>
      <c r="D285" s="5">
        <v>2</v>
      </c>
      <c r="E285" s="5">
        <v>300</v>
      </c>
      <c r="F285" s="5">
        <v>4</v>
      </c>
      <c r="G285" s="5">
        <v>0</v>
      </c>
    </row>
    <row r="286" spans="1:7" x14ac:dyDescent="0.2">
      <c r="A286" s="3" t="s">
        <v>1637</v>
      </c>
      <c r="B286" s="10" t="s">
        <v>1605</v>
      </c>
      <c r="C286" s="35" t="s">
        <v>1668</v>
      </c>
      <c r="D286" s="5">
        <v>2</v>
      </c>
      <c r="E286" s="5">
        <v>200</v>
      </c>
      <c r="F286" s="5">
        <v>5</v>
      </c>
      <c r="G286" s="5">
        <v>0</v>
      </c>
    </row>
    <row r="287" spans="1:7" x14ac:dyDescent="0.2">
      <c r="A287" s="3" t="s">
        <v>1638</v>
      </c>
      <c r="B287" s="10" t="s">
        <v>1606</v>
      </c>
      <c r="C287" s="35" t="s">
        <v>1669</v>
      </c>
      <c r="D287" s="5">
        <v>2</v>
      </c>
      <c r="E287" s="5">
        <v>100</v>
      </c>
      <c r="F287" s="5">
        <v>3</v>
      </c>
      <c r="G287" s="5">
        <v>0</v>
      </c>
    </row>
    <row r="288" spans="1:7" x14ac:dyDescent="0.2">
      <c r="A288" s="3" t="s">
        <v>1639</v>
      </c>
      <c r="B288" s="10" t="s">
        <v>1607</v>
      </c>
      <c r="C288" s="35" t="s">
        <v>1670</v>
      </c>
      <c r="D288" s="5">
        <v>2</v>
      </c>
      <c r="E288" s="5">
        <v>200</v>
      </c>
      <c r="F288" s="5">
        <v>3</v>
      </c>
      <c r="G288" s="5">
        <v>0</v>
      </c>
    </row>
    <row r="289" spans="1:7" x14ac:dyDescent="0.2">
      <c r="A289" s="3" t="s">
        <v>1640</v>
      </c>
      <c r="B289" s="10" t="s">
        <v>1608</v>
      </c>
      <c r="C289" s="35" t="s">
        <v>1671</v>
      </c>
      <c r="D289" s="5">
        <v>2</v>
      </c>
      <c r="E289" s="5">
        <v>150</v>
      </c>
      <c r="F289" s="5">
        <v>5</v>
      </c>
      <c r="G289" s="5">
        <v>0</v>
      </c>
    </row>
    <row r="290" spans="1:7" x14ac:dyDescent="0.2">
      <c r="A290" s="3" t="s">
        <v>1672</v>
      </c>
      <c r="B290" s="10" t="s">
        <v>1678</v>
      </c>
      <c r="C290" s="38" t="s">
        <v>1824</v>
      </c>
      <c r="D290" s="5">
        <v>3</v>
      </c>
      <c r="E290" s="5">
        <v>1000</v>
      </c>
      <c r="F290" s="5">
        <v>13</v>
      </c>
      <c r="G290" s="5">
        <v>30000</v>
      </c>
    </row>
    <row r="291" spans="1:7" x14ac:dyDescent="0.2">
      <c r="A291" s="3" t="s">
        <v>1673</v>
      </c>
      <c r="B291" s="10" t="s">
        <v>1679</v>
      </c>
      <c r="C291" s="38" t="s">
        <v>1825</v>
      </c>
      <c r="D291" s="5">
        <v>3</v>
      </c>
      <c r="E291" s="5">
        <v>1000</v>
      </c>
      <c r="F291" s="5">
        <v>12</v>
      </c>
      <c r="G291" s="5">
        <v>35000</v>
      </c>
    </row>
    <row r="292" spans="1:7" x14ac:dyDescent="0.2">
      <c r="A292" s="3" t="s">
        <v>1674</v>
      </c>
      <c r="B292" s="10" t="s">
        <v>1680</v>
      </c>
      <c r="C292" s="38" t="s">
        <v>1826</v>
      </c>
      <c r="D292" s="5">
        <v>3</v>
      </c>
      <c r="E292" s="5">
        <v>300</v>
      </c>
      <c r="F292" s="5">
        <v>8</v>
      </c>
      <c r="G292" s="5">
        <v>0</v>
      </c>
    </row>
    <row r="293" spans="1:7" x14ac:dyDescent="0.2">
      <c r="A293" s="3" t="s">
        <v>1675</v>
      </c>
      <c r="B293" s="10" t="s">
        <v>1681</v>
      </c>
      <c r="C293" s="38" t="s">
        <v>1827</v>
      </c>
      <c r="D293" s="5">
        <v>3</v>
      </c>
      <c r="E293" s="5">
        <v>300</v>
      </c>
      <c r="F293" s="5">
        <v>8</v>
      </c>
      <c r="G293" s="5">
        <v>0</v>
      </c>
    </row>
    <row r="294" spans="1:7" x14ac:dyDescent="0.2">
      <c r="A294" s="3" t="s">
        <v>1676</v>
      </c>
      <c r="B294" s="10" t="s">
        <v>1682</v>
      </c>
      <c r="C294" s="38" t="s">
        <v>1828</v>
      </c>
      <c r="D294" s="5">
        <v>3</v>
      </c>
      <c r="E294" s="5">
        <v>3000</v>
      </c>
      <c r="F294" s="5">
        <v>9</v>
      </c>
      <c r="G294" s="5">
        <v>51000</v>
      </c>
    </row>
    <row r="295" spans="1:7" x14ac:dyDescent="0.2">
      <c r="A295" s="3" t="s">
        <v>1677</v>
      </c>
      <c r="B295" s="10" t="s">
        <v>1683</v>
      </c>
      <c r="C295" s="38" t="s">
        <v>1829</v>
      </c>
      <c r="D295" s="5">
        <v>3</v>
      </c>
      <c r="E295" s="5">
        <v>1000</v>
      </c>
      <c r="F295" s="5">
        <v>8</v>
      </c>
      <c r="G295" s="5">
        <v>9600</v>
      </c>
    </row>
    <row r="296" spans="1:7" x14ac:dyDescent="0.2">
      <c r="A296" s="3" t="s">
        <v>1754</v>
      </c>
      <c r="B296" s="10" t="s">
        <v>1684</v>
      </c>
      <c r="C296" s="38" t="s">
        <v>1830</v>
      </c>
      <c r="D296" s="5">
        <v>3</v>
      </c>
      <c r="E296" s="5">
        <v>1000</v>
      </c>
      <c r="F296" s="5">
        <v>8</v>
      </c>
      <c r="G296" s="5">
        <v>16000</v>
      </c>
    </row>
    <row r="297" spans="1:7" x14ac:dyDescent="0.2">
      <c r="A297" s="3" t="s">
        <v>1755</v>
      </c>
      <c r="B297" s="10" t="s">
        <v>1685</v>
      </c>
      <c r="C297" s="38" t="s">
        <v>1831</v>
      </c>
      <c r="D297" s="5">
        <v>2</v>
      </c>
      <c r="E297" s="5">
        <v>200</v>
      </c>
      <c r="F297" s="5">
        <v>3</v>
      </c>
      <c r="G297" s="5">
        <v>0</v>
      </c>
    </row>
    <row r="298" spans="1:7" x14ac:dyDescent="0.2">
      <c r="A298" s="3" t="s">
        <v>1756</v>
      </c>
      <c r="B298" s="10" t="s">
        <v>1686</v>
      </c>
      <c r="C298" s="38" t="s">
        <v>1832</v>
      </c>
      <c r="D298" s="5">
        <v>3</v>
      </c>
      <c r="E298" s="5">
        <v>500</v>
      </c>
      <c r="F298" s="5">
        <v>10</v>
      </c>
      <c r="G298" s="5">
        <v>10000</v>
      </c>
    </row>
    <row r="299" spans="1:7" x14ac:dyDescent="0.2">
      <c r="A299" s="3" t="s">
        <v>1757</v>
      </c>
      <c r="B299" s="10" t="s">
        <v>1687</v>
      </c>
      <c r="C299" s="38" t="s">
        <v>1833</v>
      </c>
      <c r="D299" s="5">
        <v>3</v>
      </c>
      <c r="E299" s="5">
        <v>1000</v>
      </c>
      <c r="F299" s="5">
        <v>12</v>
      </c>
      <c r="G299" s="5">
        <v>15000</v>
      </c>
    </row>
    <row r="300" spans="1:7" x14ac:dyDescent="0.2">
      <c r="A300" s="3" t="s">
        <v>1758</v>
      </c>
      <c r="B300" s="10" t="s">
        <v>1688</v>
      </c>
      <c r="C300" s="38" t="s">
        <v>1834</v>
      </c>
      <c r="D300" s="5">
        <v>3</v>
      </c>
      <c r="E300" s="5">
        <v>1000</v>
      </c>
      <c r="F300" s="5">
        <v>10</v>
      </c>
      <c r="G300" s="5">
        <v>15000</v>
      </c>
    </row>
    <row r="301" spans="1:7" x14ac:dyDescent="0.2">
      <c r="A301" s="3" t="s">
        <v>1759</v>
      </c>
      <c r="B301" s="10" t="s">
        <v>1689</v>
      </c>
      <c r="C301" s="38" t="s">
        <v>1835</v>
      </c>
      <c r="D301" s="5">
        <v>3</v>
      </c>
      <c r="E301" s="5">
        <v>2000</v>
      </c>
      <c r="F301" s="5">
        <v>8</v>
      </c>
      <c r="G301" s="5">
        <v>30000</v>
      </c>
    </row>
    <row r="302" spans="1:7" x14ac:dyDescent="0.2">
      <c r="A302" s="3" t="s">
        <v>1760</v>
      </c>
      <c r="B302" s="10" t="s">
        <v>1690</v>
      </c>
      <c r="C302" s="38" t="s">
        <v>1836</v>
      </c>
      <c r="D302" s="5">
        <v>3</v>
      </c>
      <c r="E302" s="5">
        <v>1000</v>
      </c>
      <c r="F302" s="5">
        <v>12</v>
      </c>
      <c r="G302" s="5">
        <v>15000</v>
      </c>
    </row>
    <row r="303" spans="1:7" x14ac:dyDescent="0.2">
      <c r="A303" s="3" t="s">
        <v>1761</v>
      </c>
      <c r="B303" s="10" t="s">
        <v>1691</v>
      </c>
      <c r="C303" s="38" t="s">
        <v>1837</v>
      </c>
      <c r="D303" s="5">
        <v>3</v>
      </c>
      <c r="E303" s="5">
        <v>500</v>
      </c>
      <c r="F303" s="5">
        <v>5</v>
      </c>
      <c r="G303" s="5">
        <v>3000</v>
      </c>
    </row>
    <row r="304" spans="1:7" x14ac:dyDescent="0.2">
      <c r="A304" s="3" t="s">
        <v>1762</v>
      </c>
      <c r="B304" s="10" t="s">
        <v>1692</v>
      </c>
      <c r="C304" s="38" t="s">
        <v>1838</v>
      </c>
      <c r="D304" s="5">
        <v>3</v>
      </c>
      <c r="E304" s="5">
        <v>2000</v>
      </c>
      <c r="F304" s="5">
        <v>10</v>
      </c>
      <c r="G304" s="5">
        <v>38000</v>
      </c>
    </row>
    <row r="305" spans="1:7" x14ac:dyDescent="0.2">
      <c r="A305" s="3" t="s">
        <v>1763</v>
      </c>
      <c r="B305" s="10" t="s">
        <v>1693</v>
      </c>
      <c r="C305" s="38" t="s">
        <v>1839</v>
      </c>
      <c r="D305" s="5">
        <v>3</v>
      </c>
      <c r="E305" s="5">
        <v>200</v>
      </c>
      <c r="F305" s="5">
        <v>6</v>
      </c>
      <c r="G305" s="5">
        <v>0</v>
      </c>
    </row>
    <row r="306" spans="1:7" x14ac:dyDescent="0.2">
      <c r="A306" s="3" t="s">
        <v>1764</v>
      </c>
      <c r="B306" s="10" t="s">
        <v>1694</v>
      </c>
      <c r="C306" s="38" t="s">
        <v>1840</v>
      </c>
      <c r="D306" s="5">
        <v>3</v>
      </c>
      <c r="E306" s="5">
        <v>100</v>
      </c>
      <c r="F306" s="5">
        <v>6</v>
      </c>
      <c r="G306" s="5">
        <v>1900</v>
      </c>
    </row>
    <row r="307" spans="1:7" x14ac:dyDescent="0.2">
      <c r="A307" s="3" t="s">
        <v>1765</v>
      </c>
      <c r="B307" s="10" t="s">
        <v>1695</v>
      </c>
      <c r="C307" s="38" t="s">
        <v>1841</v>
      </c>
      <c r="D307" s="5">
        <v>3</v>
      </c>
      <c r="E307" s="5">
        <v>500</v>
      </c>
      <c r="F307" s="5">
        <v>6</v>
      </c>
      <c r="G307" s="5">
        <v>19000</v>
      </c>
    </row>
    <row r="308" spans="1:7" x14ac:dyDescent="0.2">
      <c r="A308" s="3" t="s">
        <v>1766</v>
      </c>
      <c r="B308" s="10" t="s">
        <v>1696</v>
      </c>
      <c r="C308" s="38" t="s">
        <v>1842</v>
      </c>
      <c r="D308" s="5">
        <v>3</v>
      </c>
      <c r="E308" s="5">
        <v>500</v>
      </c>
      <c r="F308" s="5">
        <v>7</v>
      </c>
      <c r="G308" s="5">
        <v>5500</v>
      </c>
    </row>
    <row r="309" spans="1:7" x14ac:dyDescent="0.2">
      <c r="A309" s="3" t="s">
        <v>1767</v>
      </c>
      <c r="B309" s="10" t="s">
        <v>1697</v>
      </c>
      <c r="C309" s="38" t="s">
        <v>1843</v>
      </c>
      <c r="D309" s="5">
        <v>3</v>
      </c>
      <c r="E309" s="5">
        <v>500</v>
      </c>
      <c r="F309" s="5">
        <v>6</v>
      </c>
      <c r="G309" s="5">
        <v>8000</v>
      </c>
    </row>
    <row r="310" spans="1:7" x14ac:dyDescent="0.2">
      <c r="A310" s="3" t="s">
        <v>1768</v>
      </c>
      <c r="B310" s="10" t="s">
        <v>1698</v>
      </c>
      <c r="C310" s="38" t="s">
        <v>1844</v>
      </c>
      <c r="D310" s="5">
        <v>3</v>
      </c>
      <c r="E310" s="5">
        <v>100</v>
      </c>
      <c r="F310" s="5">
        <v>6</v>
      </c>
      <c r="G310" s="5">
        <v>1200</v>
      </c>
    </row>
    <row r="311" spans="1:7" x14ac:dyDescent="0.2">
      <c r="A311" s="3" t="s">
        <v>1769</v>
      </c>
      <c r="B311" s="10" t="s">
        <v>1699</v>
      </c>
      <c r="C311" s="38" t="s">
        <v>1845</v>
      </c>
      <c r="D311" s="5">
        <v>3</v>
      </c>
      <c r="E311" s="5">
        <v>1000</v>
      </c>
      <c r="F311" s="5">
        <v>6</v>
      </c>
      <c r="G311" s="5">
        <v>11000</v>
      </c>
    </row>
    <row r="312" spans="1:7" x14ac:dyDescent="0.2">
      <c r="A312" s="3" t="s">
        <v>1770</v>
      </c>
      <c r="B312" s="10" t="s">
        <v>1700</v>
      </c>
      <c r="C312" s="38" t="s">
        <v>1846</v>
      </c>
      <c r="D312" s="5">
        <v>2</v>
      </c>
      <c r="E312" s="5">
        <v>100</v>
      </c>
      <c r="F312" s="5">
        <v>7</v>
      </c>
      <c r="G312" s="5">
        <v>0</v>
      </c>
    </row>
    <row r="313" spans="1:7" x14ac:dyDescent="0.2">
      <c r="A313" s="3" t="s">
        <v>1771</v>
      </c>
      <c r="B313" s="10" t="s">
        <v>1701</v>
      </c>
      <c r="C313" s="38" t="s">
        <v>1847</v>
      </c>
      <c r="D313" s="5">
        <v>3</v>
      </c>
      <c r="E313" s="5">
        <v>500</v>
      </c>
      <c r="F313" s="5">
        <v>4</v>
      </c>
      <c r="G313" s="5">
        <v>4000</v>
      </c>
    </row>
    <row r="314" spans="1:7" x14ac:dyDescent="0.2">
      <c r="A314" s="3" t="s">
        <v>1772</v>
      </c>
      <c r="B314" s="10" t="s">
        <v>1702</v>
      </c>
      <c r="C314" s="38" t="s">
        <v>1899</v>
      </c>
      <c r="D314" s="5">
        <v>3</v>
      </c>
      <c r="E314" s="18">
        <v>200</v>
      </c>
      <c r="F314" s="5">
        <v>5</v>
      </c>
      <c r="G314" s="5">
        <v>2500</v>
      </c>
    </row>
    <row r="315" spans="1:7" x14ac:dyDescent="0.2">
      <c r="A315" s="3" t="s">
        <v>1773</v>
      </c>
      <c r="B315" s="10" t="s">
        <v>1703</v>
      </c>
      <c r="C315" s="38" t="s">
        <v>1848</v>
      </c>
      <c r="D315" s="5">
        <v>3</v>
      </c>
      <c r="E315" s="5">
        <v>1000</v>
      </c>
      <c r="F315" s="5">
        <v>5</v>
      </c>
      <c r="G315" s="5">
        <v>12000</v>
      </c>
    </row>
    <row r="316" spans="1:7" x14ac:dyDescent="0.2">
      <c r="A316" s="3" t="s">
        <v>1774</v>
      </c>
      <c r="B316" s="10" t="s">
        <v>1704</v>
      </c>
      <c r="C316" s="38" t="s">
        <v>1849</v>
      </c>
      <c r="D316" s="5">
        <v>3</v>
      </c>
      <c r="E316" s="5">
        <v>400</v>
      </c>
      <c r="F316" s="5">
        <v>8</v>
      </c>
      <c r="G316" s="5">
        <v>0</v>
      </c>
    </row>
    <row r="317" spans="1:7" x14ac:dyDescent="0.2">
      <c r="A317" s="3" t="s">
        <v>1775</v>
      </c>
      <c r="B317" s="10" t="s">
        <v>1705</v>
      </c>
      <c r="C317" s="38" t="s">
        <v>1850</v>
      </c>
      <c r="D317" s="5">
        <v>2</v>
      </c>
      <c r="E317" s="5">
        <v>100</v>
      </c>
      <c r="F317" s="5">
        <v>8</v>
      </c>
      <c r="G317" s="5">
        <v>0</v>
      </c>
    </row>
    <row r="318" spans="1:7" x14ac:dyDescent="0.2">
      <c r="A318" s="3" t="s">
        <v>1776</v>
      </c>
      <c r="B318" s="10" t="s">
        <v>1706</v>
      </c>
      <c r="C318" s="38" t="s">
        <v>1851</v>
      </c>
      <c r="D318" s="5">
        <v>3</v>
      </c>
      <c r="E318" s="5">
        <v>1000</v>
      </c>
      <c r="F318" s="5">
        <v>7</v>
      </c>
      <c r="G318" s="5">
        <v>14000</v>
      </c>
    </row>
    <row r="319" spans="1:7" x14ac:dyDescent="0.2">
      <c r="A319" s="3" t="s">
        <v>1777</v>
      </c>
      <c r="B319" s="10" t="s">
        <v>1707</v>
      </c>
      <c r="C319" s="38" t="s">
        <v>1852</v>
      </c>
      <c r="D319" s="5">
        <v>3</v>
      </c>
      <c r="E319" s="18">
        <v>500</v>
      </c>
      <c r="F319" s="5">
        <v>8</v>
      </c>
      <c r="G319" s="5">
        <v>18000</v>
      </c>
    </row>
    <row r="320" spans="1:7" x14ac:dyDescent="0.2">
      <c r="A320" s="3" t="s">
        <v>1778</v>
      </c>
      <c r="B320" s="10" t="s">
        <v>1708</v>
      </c>
      <c r="C320" s="38" t="s">
        <v>1853</v>
      </c>
      <c r="D320" s="5">
        <v>2</v>
      </c>
      <c r="E320" s="5">
        <v>300</v>
      </c>
      <c r="F320" s="5">
        <v>5</v>
      </c>
      <c r="G320" s="5">
        <v>0</v>
      </c>
    </row>
    <row r="321" spans="1:7" x14ac:dyDescent="0.2">
      <c r="A321" s="3" t="s">
        <v>1779</v>
      </c>
      <c r="B321" s="10" t="s">
        <v>1709</v>
      </c>
      <c r="C321" s="38" t="s">
        <v>1854</v>
      </c>
      <c r="D321" s="5">
        <v>2</v>
      </c>
      <c r="E321" s="5">
        <v>100</v>
      </c>
      <c r="F321" s="5">
        <v>4</v>
      </c>
      <c r="G321" s="5">
        <v>0</v>
      </c>
    </row>
    <row r="322" spans="1:7" x14ac:dyDescent="0.2">
      <c r="A322" s="3" t="s">
        <v>1780</v>
      </c>
      <c r="B322" s="10" t="s">
        <v>1710</v>
      </c>
      <c r="C322" s="38" t="s">
        <v>1855</v>
      </c>
      <c r="D322" s="5">
        <v>3</v>
      </c>
      <c r="E322" s="5">
        <v>2000</v>
      </c>
      <c r="F322" s="5">
        <v>7</v>
      </c>
      <c r="G322" s="5">
        <v>18400</v>
      </c>
    </row>
    <row r="323" spans="1:7" x14ac:dyDescent="0.2">
      <c r="A323" s="3" t="s">
        <v>1781</v>
      </c>
      <c r="B323" s="10" t="s">
        <v>1711</v>
      </c>
      <c r="C323" s="38" t="s">
        <v>1856</v>
      </c>
      <c r="D323" s="5">
        <v>3</v>
      </c>
      <c r="E323" s="5">
        <v>500</v>
      </c>
      <c r="F323" s="5">
        <v>4</v>
      </c>
      <c r="G323" s="5">
        <v>2800</v>
      </c>
    </row>
    <row r="324" spans="1:7" x14ac:dyDescent="0.2">
      <c r="A324" s="3" t="s">
        <v>1782</v>
      </c>
      <c r="B324" s="10" t="s">
        <v>1712</v>
      </c>
      <c r="C324" s="38" t="s">
        <v>1857</v>
      </c>
      <c r="D324" s="5">
        <v>3</v>
      </c>
      <c r="E324" s="5">
        <v>500</v>
      </c>
      <c r="F324" s="5">
        <v>3</v>
      </c>
      <c r="G324" s="5">
        <v>0</v>
      </c>
    </row>
    <row r="325" spans="1:7" x14ac:dyDescent="0.2">
      <c r="A325" s="3" t="s">
        <v>1783</v>
      </c>
      <c r="B325" s="10" t="s">
        <v>1713</v>
      </c>
      <c r="C325" s="38" t="s">
        <v>1858</v>
      </c>
      <c r="D325" s="5">
        <v>3</v>
      </c>
      <c r="E325" s="5">
        <v>500</v>
      </c>
      <c r="F325" s="5">
        <v>4</v>
      </c>
      <c r="G325" s="5">
        <v>3500</v>
      </c>
    </row>
    <row r="326" spans="1:7" x14ac:dyDescent="0.2">
      <c r="A326" s="3" t="s">
        <v>1784</v>
      </c>
      <c r="B326" s="10" t="s">
        <v>1714</v>
      </c>
      <c r="C326" s="38" t="s">
        <v>1859</v>
      </c>
      <c r="D326" s="5">
        <v>3</v>
      </c>
      <c r="E326" s="5">
        <v>500</v>
      </c>
      <c r="F326" s="5">
        <v>4</v>
      </c>
      <c r="G326" s="5">
        <v>3500</v>
      </c>
    </row>
    <row r="327" spans="1:7" x14ac:dyDescent="0.2">
      <c r="A327" s="3" t="s">
        <v>1785</v>
      </c>
      <c r="B327" s="10" t="s">
        <v>1715</v>
      </c>
      <c r="C327" s="38" t="s">
        <v>1860</v>
      </c>
      <c r="D327" s="5">
        <v>3</v>
      </c>
      <c r="E327" s="5">
        <v>1000</v>
      </c>
      <c r="F327" s="5">
        <v>7</v>
      </c>
      <c r="G327" s="5">
        <v>19000</v>
      </c>
    </row>
    <row r="328" spans="1:7" x14ac:dyDescent="0.2">
      <c r="A328" s="3" t="s">
        <v>1786</v>
      </c>
      <c r="B328" s="10" t="s">
        <v>1716</v>
      </c>
      <c r="C328" s="38" t="s">
        <v>1861</v>
      </c>
      <c r="D328" s="5">
        <v>2</v>
      </c>
      <c r="E328" s="5">
        <v>200</v>
      </c>
      <c r="F328" s="5">
        <v>5</v>
      </c>
      <c r="G328" s="5">
        <v>0</v>
      </c>
    </row>
    <row r="329" spans="1:7" x14ac:dyDescent="0.2">
      <c r="A329" s="3" t="s">
        <v>1787</v>
      </c>
      <c r="B329" s="10" t="s">
        <v>1717</v>
      </c>
      <c r="C329" s="38" t="s">
        <v>1862</v>
      </c>
      <c r="D329" s="5">
        <v>2</v>
      </c>
      <c r="E329" s="5">
        <v>300</v>
      </c>
      <c r="F329" s="5">
        <v>5</v>
      </c>
      <c r="G329" s="5">
        <v>0</v>
      </c>
    </row>
    <row r="330" spans="1:7" x14ac:dyDescent="0.2">
      <c r="A330" s="3" t="s">
        <v>1788</v>
      </c>
      <c r="B330" s="10" t="s">
        <v>1718</v>
      </c>
      <c r="C330" s="38" t="s">
        <v>1863</v>
      </c>
      <c r="D330" s="5">
        <v>3</v>
      </c>
      <c r="E330" s="5">
        <v>1000</v>
      </c>
      <c r="F330" s="5">
        <v>6</v>
      </c>
      <c r="G330" s="5">
        <v>19000</v>
      </c>
    </row>
    <row r="331" spans="1:7" x14ac:dyDescent="0.2">
      <c r="A331" s="3" t="s">
        <v>1789</v>
      </c>
      <c r="B331" s="10" t="s">
        <v>1719</v>
      </c>
      <c r="C331" s="38" t="s">
        <v>1864</v>
      </c>
      <c r="D331" s="5">
        <v>2</v>
      </c>
      <c r="E331" s="5">
        <v>200</v>
      </c>
      <c r="F331" s="5">
        <v>8</v>
      </c>
      <c r="G331" s="5">
        <v>0</v>
      </c>
    </row>
    <row r="332" spans="1:7" x14ac:dyDescent="0.2">
      <c r="A332" s="3" t="s">
        <v>1790</v>
      </c>
      <c r="B332" s="10" t="s">
        <v>1720</v>
      </c>
      <c r="C332" s="38" t="s">
        <v>1865</v>
      </c>
      <c r="D332" s="5">
        <v>2</v>
      </c>
      <c r="E332" s="5">
        <v>200</v>
      </c>
      <c r="F332" s="5">
        <v>5</v>
      </c>
      <c r="G332" s="5">
        <v>0</v>
      </c>
    </row>
    <row r="333" spans="1:7" x14ac:dyDescent="0.2">
      <c r="A333" s="3" t="s">
        <v>1791</v>
      </c>
      <c r="B333" s="10" t="s">
        <v>1721</v>
      </c>
      <c r="C333" s="38" t="s">
        <v>1866</v>
      </c>
      <c r="D333" s="5">
        <v>2</v>
      </c>
      <c r="E333" s="5">
        <v>500</v>
      </c>
      <c r="F333" s="5">
        <v>4</v>
      </c>
      <c r="G333" s="5">
        <v>3900</v>
      </c>
    </row>
    <row r="334" spans="1:7" x14ac:dyDescent="0.2">
      <c r="A334" s="3" t="s">
        <v>1792</v>
      </c>
      <c r="B334" s="10" t="s">
        <v>1722</v>
      </c>
      <c r="C334" s="38" t="s">
        <v>1867</v>
      </c>
      <c r="D334" s="5">
        <v>3</v>
      </c>
      <c r="E334" s="5">
        <v>2000</v>
      </c>
      <c r="F334" s="5">
        <v>7</v>
      </c>
      <c r="G334" s="5">
        <v>24000</v>
      </c>
    </row>
    <row r="335" spans="1:7" x14ac:dyDescent="0.2">
      <c r="A335" s="3" t="s">
        <v>1793</v>
      </c>
      <c r="B335" s="10" t="s">
        <v>1723</v>
      </c>
      <c r="C335" s="38" t="s">
        <v>1868</v>
      </c>
      <c r="D335" s="5">
        <v>3</v>
      </c>
      <c r="E335" s="5">
        <v>1000</v>
      </c>
      <c r="F335" s="5">
        <v>14</v>
      </c>
      <c r="G335" s="5">
        <v>23000</v>
      </c>
    </row>
    <row r="336" spans="1:7" x14ac:dyDescent="0.2">
      <c r="A336" s="3" t="s">
        <v>1794</v>
      </c>
      <c r="B336" s="10" t="s">
        <v>1724</v>
      </c>
      <c r="C336" s="38" t="s">
        <v>1869</v>
      </c>
      <c r="D336" s="5">
        <v>2</v>
      </c>
      <c r="E336" s="5">
        <v>500</v>
      </c>
      <c r="F336" s="5">
        <v>4</v>
      </c>
      <c r="G336" s="5">
        <v>4000</v>
      </c>
    </row>
    <row r="337" spans="1:7" x14ac:dyDescent="0.2">
      <c r="A337" s="3" t="s">
        <v>1795</v>
      </c>
      <c r="B337" s="10" t="s">
        <v>1725</v>
      </c>
      <c r="C337" s="38" t="s">
        <v>1870</v>
      </c>
      <c r="D337" s="5">
        <v>3</v>
      </c>
      <c r="E337" s="5">
        <v>500</v>
      </c>
      <c r="F337" s="5">
        <v>6</v>
      </c>
      <c r="G337" s="5">
        <v>5900</v>
      </c>
    </row>
    <row r="338" spans="1:7" x14ac:dyDescent="0.2">
      <c r="A338" s="3" t="s">
        <v>1796</v>
      </c>
      <c r="B338" s="10" t="s">
        <v>1726</v>
      </c>
      <c r="C338" s="38" t="s">
        <v>1871</v>
      </c>
      <c r="D338" s="5">
        <v>3</v>
      </c>
      <c r="E338" s="5">
        <v>1000</v>
      </c>
      <c r="F338" s="5">
        <v>8</v>
      </c>
      <c r="G338" s="5">
        <v>16000</v>
      </c>
    </row>
    <row r="339" spans="1:7" x14ac:dyDescent="0.2">
      <c r="A339" s="3" t="s">
        <v>1797</v>
      </c>
      <c r="B339" s="10" t="s">
        <v>1727</v>
      </c>
      <c r="C339" s="38" t="s">
        <v>1872</v>
      </c>
      <c r="D339" s="5">
        <v>3</v>
      </c>
      <c r="E339" s="5">
        <v>500</v>
      </c>
      <c r="F339" s="5">
        <v>9</v>
      </c>
      <c r="G339" s="5">
        <v>7700</v>
      </c>
    </row>
    <row r="340" spans="1:7" x14ac:dyDescent="0.2">
      <c r="A340" s="3" t="s">
        <v>1798</v>
      </c>
      <c r="B340" s="10" t="s">
        <v>1728</v>
      </c>
      <c r="C340" s="38" t="s">
        <v>1873</v>
      </c>
      <c r="D340" s="5">
        <v>3</v>
      </c>
      <c r="E340" s="5">
        <v>500</v>
      </c>
      <c r="F340" s="5">
        <v>12</v>
      </c>
      <c r="G340" s="5">
        <v>12000</v>
      </c>
    </row>
    <row r="341" spans="1:7" x14ac:dyDescent="0.2">
      <c r="A341" s="3" t="s">
        <v>1799</v>
      </c>
      <c r="B341" s="10" t="s">
        <v>1729</v>
      </c>
      <c r="C341" s="38" t="s">
        <v>1874</v>
      </c>
      <c r="D341" s="5">
        <v>2</v>
      </c>
      <c r="E341" s="5">
        <v>200</v>
      </c>
      <c r="F341" s="5">
        <v>5</v>
      </c>
      <c r="G341" s="5">
        <v>0</v>
      </c>
    </row>
    <row r="342" spans="1:7" x14ac:dyDescent="0.2">
      <c r="A342" s="3" t="s">
        <v>1800</v>
      </c>
      <c r="B342" s="10" t="s">
        <v>1730</v>
      </c>
      <c r="C342" s="38" t="s">
        <v>1875</v>
      </c>
      <c r="D342" s="5">
        <v>2</v>
      </c>
      <c r="E342" s="5">
        <v>200</v>
      </c>
      <c r="F342" s="5">
        <v>6</v>
      </c>
      <c r="G342" s="5">
        <v>0</v>
      </c>
    </row>
    <row r="343" spans="1:7" x14ac:dyDescent="0.2">
      <c r="A343" s="3" t="s">
        <v>1801</v>
      </c>
      <c r="B343" s="10" t="s">
        <v>1731</v>
      </c>
      <c r="C343" s="38" t="s">
        <v>1876</v>
      </c>
      <c r="D343" s="5">
        <v>3</v>
      </c>
      <c r="E343" s="5">
        <v>500</v>
      </c>
      <c r="F343" s="5">
        <v>8</v>
      </c>
      <c r="G343" s="5">
        <v>8000</v>
      </c>
    </row>
    <row r="344" spans="1:7" x14ac:dyDescent="0.2">
      <c r="A344" s="3" t="s">
        <v>1802</v>
      </c>
      <c r="B344" s="10" t="s">
        <v>1732</v>
      </c>
      <c r="C344" s="38" t="s">
        <v>1877</v>
      </c>
      <c r="D344" s="5">
        <v>2</v>
      </c>
      <c r="E344" s="5">
        <v>200</v>
      </c>
      <c r="F344" s="5">
        <v>6</v>
      </c>
      <c r="G344" s="5">
        <v>0</v>
      </c>
    </row>
    <row r="345" spans="1:7" x14ac:dyDescent="0.2">
      <c r="A345" s="3" t="s">
        <v>1803</v>
      </c>
      <c r="B345" s="10" t="s">
        <v>1733</v>
      </c>
      <c r="C345" s="38" t="s">
        <v>1878</v>
      </c>
      <c r="D345" s="5">
        <v>3</v>
      </c>
      <c r="E345" s="5">
        <v>1000</v>
      </c>
      <c r="F345" s="5">
        <v>13</v>
      </c>
      <c r="G345" s="5">
        <v>26000</v>
      </c>
    </row>
    <row r="346" spans="1:7" x14ac:dyDescent="0.2">
      <c r="A346" s="3" t="s">
        <v>1804</v>
      </c>
      <c r="B346" s="10" t="s">
        <v>1734</v>
      </c>
      <c r="C346" s="38" t="s">
        <v>1879</v>
      </c>
      <c r="D346" s="5">
        <v>2</v>
      </c>
      <c r="E346" s="5">
        <v>200</v>
      </c>
      <c r="F346" s="5">
        <v>4</v>
      </c>
      <c r="G346" s="5">
        <v>0</v>
      </c>
    </row>
    <row r="347" spans="1:7" x14ac:dyDescent="0.2">
      <c r="A347" s="3" t="s">
        <v>1805</v>
      </c>
      <c r="B347" s="10" t="s">
        <v>1735</v>
      </c>
      <c r="C347" s="38" t="s">
        <v>1880</v>
      </c>
      <c r="D347" s="5">
        <v>3</v>
      </c>
      <c r="E347" s="5">
        <v>100</v>
      </c>
      <c r="F347" s="5">
        <v>5</v>
      </c>
      <c r="G347" s="5">
        <v>0</v>
      </c>
    </row>
    <row r="348" spans="1:7" x14ac:dyDescent="0.2">
      <c r="A348" s="3" t="s">
        <v>1806</v>
      </c>
      <c r="B348" s="10" t="s">
        <v>1736</v>
      </c>
      <c r="C348" s="38" t="s">
        <v>1881</v>
      </c>
      <c r="D348" s="5">
        <v>3</v>
      </c>
      <c r="E348" s="5">
        <v>500</v>
      </c>
      <c r="F348" s="5">
        <v>8</v>
      </c>
      <c r="G348" s="5">
        <v>0</v>
      </c>
    </row>
    <row r="349" spans="1:7" x14ac:dyDescent="0.2">
      <c r="A349" s="3" t="s">
        <v>1807</v>
      </c>
      <c r="B349" s="10" t="s">
        <v>1737</v>
      </c>
      <c r="C349" s="38" t="s">
        <v>1882</v>
      </c>
      <c r="D349" s="5">
        <v>3</v>
      </c>
      <c r="E349" s="5">
        <v>200</v>
      </c>
      <c r="F349" s="5">
        <v>4</v>
      </c>
      <c r="G349" s="5">
        <v>0</v>
      </c>
    </row>
    <row r="350" spans="1:7" x14ac:dyDescent="0.2">
      <c r="A350" s="3" t="s">
        <v>1808</v>
      </c>
      <c r="B350" s="10" t="s">
        <v>1738</v>
      </c>
      <c r="C350" s="38" t="s">
        <v>1883</v>
      </c>
      <c r="D350" s="5">
        <v>3</v>
      </c>
      <c r="E350" s="5">
        <v>500</v>
      </c>
      <c r="F350" s="5">
        <v>4</v>
      </c>
      <c r="G350" s="5">
        <v>4000</v>
      </c>
    </row>
    <row r="351" spans="1:7" x14ac:dyDescent="0.2">
      <c r="A351" s="3" t="s">
        <v>1809</v>
      </c>
      <c r="B351" s="10" t="s">
        <v>1739</v>
      </c>
      <c r="C351" s="38" t="s">
        <v>1884</v>
      </c>
      <c r="D351" s="5">
        <v>3</v>
      </c>
      <c r="E351" s="5">
        <v>300</v>
      </c>
      <c r="F351" s="5">
        <v>7</v>
      </c>
      <c r="G351" s="5">
        <v>0</v>
      </c>
    </row>
    <row r="352" spans="1:7" x14ac:dyDescent="0.2">
      <c r="A352" s="3" t="s">
        <v>1810</v>
      </c>
      <c r="B352" s="10" t="s">
        <v>1740</v>
      </c>
      <c r="C352" s="38" t="s">
        <v>1885</v>
      </c>
      <c r="D352" s="5">
        <v>3</v>
      </c>
      <c r="E352" s="5">
        <v>500</v>
      </c>
      <c r="F352" s="5">
        <v>6</v>
      </c>
      <c r="G352" s="5">
        <v>10200</v>
      </c>
    </row>
    <row r="353" spans="1:7" x14ac:dyDescent="0.2">
      <c r="A353" s="3" t="s">
        <v>1811</v>
      </c>
      <c r="B353" s="10" t="s">
        <v>1741</v>
      </c>
      <c r="C353" s="38" t="s">
        <v>1886</v>
      </c>
      <c r="D353" s="5">
        <v>2</v>
      </c>
      <c r="E353" s="5">
        <v>200</v>
      </c>
      <c r="F353" s="5">
        <v>4</v>
      </c>
      <c r="G353" s="5">
        <v>0</v>
      </c>
    </row>
    <row r="354" spans="1:7" x14ac:dyDescent="0.2">
      <c r="A354" s="3" t="s">
        <v>1812</v>
      </c>
      <c r="B354" s="10" t="s">
        <v>1742</v>
      </c>
      <c r="C354" s="38" t="s">
        <v>1887</v>
      </c>
      <c r="D354" s="5">
        <v>3</v>
      </c>
      <c r="E354" s="5">
        <v>500</v>
      </c>
      <c r="F354" s="5">
        <v>4</v>
      </c>
      <c r="G354" s="5">
        <v>5200</v>
      </c>
    </row>
    <row r="355" spans="1:7" x14ac:dyDescent="0.2">
      <c r="A355" s="3" t="s">
        <v>1813</v>
      </c>
      <c r="B355" s="10" t="s">
        <v>1743</v>
      </c>
      <c r="C355" s="38" t="s">
        <v>1888</v>
      </c>
      <c r="D355" s="5">
        <v>3</v>
      </c>
      <c r="E355" s="5">
        <v>500</v>
      </c>
      <c r="F355" s="5">
        <v>4</v>
      </c>
      <c r="G355" s="5">
        <v>6500</v>
      </c>
    </row>
    <row r="356" spans="1:7" x14ac:dyDescent="0.2">
      <c r="A356" s="3" t="s">
        <v>1814</v>
      </c>
      <c r="B356" s="10" t="s">
        <v>1744</v>
      </c>
      <c r="C356" s="38" t="s">
        <v>1889</v>
      </c>
      <c r="D356" s="5">
        <v>3</v>
      </c>
      <c r="E356" s="5">
        <v>500</v>
      </c>
      <c r="F356" s="5">
        <v>4</v>
      </c>
      <c r="G356" s="5">
        <v>3900</v>
      </c>
    </row>
    <row r="357" spans="1:7" x14ac:dyDescent="0.2">
      <c r="A357" s="3" t="s">
        <v>1815</v>
      </c>
      <c r="B357" s="10" t="s">
        <v>1745</v>
      </c>
      <c r="C357" s="38" t="s">
        <v>1890</v>
      </c>
      <c r="D357" s="5">
        <v>2</v>
      </c>
      <c r="E357" s="5">
        <v>200</v>
      </c>
      <c r="F357" s="5">
        <v>5</v>
      </c>
      <c r="G357" s="5">
        <v>0</v>
      </c>
    </row>
    <row r="358" spans="1:7" x14ac:dyDescent="0.2">
      <c r="A358" s="3" t="s">
        <v>1816</v>
      </c>
      <c r="B358" s="10" t="s">
        <v>1746</v>
      </c>
      <c r="C358" s="38" t="s">
        <v>1891</v>
      </c>
      <c r="D358" s="5">
        <v>3</v>
      </c>
      <c r="E358" s="5">
        <v>500</v>
      </c>
      <c r="F358" s="5">
        <v>5</v>
      </c>
      <c r="G358" s="5">
        <v>7900</v>
      </c>
    </row>
    <row r="359" spans="1:7" x14ac:dyDescent="0.2">
      <c r="A359" s="3" t="s">
        <v>1817</v>
      </c>
      <c r="B359" s="10" t="s">
        <v>1747</v>
      </c>
      <c r="C359" s="38" t="s">
        <v>1892</v>
      </c>
      <c r="D359" s="5">
        <v>2</v>
      </c>
      <c r="E359" s="5">
        <v>400</v>
      </c>
      <c r="F359" s="5">
        <v>4</v>
      </c>
      <c r="G359" s="5">
        <v>0</v>
      </c>
    </row>
    <row r="360" spans="1:7" x14ac:dyDescent="0.2">
      <c r="A360" s="3" t="s">
        <v>1818</v>
      </c>
      <c r="B360" s="10" t="s">
        <v>1748</v>
      </c>
      <c r="C360" s="38" t="s">
        <v>1893</v>
      </c>
      <c r="D360" s="5">
        <v>2</v>
      </c>
      <c r="E360" s="5">
        <v>500</v>
      </c>
      <c r="F360" s="5">
        <v>7</v>
      </c>
      <c r="G360" s="5">
        <v>0</v>
      </c>
    </row>
    <row r="361" spans="1:7" x14ac:dyDescent="0.2">
      <c r="A361" s="3" t="s">
        <v>1819</v>
      </c>
      <c r="B361" s="10" t="s">
        <v>1749</v>
      </c>
      <c r="C361" s="38" t="s">
        <v>1894</v>
      </c>
      <c r="D361" s="5">
        <v>3</v>
      </c>
      <c r="E361" s="5">
        <v>200</v>
      </c>
      <c r="F361" s="5">
        <v>7</v>
      </c>
      <c r="G361" s="5">
        <v>4100</v>
      </c>
    </row>
    <row r="362" spans="1:7" x14ac:dyDescent="0.2">
      <c r="A362" s="3" t="s">
        <v>1820</v>
      </c>
      <c r="B362" s="10" t="s">
        <v>1750</v>
      </c>
      <c r="C362" s="38" t="s">
        <v>1895</v>
      </c>
      <c r="D362" s="5">
        <v>3</v>
      </c>
      <c r="E362" s="5">
        <v>1000</v>
      </c>
      <c r="F362" s="5">
        <v>4</v>
      </c>
      <c r="G362" s="5">
        <v>5700</v>
      </c>
    </row>
    <row r="363" spans="1:7" x14ac:dyDescent="0.2">
      <c r="A363" s="3" t="s">
        <v>1821</v>
      </c>
      <c r="B363" s="10" t="s">
        <v>1751</v>
      </c>
      <c r="C363" s="38" t="s">
        <v>1896</v>
      </c>
      <c r="D363" s="5">
        <v>3</v>
      </c>
      <c r="E363" s="5">
        <v>500</v>
      </c>
      <c r="F363" s="5">
        <v>3</v>
      </c>
      <c r="G363" s="5">
        <v>4000</v>
      </c>
    </row>
    <row r="364" spans="1:7" x14ac:dyDescent="0.2">
      <c r="A364" s="3" t="s">
        <v>1822</v>
      </c>
      <c r="B364" s="10" t="s">
        <v>1752</v>
      </c>
      <c r="C364" s="38" t="s">
        <v>1897</v>
      </c>
      <c r="D364" s="5">
        <v>3</v>
      </c>
      <c r="E364" s="5">
        <v>500</v>
      </c>
      <c r="F364" s="5">
        <v>3</v>
      </c>
      <c r="G364" s="5">
        <v>2000</v>
      </c>
    </row>
    <row r="365" spans="1:7" x14ac:dyDescent="0.2">
      <c r="A365" s="3" t="s">
        <v>1823</v>
      </c>
      <c r="B365" s="10" t="s">
        <v>1753</v>
      </c>
      <c r="C365" s="38" t="s">
        <v>1898</v>
      </c>
      <c r="D365" s="5">
        <v>3</v>
      </c>
      <c r="E365" s="5">
        <v>300</v>
      </c>
      <c r="F365" s="5">
        <v>4</v>
      </c>
      <c r="G365" s="5">
        <v>0</v>
      </c>
    </row>
    <row r="366" spans="1:7" x14ac:dyDescent="0.2">
      <c r="A366" s="3" t="s">
        <v>2027</v>
      </c>
      <c r="B366" s="10" t="s">
        <v>1902</v>
      </c>
      <c r="C366" s="39" t="s">
        <v>1965</v>
      </c>
      <c r="D366" s="5">
        <v>2</v>
      </c>
      <c r="E366" s="5">
        <v>100</v>
      </c>
      <c r="F366" s="5">
        <v>5</v>
      </c>
      <c r="G366" s="5">
        <v>0</v>
      </c>
    </row>
    <row r="367" spans="1:7" x14ac:dyDescent="0.2">
      <c r="A367" s="3" t="s">
        <v>2028</v>
      </c>
      <c r="B367" s="10" t="s">
        <v>1903</v>
      </c>
      <c r="C367" s="39" t="s">
        <v>1966</v>
      </c>
      <c r="D367" s="5">
        <v>2</v>
      </c>
      <c r="E367" s="5">
        <v>100</v>
      </c>
      <c r="F367" s="5">
        <v>5</v>
      </c>
      <c r="G367" s="5">
        <v>0</v>
      </c>
    </row>
    <row r="368" spans="1:7" x14ac:dyDescent="0.2">
      <c r="A368" s="3" t="s">
        <v>2029</v>
      </c>
      <c r="B368" s="10" t="s">
        <v>1904</v>
      </c>
      <c r="C368" s="39" t="s">
        <v>1967</v>
      </c>
      <c r="D368" s="5">
        <v>2</v>
      </c>
      <c r="E368" s="5">
        <v>400</v>
      </c>
      <c r="F368" s="5">
        <v>3</v>
      </c>
      <c r="G368" s="5">
        <v>0</v>
      </c>
    </row>
    <row r="369" spans="1:7" x14ac:dyDescent="0.2">
      <c r="A369" s="3" t="s">
        <v>2030</v>
      </c>
      <c r="B369" s="10" t="s">
        <v>1905</v>
      </c>
      <c r="C369" s="39" t="s">
        <v>1968</v>
      </c>
      <c r="D369" s="5">
        <v>2</v>
      </c>
      <c r="E369" s="5">
        <v>100</v>
      </c>
      <c r="F369" s="5">
        <v>3</v>
      </c>
      <c r="G369" s="5">
        <v>0</v>
      </c>
    </row>
    <row r="370" spans="1:7" x14ac:dyDescent="0.2">
      <c r="A370" s="3" t="s">
        <v>2031</v>
      </c>
      <c r="B370" s="10" t="s">
        <v>1906</v>
      </c>
      <c r="C370" s="39" t="s">
        <v>1969</v>
      </c>
      <c r="D370" s="5">
        <v>2</v>
      </c>
      <c r="E370" s="5">
        <v>100</v>
      </c>
      <c r="F370" s="5">
        <v>5</v>
      </c>
      <c r="G370" s="5">
        <v>0</v>
      </c>
    </row>
    <row r="371" spans="1:7" x14ac:dyDescent="0.2">
      <c r="A371" s="3" t="s">
        <v>2032</v>
      </c>
      <c r="B371" s="10" t="s">
        <v>1907</v>
      </c>
      <c r="C371" s="39" t="s">
        <v>1970</v>
      </c>
      <c r="D371" s="5">
        <v>2</v>
      </c>
      <c r="E371" s="5">
        <v>200</v>
      </c>
      <c r="F371" s="5">
        <v>6</v>
      </c>
      <c r="G371" s="5">
        <v>0</v>
      </c>
    </row>
    <row r="372" spans="1:7" x14ac:dyDescent="0.2">
      <c r="A372" s="3" t="s">
        <v>2033</v>
      </c>
      <c r="B372" s="10" t="s">
        <v>1908</v>
      </c>
      <c r="C372" s="39" t="s">
        <v>1971</v>
      </c>
      <c r="D372" s="5">
        <v>2</v>
      </c>
      <c r="E372" s="5">
        <v>150</v>
      </c>
      <c r="F372" s="5">
        <v>7</v>
      </c>
      <c r="G372" s="5">
        <v>0</v>
      </c>
    </row>
    <row r="373" spans="1:7" x14ac:dyDescent="0.2">
      <c r="A373" s="3" t="s">
        <v>2034</v>
      </c>
      <c r="B373" s="10" t="s">
        <v>1909</v>
      </c>
      <c r="C373" s="39" t="s">
        <v>1972</v>
      </c>
      <c r="D373" s="5">
        <v>2</v>
      </c>
      <c r="E373" s="5">
        <v>100</v>
      </c>
      <c r="F373" s="5">
        <v>6</v>
      </c>
      <c r="G373" s="5">
        <v>0</v>
      </c>
    </row>
    <row r="374" spans="1:7" x14ac:dyDescent="0.2">
      <c r="A374" s="3" t="s">
        <v>2035</v>
      </c>
      <c r="B374" s="10" t="s">
        <v>1910</v>
      </c>
      <c r="C374" s="39" t="s">
        <v>1973</v>
      </c>
      <c r="D374" s="5">
        <v>2</v>
      </c>
      <c r="E374" s="5">
        <v>100</v>
      </c>
      <c r="F374" s="5">
        <v>3</v>
      </c>
      <c r="G374" s="5">
        <v>0</v>
      </c>
    </row>
    <row r="375" spans="1:7" x14ac:dyDescent="0.2">
      <c r="A375" s="3" t="s">
        <v>2036</v>
      </c>
      <c r="B375" s="10" t="s">
        <v>1911</v>
      </c>
      <c r="C375" s="39" t="s">
        <v>1974</v>
      </c>
      <c r="D375" s="5">
        <v>2</v>
      </c>
      <c r="E375" s="5">
        <v>100</v>
      </c>
      <c r="F375" s="5">
        <v>3</v>
      </c>
      <c r="G375" s="5">
        <v>0</v>
      </c>
    </row>
    <row r="376" spans="1:7" x14ac:dyDescent="0.2">
      <c r="A376" s="3" t="s">
        <v>2037</v>
      </c>
      <c r="B376" s="10" t="s">
        <v>1912</v>
      </c>
      <c r="C376" s="39" t="s">
        <v>1975</v>
      </c>
      <c r="D376" s="5">
        <v>2</v>
      </c>
      <c r="E376" s="5">
        <v>100</v>
      </c>
      <c r="F376" s="5">
        <v>3</v>
      </c>
      <c r="G376" s="5">
        <v>0</v>
      </c>
    </row>
    <row r="377" spans="1:7" x14ac:dyDescent="0.2">
      <c r="A377" s="3" t="s">
        <v>2038</v>
      </c>
      <c r="B377" s="10" t="s">
        <v>1913</v>
      </c>
      <c r="C377" s="39" t="s">
        <v>1976</v>
      </c>
      <c r="D377" s="5">
        <v>2</v>
      </c>
      <c r="E377" s="5">
        <v>100</v>
      </c>
      <c r="F377" s="5">
        <v>3</v>
      </c>
      <c r="G377" s="5">
        <v>0</v>
      </c>
    </row>
    <row r="378" spans="1:7" x14ac:dyDescent="0.2">
      <c r="A378" s="3" t="s">
        <v>2039</v>
      </c>
      <c r="B378" s="10" t="s">
        <v>1914</v>
      </c>
      <c r="C378" s="39" t="s">
        <v>1977</v>
      </c>
      <c r="D378" s="5">
        <v>2</v>
      </c>
      <c r="E378" s="5">
        <v>100</v>
      </c>
      <c r="F378" s="5">
        <v>8</v>
      </c>
      <c r="G378" s="5">
        <v>0</v>
      </c>
    </row>
    <row r="379" spans="1:7" x14ac:dyDescent="0.2">
      <c r="A379" s="3" t="s">
        <v>2040</v>
      </c>
      <c r="B379" s="10" t="s">
        <v>1915</v>
      </c>
      <c r="C379" s="39" t="s">
        <v>1978</v>
      </c>
      <c r="D379" s="5">
        <v>2</v>
      </c>
      <c r="E379" s="5">
        <v>100</v>
      </c>
      <c r="F379" s="5">
        <v>3</v>
      </c>
      <c r="G379" s="5">
        <v>0</v>
      </c>
    </row>
    <row r="380" spans="1:7" x14ac:dyDescent="0.2">
      <c r="A380" s="3" t="s">
        <v>2041</v>
      </c>
      <c r="B380" s="10" t="s">
        <v>1916</v>
      </c>
      <c r="C380" s="39" t="s">
        <v>1979</v>
      </c>
      <c r="D380" s="5">
        <v>2</v>
      </c>
      <c r="E380" s="5">
        <v>100</v>
      </c>
      <c r="F380" s="5">
        <v>3</v>
      </c>
      <c r="G380" s="5">
        <v>0</v>
      </c>
    </row>
    <row r="381" spans="1:7" x14ac:dyDescent="0.2">
      <c r="A381" s="3" t="s">
        <v>2042</v>
      </c>
      <c r="B381" s="10" t="s">
        <v>1917</v>
      </c>
      <c r="C381" s="39" t="s">
        <v>1980</v>
      </c>
      <c r="D381" s="5">
        <v>2</v>
      </c>
      <c r="E381" s="5">
        <v>150</v>
      </c>
      <c r="F381" s="5">
        <v>5</v>
      </c>
      <c r="G381" s="5">
        <v>0</v>
      </c>
    </row>
    <row r="382" spans="1:7" x14ac:dyDescent="0.2">
      <c r="A382" s="3" t="s">
        <v>2043</v>
      </c>
      <c r="B382" s="10" t="s">
        <v>1918</v>
      </c>
      <c r="C382" s="39" t="s">
        <v>1981</v>
      </c>
      <c r="D382" s="5">
        <v>3</v>
      </c>
      <c r="E382" s="5">
        <v>100</v>
      </c>
      <c r="F382" s="5">
        <v>4</v>
      </c>
      <c r="G382" s="5">
        <v>0</v>
      </c>
    </row>
    <row r="383" spans="1:7" x14ac:dyDescent="0.2">
      <c r="A383" s="3" t="s">
        <v>2044</v>
      </c>
      <c r="B383" s="10" t="s">
        <v>1919</v>
      </c>
      <c r="C383" s="39" t="s">
        <v>449</v>
      </c>
      <c r="D383" s="5">
        <v>2</v>
      </c>
      <c r="E383" s="5">
        <v>100</v>
      </c>
      <c r="F383" s="5">
        <v>6</v>
      </c>
      <c r="G383" s="5">
        <v>0</v>
      </c>
    </row>
    <row r="384" spans="1:7" x14ac:dyDescent="0.2">
      <c r="A384" s="3" t="s">
        <v>2045</v>
      </c>
      <c r="B384" s="10" t="s">
        <v>1920</v>
      </c>
      <c r="C384" s="39" t="s">
        <v>1982</v>
      </c>
      <c r="D384" s="5">
        <v>2</v>
      </c>
      <c r="E384" s="5">
        <v>100</v>
      </c>
      <c r="F384" s="5">
        <v>6</v>
      </c>
      <c r="G384" s="5">
        <v>0</v>
      </c>
    </row>
    <row r="385" spans="1:7" x14ac:dyDescent="0.2">
      <c r="A385" s="3" t="s">
        <v>2046</v>
      </c>
      <c r="B385" s="10" t="s">
        <v>1921</v>
      </c>
      <c r="C385" s="39" t="s">
        <v>1983</v>
      </c>
      <c r="D385" s="5">
        <v>2</v>
      </c>
      <c r="E385" s="5">
        <v>100</v>
      </c>
      <c r="F385" s="5">
        <v>5</v>
      </c>
      <c r="G385" s="5">
        <v>0</v>
      </c>
    </row>
    <row r="386" spans="1:7" x14ac:dyDescent="0.2">
      <c r="A386" s="3" t="s">
        <v>2047</v>
      </c>
      <c r="B386" s="10" t="s">
        <v>1922</v>
      </c>
      <c r="C386" s="39" t="s">
        <v>1984</v>
      </c>
      <c r="D386" s="5">
        <v>3</v>
      </c>
      <c r="E386" s="5">
        <v>200</v>
      </c>
      <c r="F386" s="5">
        <v>4</v>
      </c>
      <c r="G386" s="5">
        <v>0</v>
      </c>
    </row>
    <row r="387" spans="1:7" x14ac:dyDescent="0.2">
      <c r="A387" s="3" t="s">
        <v>2048</v>
      </c>
      <c r="B387" s="10" t="s">
        <v>1923</v>
      </c>
      <c r="C387" s="39" t="s">
        <v>1985</v>
      </c>
      <c r="D387" s="5">
        <v>2</v>
      </c>
      <c r="E387" s="5">
        <v>100</v>
      </c>
      <c r="F387" s="5">
        <v>5</v>
      </c>
      <c r="G387" s="5">
        <v>0</v>
      </c>
    </row>
    <row r="388" spans="1:7" x14ac:dyDescent="0.2">
      <c r="A388" s="3" t="s">
        <v>2049</v>
      </c>
      <c r="B388" s="10" t="s">
        <v>1924</v>
      </c>
      <c r="C388" s="39" t="s">
        <v>1986</v>
      </c>
      <c r="D388" s="5">
        <v>2</v>
      </c>
      <c r="E388" s="5">
        <v>100</v>
      </c>
      <c r="F388" s="5">
        <v>6</v>
      </c>
      <c r="G388" s="5">
        <v>0</v>
      </c>
    </row>
    <row r="389" spans="1:7" x14ac:dyDescent="0.2">
      <c r="A389" s="3" t="s">
        <v>2050</v>
      </c>
      <c r="B389" s="10" t="s">
        <v>1925</v>
      </c>
      <c r="C389" s="39" t="s">
        <v>1987</v>
      </c>
      <c r="D389" s="5">
        <v>2</v>
      </c>
      <c r="E389" s="5">
        <v>500</v>
      </c>
      <c r="F389" s="5">
        <v>4</v>
      </c>
      <c r="G389" s="5">
        <v>0</v>
      </c>
    </row>
    <row r="390" spans="1:7" x14ac:dyDescent="0.2">
      <c r="A390" s="3" t="s">
        <v>2051</v>
      </c>
      <c r="B390" s="17" t="s">
        <v>1926</v>
      </c>
      <c r="C390" s="39" t="s">
        <v>1988</v>
      </c>
      <c r="D390" s="5">
        <v>2</v>
      </c>
      <c r="E390" s="5">
        <v>100</v>
      </c>
      <c r="F390" s="5">
        <v>5</v>
      </c>
      <c r="G390" s="5">
        <v>0</v>
      </c>
    </row>
    <row r="391" spans="1:7" x14ac:dyDescent="0.2">
      <c r="A391" s="3" t="s">
        <v>2052</v>
      </c>
      <c r="B391" s="10" t="s">
        <v>1927</v>
      </c>
      <c r="C391" s="39" t="s">
        <v>1989</v>
      </c>
      <c r="D391" s="5">
        <v>2</v>
      </c>
      <c r="E391" s="5">
        <v>100</v>
      </c>
      <c r="F391" s="5">
        <v>4</v>
      </c>
      <c r="G391" s="5">
        <v>0</v>
      </c>
    </row>
    <row r="392" spans="1:7" x14ac:dyDescent="0.2">
      <c r="A392" s="3" t="s">
        <v>2053</v>
      </c>
      <c r="B392" s="10" t="s">
        <v>1928</v>
      </c>
      <c r="C392" s="39" t="s">
        <v>1990</v>
      </c>
      <c r="D392" s="5">
        <v>2</v>
      </c>
      <c r="E392" s="5">
        <v>100</v>
      </c>
      <c r="F392" s="5">
        <v>4</v>
      </c>
      <c r="G392" s="5">
        <v>0</v>
      </c>
    </row>
    <row r="393" spans="1:7" x14ac:dyDescent="0.2">
      <c r="A393" s="3" t="s">
        <v>2054</v>
      </c>
      <c r="B393" s="10" t="s">
        <v>1929</v>
      </c>
      <c r="C393" s="39" t="s">
        <v>1991</v>
      </c>
      <c r="D393" s="5">
        <v>2</v>
      </c>
      <c r="E393" s="5">
        <v>100</v>
      </c>
      <c r="F393" s="5">
        <v>6</v>
      </c>
      <c r="G393" s="5">
        <v>0</v>
      </c>
    </row>
    <row r="394" spans="1:7" x14ac:dyDescent="0.2">
      <c r="A394" s="3" t="s">
        <v>2055</v>
      </c>
      <c r="B394" s="10" t="s">
        <v>1930</v>
      </c>
      <c r="C394" s="39" t="s">
        <v>1992</v>
      </c>
      <c r="D394" s="5">
        <v>2</v>
      </c>
      <c r="E394" s="5">
        <v>100</v>
      </c>
      <c r="F394" s="5">
        <v>4</v>
      </c>
      <c r="G394" s="5">
        <v>0</v>
      </c>
    </row>
    <row r="395" spans="1:7" x14ac:dyDescent="0.2">
      <c r="A395" s="3" t="s">
        <v>2056</v>
      </c>
      <c r="B395" s="10" t="s">
        <v>1931</v>
      </c>
      <c r="C395" s="39" t="s">
        <v>1993</v>
      </c>
      <c r="D395" s="5">
        <v>2</v>
      </c>
      <c r="E395" s="5">
        <v>100</v>
      </c>
      <c r="F395" s="5">
        <v>5</v>
      </c>
      <c r="G395" s="5">
        <v>0</v>
      </c>
    </row>
    <row r="396" spans="1:7" x14ac:dyDescent="0.2">
      <c r="A396" s="3" t="s">
        <v>2057</v>
      </c>
      <c r="B396" s="10" t="s">
        <v>1932</v>
      </c>
      <c r="C396" s="39" t="s">
        <v>1994</v>
      </c>
      <c r="D396" s="5">
        <v>2</v>
      </c>
      <c r="E396" s="5">
        <v>100</v>
      </c>
      <c r="F396" s="5">
        <v>4</v>
      </c>
      <c r="G396" s="5">
        <v>0</v>
      </c>
    </row>
    <row r="397" spans="1:7" x14ac:dyDescent="0.2">
      <c r="A397" s="3" t="s">
        <v>2058</v>
      </c>
      <c r="B397" s="10" t="s">
        <v>684</v>
      </c>
      <c r="C397" s="39" t="s">
        <v>685</v>
      </c>
      <c r="D397" s="5">
        <v>2</v>
      </c>
      <c r="E397" s="5">
        <v>100</v>
      </c>
      <c r="F397" s="5">
        <v>5</v>
      </c>
      <c r="G397" s="5">
        <v>0</v>
      </c>
    </row>
    <row r="398" spans="1:7" x14ac:dyDescent="0.2">
      <c r="A398" s="3" t="s">
        <v>2059</v>
      </c>
      <c r="B398" s="10" t="s">
        <v>1934</v>
      </c>
      <c r="C398" s="39" t="s">
        <v>1995</v>
      </c>
      <c r="D398" s="5">
        <v>2</v>
      </c>
      <c r="E398" s="5">
        <v>100</v>
      </c>
      <c r="F398" s="5">
        <v>6</v>
      </c>
      <c r="G398" s="5">
        <v>0</v>
      </c>
    </row>
    <row r="399" spans="1:7" x14ac:dyDescent="0.2">
      <c r="A399" s="3" t="s">
        <v>2060</v>
      </c>
      <c r="B399" s="10" t="s">
        <v>1935</v>
      </c>
      <c r="C399" s="39" t="s">
        <v>1996</v>
      </c>
      <c r="D399" s="5">
        <v>2</v>
      </c>
      <c r="E399" s="5">
        <v>150</v>
      </c>
      <c r="F399" s="5">
        <v>6</v>
      </c>
      <c r="G399" s="5">
        <v>0</v>
      </c>
    </row>
    <row r="400" spans="1:7" x14ac:dyDescent="0.2">
      <c r="A400" s="3" t="s">
        <v>2061</v>
      </c>
      <c r="B400" s="10" t="s">
        <v>1933</v>
      </c>
      <c r="C400" s="43" t="s">
        <v>1997</v>
      </c>
      <c r="D400" s="5">
        <v>2</v>
      </c>
      <c r="E400" s="5">
        <v>200</v>
      </c>
      <c r="F400" s="5">
        <v>3</v>
      </c>
      <c r="G400" s="5">
        <v>0</v>
      </c>
    </row>
    <row r="401" spans="1:7" x14ac:dyDescent="0.2">
      <c r="A401" s="3" t="s">
        <v>2062</v>
      </c>
      <c r="B401" s="10" t="s">
        <v>1936</v>
      </c>
      <c r="C401" s="39" t="s">
        <v>1998</v>
      </c>
      <c r="D401" s="5">
        <v>2</v>
      </c>
      <c r="E401" s="5">
        <v>500</v>
      </c>
      <c r="F401" s="5">
        <v>3</v>
      </c>
      <c r="G401" s="5">
        <v>4000</v>
      </c>
    </row>
    <row r="402" spans="1:7" x14ac:dyDescent="0.2">
      <c r="A402" s="3" t="s">
        <v>2063</v>
      </c>
      <c r="B402" s="10" t="s">
        <v>1937</v>
      </c>
      <c r="C402" s="39" t="s">
        <v>1999</v>
      </c>
      <c r="D402" s="5">
        <v>2</v>
      </c>
      <c r="E402" s="5">
        <v>100</v>
      </c>
      <c r="F402" s="5">
        <v>5</v>
      </c>
      <c r="G402" s="5">
        <v>0</v>
      </c>
    </row>
    <row r="403" spans="1:7" x14ac:dyDescent="0.2">
      <c r="A403" s="3" t="s">
        <v>2064</v>
      </c>
      <c r="B403" s="10" t="s">
        <v>1938</v>
      </c>
      <c r="C403" s="39" t="s">
        <v>2000</v>
      </c>
      <c r="D403" s="5">
        <v>2</v>
      </c>
      <c r="E403" s="5">
        <v>100</v>
      </c>
      <c r="F403" s="5">
        <v>4</v>
      </c>
      <c r="G403" s="5">
        <v>0</v>
      </c>
    </row>
    <row r="404" spans="1:7" x14ac:dyDescent="0.2">
      <c r="A404" s="3" t="s">
        <v>2065</v>
      </c>
      <c r="B404" s="10" t="s">
        <v>1939</v>
      </c>
      <c r="C404" s="39" t="s">
        <v>2001</v>
      </c>
      <c r="D404" s="5">
        <v>2</v>
      </c>
      <c r="E404" s="5">
        <v>100</v>
      </c>
      <c r="F404" s="5">
        <v>3</v>
      </c>
      <c r="G404" s="5">
        <v>0</v>
      </c>
    </row>
    <row r="405" spans="1:7" x14ac:dyDescent="0.2">
      <c r="A405" s="3" t="s">
        <v>2066</v>
      </c>
      <c r="B405" s="10" t="s">
        <v>1940</v>
      </c>
      <c r="C405" s="39" t="s">
        <v>2002</v>
      </c>
      <c r="D405" s="5">
        <v>2</v>
      </c>
      <c r="E405" s="5">
        <v>100</v>
      </c>
      <c r="F405" s="5">
        <v>5</v>
      </c>
      <c r="G405" s="5">
        <v>0</v>
      </c>
    </row>
    <row r="406" spans="1:7" x14ac:dyDescent="0.2">
      <c r="A406" s="3" t="s">
        <v>2067</v>
      </c>
      <c r="B406" s="10" t="s">
        <v>1941</v>
      </c>
      <c r="C406" s="39" t="s">
        <v>2003</v>
      </c>
      <c r="D406" s="5">
        <v>2</v>
      </c>
      <c r="E406" s="5">
        <v>100</v>
      </c>
      <c r="F406" s="5">
        <v>3</v>
      </c>
      <c r="G406" s="5">
        <v>0</v>
      </c>
    </row>
    <row r="407" spans="1:7" x14ac:dyDescent="0.2">
      <c r="A407" s="3" t="s">
        <v>2068</v>
      </c>
      <c r="B407" s="10" t="s">
        <v>1942</v>
      </c>
      <c r="C407" s="39" t="s">
        <v>2004</v>
      </c>
      <c r="D407" s="5">
        <v>2</v>
      </c>
      <c r="E407" s="5">
        <v>150</v>
      </c>
      <c r="F407" s="5">
        <v>6</v>
      </c>
      <c r="G407" s="5">
        <v>0</v>
      </c>
    </row>
    <row r="408" spans="1:7" x14ac:dyDescent="0.2">
      <c r="A408" s="3" t="s">
        <v>2069</v>
      </c>
      <c r="B408" s="10" t="s">
        <v>1943</v>
      </c>
      <c r="C408" s="39" t="s">
        <v>2005</v>
      </c>
      <c r="D408" s="5">
        <v>2</v>
      </c>
      <c r="E408" s="5">
        <v>100</v>
      </c>
      <c r="F408" s="5">
        <v>4</v>
      </c>
      <c r="G408" s="5">
        <v>0</v>
      </c>
    </row>
    <row r="409" spans="1:7" x14ac:dyDescent="0.2">
      <c r="A409" s="3" t="s">
        <v>2070</v>
      </c>
      <c r="B409" s="10" t="s">
        <v>1944</v>
      </c>
      <c r="C409" s="39" t="s">
        <v>2006</v>
      </c>
      <c r="D409" s="5">
        <v>3</v>
      </c>
      <c r="E409" s="5">
        <v>200</v>
      </c>
      <c r="F409" s="5">
        <v>4</v>
      </c>
      <c r="G409" s="5">
        <v>0</v>
      </c>
    </row>
    <row r="410" spans="1:7" x14ac:dyDescent="0.2">
      <c r="A410" s="3" t="s">
        <v>2071</v>
      </c>
      <c r="B410" s="10" t="s">
        <v>1945</v>
      </c>
      <c r="C410" s="39" t="s">
        <v>2007</v>
      </c>
      <c r="D410" s="5">
        <v>2</v>
      </c>
      <c r="E410" s="5">
        <v>100</v>
      </c>
      <c r="F410" s="5">
        <v>3</v>
      </c>
      <c r="G410" s="5">
        <v>0</v>
      </c>
    </row>
    <row r="411" spans="1:7" x14ac:dyDescent="0.2">
      <c r="A411" s="3" t="s">
        <v>2072</v>
      </c>
      <c r="B411" s="10" t="s">
        <v>1946</v>
      </c>
      <c r="C411" s="39" t="s">
        <v>2008</v>
      </c>
      <c r="D411" s="5">
        <v>2</v>
      </c>
      <c r="E411" s="5">
        <v>100</v>
      </c>
      <c r="F411" s="5">
        <v>5</v>
      </c>
      <c r="G411" s="5">
        <v>0</v>
      </c>
    </row>
    <row r="412" spans="1:7" x14ac:dyDescent="0.2">
      <c r="A412" s="3" t="s">
        <v>2073</v>
      </c>
      <c r="B412" s="10" t="s">
        <v>1947</v>
      </c>
      <c r="C412" s="39" t="s">
        <v>2009</v>
      </c>
      <c r="D412" s="5">
        <v>2</v>
      </c>
      <c r="E412" s="5">
        <v>100</v>
      </c>
      <c r="F412" s="5">
        <v>4</v>
      </c>
      <c r="G412" s="5">
        <v>0</v>
      </c>
    </row>
    <row r="413" spans="1:7" x14ac:dyDescent="0.2">
      <c r="A413" s="3" t="s">
        <v>2074</v>
      </c>
      <c r="B413" s="10" t="s">
        <v>1948</v>
      </c>
      <c r="C413" s="39" t="s">
        <v>2010</v>
      </c>
      <c r="D413" s="5">
        <v>2</v>
      </c>
      <c r="E413" s="5">
        <v>100</v>
      </c>
      <c r="F413" s="5">
        <v>3</v>
      </c>
      <c r="G413" s="5">
        <v>0</v>
      </c>
    </row>
    <row r="414" spans="1:7" x14ac:dyDescent="0.2">
      <c r="A414" s="3" t="s">
        <v>2075</v>
      </c>
      <c r="B414" s="10" t="s">
        <v>1949</v>
      </c>
      <c r="C414" s="39" t="s">
        <v>2011</v>
      </c>
      <c r="D414" s="5">
        <v>2</v>
      </c>
      <c r="E414" s="5">
        <v>500</v>
      </c>
      <c r="F414" s="5">
        <v>4</v>
      </c>
      <c r="G414" s="5">
        <v>0</v>
      </c>
    </row>
    <row r="415" spans="1:7" x14ac:dyDescent="0.2">
      <c r="A415" s="3" t="s">
        <v>2076</v>
      </c>
      <c r="B415" s="10" t="s">
        <v>1950</v>
      </c>
      <c r="C415" s="39" t="s">
        <v>2012</v>
      </c>
      <c r="D415" s="5">
        <v>2</v>
      </c>
      <c r="E415" s="5">
        <v>100</v>
      </c>
      <c r="F415" s="5">
        <v>3</v>
      </c>
      <c r="G415" s="5">
        <v>0</v>
      </c>
    </row>
    <row r="416" spans="1:7" x14ac:dyDescent="0.2">
      <c r="A416" s="3" t="s">
        <v>2077</v>
      </c>
      <c r="B416" s="17" t="s">
        <v>1951</v>
      </c>
      <c r="C416" s="39" t="s">
        <v>2013</v>
      </c>
      <c r="D416" s="5">
        <v>2</v>
      </c>
      <c r="E416" s="5">
        <v>200</v>
      </c>
      <c r="F416" s="5">
        <v>5</v>
      </c>
      <c r="G416" s="5">
        <v>0</v>
      </c>
    </row>
    <row r="417" spans="1:7" x14ac:dyDescent="0.2">
      <c r="A417" s="3" t="s">
        <v>2078</v>
      </c>
      <c r="B417" s="10" t="s">
        <v>1952</v>
      </c>
      <c r="C417" s="39" t="s">
        <v>2014</v>
      </c>
      <c r="D417" s="5">
        <v>2</v>
      </c>
      <c r="E417" s="5">
        <v>150</v>
      </c>
      <c r="F417" s="5">
        <v>3</v>
      </c>
      <c r="G417" s="5">
        <v>0</v>
      </c>
    </row>
    <row r="418" spans="1:7" x14ac:dyDescent="0.2">
      <c r="A418" s="3" t="s">
        <v>2079</v>
      </c>
      <c r="B418" s="10" t="s">
        <v>1953</v>
      </c>
      <c r="C418" s="39" t="s">
        <v>2015</v>
      </c>
      <c r="D418" s="5">
        <v>2</v>
      </c>
      <c r="E418" s="5">
        <v>100</v>
      </c>
      <c r="F418" s="5">
        <v>3</v>
      </c>
      <c r="G418" s="5">
        <v>0</v>
      </c>
    </row>
    <row r="419" spans="1:7" x14ac:dyDescent="0.2">
      <c r="A419" s="3" t="s">
        <v>2080</v>
      </c>
      <c r="B419" s="10" t="s">
        <v>1954</v>
      </c>
      <c r="C419" s="39" t="s">
        <v>2016</v>
      </c>
      <c r="D419" s="5">
        <v>2</v>
      </c>
      <c r="E419" s="5">
        <v>200</v>
      </c>
      <c r="F419" s="5">
        <v>5</v>
      </c>
      <c r="G419" s="5">
        <v>0</v>
      </c>
    </row>
    <row r="420" spans="1:7" x14ac:dyDescent="0.2">
      <c r="A420" s="3" t="s">
        <v>2081</v>
      </c>
      <c r="B420" s="17" t="s">
        <v>1958</v>
      </c>
      <c r="C420" s="39" t="s">
        <v>2017</v>
      </c>
      <c r="D420" s="5">
        <v>2</v>
      </c>
      <c r="E420" s="5">
        <v>100</v>
      </c>
      <c r="F420" s="5">
        <v>3</v>
      </c>
      <c r="G420" s="5">
        <v>0</v>
      </c>
    </row>
    <row r="421" spans="1:7" x14ac:dyDescent="0.2">
      <c r="A421" s="3" t="s">
        <v>2082</v>
      </c>
      <c r="B421" s="10" t="s">
        <v>1955</v>
      </c>
      <c r="C421" s="39" t="s">
        <v>2018</v>
      </c>
      <c r="D421" s="5">
        <v>2</v>
      </c>
      <c r="E421" s="5">
        <v>100</v>
      </c>
      <c r="F421" s="5">
        <v>3</v>
      </c>
      <c r="G421" s="5">
        <v>0</v>
      </c>
    </row>
    <row r="422" spans="1:7" x14ac:dyDescent="0.2">
      <c r="A422" s="3" t="s">
        <v>2083</v>
      </c>
      <c r="B422" s="30" t="s">
        <v>1956</v>
      </c>
      <c r="C422" s="39" t="s">
        <v>2019</v>
      </c>
      <c r="D422" s="5">
        <v>2</v>
      </c>
      <c r="E422" s="5">
        <v>200</v>
      </c>
      <c r="F422" s="5">
        <v>4</v>
      </c>
      <c r="G422" s="5">
        <v>0</v>
      </c>
    </row>
    <row r="423" spans="1:7" x14ac:dyDescent="0.2">
      <c r="A423" s="3" t="s">
        <v>2084</v>
      </c>
      <c r="B423" s="10" t="s">
        <v>1957</v>
      </c>
      <c r="C423" s="39" t="s">
        <v>2020</v>
      </c>
      <c r="D423" s="5">
        <v>3</v>
      </c>
      <c r="E423" s="5">
        <v>100</v>
      </c>
      <c r="F423" s="5">
        <v>5</v>
      </c>
      <c r="G423" s="5">
        <v>0</v>
      </c>
    </row>
    <row r="424" spans="1:7" x14ac:dyDescent="0.2">
      <c r="A424" s="3" t="s">
        <v>2085</v>
      </c>
      <c r="B424" s="10" t="s">
        <v>1959</v>
      </c>
      <c r="C424" s="39" t="s">
        <v>2021</v>
      </c>
      <c r="D424" s="5">
        <v>2</v>
      </c>
      <c r="E424" s="5">
        <v>150</v>
      </c>
      <c r="F424" s="5">
        <v>6</v>
      </c>
      <c r="G424" s="5">
        <v>0</v>
      </c>
    </row>
    <row r="425" spans="1:7" x14ac:dyDescent="0.2">
      <c r="A425" s="3" t="s">
        <v>2086</v>
      </c>
      <c r="B425" s="10" t="s">
        <v>1960</v>
      </c>
      <c r="C425" s="39" t="s">
        <v>2022</v>
      </c>
      <c r="D425" s="5">
        <v>2</v>
      </c>
      <c r="E425" s="5">
        <v>100</v>
      </c>
      <c r="F425" s="5">
        <v>3</v>
      </c>
      <c r="G425" s="5">
        <v>0</v>
      </c>
    </row>
    <row r="426" spans="1:7" x14ac:dyDescent="0.2">
      <c r="A426" s="3" t="s">
        <v>2087</v>
      </c>
      <c r="B426" s="10" t="s">
        <v>1961</v>
      </c>
      <c r="C426" s="39" t="s">
        <v>2023</v>
      </c>
      <c r="D426" s="5">
        <v>2</v>
      </c>
      <c r="E426" s="5">
        <v>100</v>
      </c>
      <c r="F426" s="5">
        <v>3</v>
      </c>
      <c r="G426" s="5">
        <v>0</v>
      </c>
    </row>
    <row r="427" spans="1:7" x14ac:dyDescent="0.2">
      <c r="A427" s="3" t="s">
        <v>2088</v>
      </c>
      <c r="B427" s="10" t="s">
        <v>1962</v>
      </c>
      <c r="C427" s="39" t="s">
        <v>2024</v>
      </c>
      <c r="D427" s="5">
        <v>2</v>
      </c>
      <c r="E427" s="5">
        <v>100</v>
      </c>
      <c r="F427" s="5">
        <v>3</v>
      </c>
      <c r="G427" s="5">
        <v>0</v>
      </c>
    </row>
    <row r="428" spans="1:7" x14ac:dyDescent="0.2">
      <c r="A428" s="3" t="s">
        <v>2089</v>
      </c>
      <c r="B428" s="10" t="s">
        <v>1963</v>
      </c>
      <c r="C428" s="39" t="s">
        <v>2025</v>
      </c>
      <c r="D428" s="5">
        <v>2</v>
      </c>
      <c r="E428" s="5">
        <v>200</v>
      </c>
      <c r="F428" s="5">
        <v>3</v>
      </c>
      <c r="G428" s="5">
        <v>0</v>
      </c>
    </row>
    <row r="429" spans="1:7" x14ac:dyDescent="0.2">
      <c r="A429" s="3" t="s">
        <v>2090</v>
      </c>
      <c r="B429" s="10" t="s">
        <v>1964</v>
      </c>
      <c r="C429" s="39" t="s">
        <v>2026</v>
      </c>
      <c r="D429" s="5">
        <v>2</v>
      </c>
      <c r="E429" s="5">
        <v>150</v>
      </c>
      <c r="F429" s="5">
        <v>5</v>
      </c>
      <c r="G429" s="5">
        <v>0</v>
      </c>
    </row>
    <row r="430" spans="1:7" x14ac:dyDescent="0.2">
      <c r="A430" s="3" t="s">
        <v>2097</v>
      </c>
      <c r="B430" s="10" t="s">
        <v>2091</v>
      </c>
      <c r="C430" s="24" t="s">
        <v>2092</v>
      </c>
      <c r="D430" s="5">
        <v>3</v>
      </c>
      <c r="E430" s="5">
        <v>2000</v>
      </c>
      <c r="F430" s="5">
        <v>10</v>
      </c>
      <c r="G430" s="5">
        <v>40000</v>
      </c>
    </row>
    <row r="431" spans="1:7" x14ac:dyDescent="0.2">
      <c r="A431" s="3" t="s">
        <v>2098</v>
      </c>
      <c r="B431" s="10" t="s">
        <v>2093</v>
      </c>
      <c r="C431" s="24" t="s">
        <v>2095</v>
      </c>
      <c r="D431" s="5">
        <v>2</v>
      </c>
      <c r="E431" s="5">
        <v>2000</v>
      </c>
      <c r="F431" s="5">
        <v>6</v>
      </c>
      <c r="G431" s="5">
        <v>24000</v>
      </c>
    </row>
    <row r="432" spans="1:7" x14ac:dyDescent="0.2">
      <c r="A432" s="3" t="s">
        <v>2099</v>
      </c>
      <c r="B432" s="10" t="s">
        <v>2094</v>
      </c>
      <c r="C432" s="24" t="s">
        <v>2096</v>
      </c>
      <c r="D432" s="5">
        <v>3</v>
      </c>
      <c r="E432" s="5">
        <v>1000</v>
      </c>
      <c r="F432" s="5">
        <v>10</v>
      </c>
      <c r="G432" s="5">
        <v>19000</v>
      </c>
    </row>
    <row r="433" spans="1:7" x14ac:dyDescent="0.2">
      <c r="A433" s="3" t="s">
        <v>2132</v>
      </c>
      <c r="B433" s="10" t="s">
        <v>2100</v>
      </c>
      <c r="C433" s="40" t="s">
        <v>2116</v>
      </c>
      <c r="D433" s="5">
        <v>2</v>
      </c>
      <c r="E433" s="5">
        <v>100</v>
      </c>
      <c r="F433" s="5">
        <v>8</v>
      </c>
      <c r="G433" s="5">
        <v>0</v>
      </c>
    </row>
    <row r="434" spans="1:7" x14ac:dyDescent="0.2">
      <c r="A434" s="3" t="s">
        <v>2133</v>
      </c>
      <c r="B434" s="10" t="s">
        <v>2101</v>
      </c>
      <c r="C434" s="40" t="s">
        <v>2117</v>
      </c>
      <c r="D434" s="5">
        <v>2</v>
      </c>
      <c r="E434" s="5">
        <v>500</v>
      </c>
      <c r="F434" s="5">
        <v>5</v>
      </c>
      <c r="G434" s="5">
        <v>0</v>
      </c>
    </row>
    <row r="435" spans="1:7" x14ac:dyDescent="0.2">
      <c r="A435" s="3" t="s">
        <v>2134</v>
      </c>
      <c r="B435" s="10" t="s">
        <v>2102</v>
      </c>
      <c r="C435" s="40" t="s">
        <v>2118</v>
      </c>
      <c r="D435" s="5">
        <v>2</v>
      </c>
      <c r="E435" s="5">
        <v>400</v>
      </c>
      <c r="F435" s="5">
        <v>5</v>
      </c>
      <c r="G435" s="5">
        <v>0</v>
      </c>
    </row>
    <row r="436" spans="1:7" x14ac:dyDescent="0.2">
      <c r="A436" s="3" t="s">
        <v>2135</v>
      </c>
      <c r="B436" s="10" t="s">
        <v>2103</v>
      </c>
      <c r="C436" s="40" t="s">
        <v>2119</v>
      </c>
      <c r="D436" s="5">
        <v>2</v>
      </c>
      <c r="E436" s="5">
        <v>200</v>
      </c>
      <c r="F436" s="5">
        <v>5</v>
      </c>
      <c r="G436" s="5">
        <v>0</v>
      </c>
    </row>
    <row r="437" spans="1:7" x14ac:dyDescent="0.2">
      <c r="A437" s="3" t="s">
        <v>2136</v>
      </c>
      <c r="B437" s="10" t="s">
        <v>2104</v>
      </c>
      <c r="C437" s="40" t="s">
        <v>2120</v>
      </c>
      <c r="D437" s="5">
        <v>2</v>
      </c>
      <c r="E437" s="5">
        <v>100</v>
      </c>
      <c r="F437" s="5">
        <v>5</v>
      </c>
      <c r="G437" s="5">
        <v>0</v>
      </c>
    </row>
    <row r="438" spans="1:7" x14ac:dyDescent="0.2">
      <c r="A438" s="3" t="s">
        <v>2137</v>
      </c>
      <c r="B438" s="10" t="s">
        <v>2105</v>
      </c>
      <c r="C438" s="40" t="s">
        <v>2121</v>
      </c>
      <c r="D438" s="5">
        <v>3</v>
      </c>
      <c r="E438" s="5">
        <v>500</v>
      </c>
      <c r="F438" s="5">
        <v>5</v>
      </c>
      <c r="G438" s="5">
        <v>0</v>
      </c>
    </row>
    <row r="439" spans="1:7" x14ac:dyDescent="0.2">
      <c r="A439" s="3" t="s">
        <v>2138</v>
      </c>
      <c r="B439" s="10" t="s">
        <v>2106</v>
      </c>
      <c r="C439" s="40" t="s">
        <v>2122</v>
      </c>
      <c r="D439" s="5">
        <v>3</v>
      </c>
      <c r="E439" s="5">
        <v>200</v>
      </c>
      <c r="F439" s="5">
        <v>5</v>
      </c>
      <c r="G439" s="5">
        <v>0</v>
      </c>
    </row>
    <row r="440" spans="1:7" x14ac:dyDescent="0.2">
      <c r="A440" s="3" t="s">
        <v>2139</v>
      </c>
      <c r="B440" s="10" t="s">
        <v>2107</v>
      </c>
      <c r="C440" s="40" t="s">
        <v>2123</v>
      </c>
      <c r="D440" s="5">
        <v>2</v>
      </c>
      <c r="E440" s="5">
        <v>100</v>
      </c>
      <c r="F440" s="5">
        <v>4</v>
      </c>
      <c r="G440" s="5">
        <v>0</v>
      </c>
    </row>
    <row r="441" spans="1:7" x14ac:dyDescent="0.2">
      <c r="A441" s="3" t="s">
        <v>2140</v>
      </c>
      <c r="B441" s="10" t="s">
        <v>2108</v>
      </c>
      <c r="C441" s="40" t="s">
        <v>2124</v>
      </c>
      <c r="D441" s="5">
        <v>3</v>
      </c>
      <c r="E441" s="5">
        <v>150</v>
      </c>
      <c r="F441" s="5">
        <v>4</v>
      </c>
      <c r="G441" s="5">
        <v>0</v>
      </c>
    </row>
    <row r="442" spans="1:7" x14ac:dyDescent="0.2">
      <c r="A442" s="3" t="s">
        <v>2141</v>
      </c>
      <c r="B442" s="10" t="s">
        <v>2109</v>
      </c>
      <c r="C442" s="40" t="s">
        <v>2125</v>
      </c>
      <c r="D442" s="5">
        <v>3</v>
      </c>
      <c r="E442" s="5">
        <v>1000</v>
      </c>
      <c r="F442" s="5">
        <v>5</v>
      </c>
      <c r="G442" s="5">
        <v>0</v>
      </c>
    </row>
    <row r="443" spans="1:7" x14ac:dyDescent="0.2">
      <c r="A443" s="3" t="s">
        <v>2142</v>
      </c>
      <c r="B443" s="10" t="s">
        <v>2110</v>
      </c>
      <c r="C443" s="40" t="s">
        <v>2126</v>
      </c>
      <c r="D443" s="5">
        <v>2</v>
      </c>
      <c r="E443" s="5">
        <v>500</v>
      </c>
      <c r="F443" s="5">
        <v>5</v>
      </c>
      <c r="G443" s="5">
        <v>0</v>
      </c>
    </row>
    <row r="444" spans="1:7" x14ac:dyDescent="0.2">
      <c r="A444" s="3" t="s">
        <v>2143</v>
      </c>
      <c r="B444" s="10" t="s">
        <v>2111</v>
      </c>
      <c r="C444" s="40" t="s">
        <v>2127</v>
      </c>
      <c r="D444" s="5">
        <v>3</v>
      </c>
      <c r="E444" s="5">
        <v>100</v>
      </c>
      <c r="F444" s="5">
        <v>6</v>
      </c>
      <c r="G444" s="5">
        <v>0</v>
      </c>
    </row>
    <row r="445" spans="1:7" x14ac:dyDescent="0.2">
      <c r="A445" s="3" t="s">
        <v>2144</v>
      </c>
      <c r="B445" s="10" t="s">
        <v>2112</v>
      </c>
      <c r="C445" s="40" t="s">
        <v>2128</v>
      </c>
      <c r="D445" s="5">
        <v>2</v>
      </c>
      <c r="E445" s="5">
        <v>200</v>
      </c>
      <c r="F445" s="5">
        <v>6</v>
      </c>
      <c r="G445" s="5">
        <v>0</v>
      </c>
    </row>
    <row r="446" spans="1:7" x14ac:dyDescent="0.2">
      <c r="A446" s="3" t="s">
        <v>2145</v>
      </c>
      <c r="B446" s="10" t="s">
        <v>2113</v>
      </c>
      <c r="C446" s="40" t="s">
        <v>2129</v>
      </c>
      <c r="D446" s="5">
        <v>2</v>
      </c>
      <c r="E446" s="5">
        <v>200</v>
      </c>
      <c r="F446" s="5">
        <v>3</v>
      </c>
      <c r="G446" s="5">
        <v>0</v>
      </c>
    </row>
    <row r="447" spans="1:7" x14ac:dyDescent="0.2">
      <c r="A447" s="3" t="s">
        <v>2146</v>
      </c>
      <c r="B447" s="10" t="s">
        <v>2114</v>
      </c>
      <c r="C447" s="40" t="s">
        <v>2130</v>
      </c>
      <c r="D447" s="5">
        <v>3</v>
      </c>
      <c r="E447" s="5">
        <v>500</v>
      </c>
      <c r="F447" s="5">
        <v>5</v>
      </c>
      <c r="G447" s="5">
        <v>0</v>
      </c>
    </row>
    <row r="448" spans="1:7" x14ac:dyDescent="0.2">
      <c r="A448" s="3" t="s">
        <v>2147</v>
      </c>
      <c r="B448" s="10" t="s">
        <v>2115</v>
      </c>
      <c r="C448" s="40" t="s">
        <v>2131</v>
      </c>
      <c r="D448" s="5">
        <v>2</v>
      </c>
      <c r="E448" s="5">
        <v>100</v>
      </c>
      <c r="F448" s="5">
        <v>5</v>
      </c>
      <c r="G448" s="5">
        <v>0</v>
      </c>
    </row>
    <row r="449" spans="1:7" x14ac:dyDescent="0.2">
      <c r="A449" s="3" t="s">
        <v>2182</v>
      </c>
      <c r="B449" s="10" t="s">
        <v>2148</v>
      </c>
      <c r="C449" s="40" t="s">
        <v>2165</v>
      </c>
      <c r="D449" s="5">
        <v>3</v>
      </c>
      <c r="E449" s="5">
        <v>500</v>
      </c>
      <c r="F449" s="5">
        <v>4</v>
      </c>
      <c r="G449" s="5">
        <v>0</v>
      </c>
    </row>
    <row r="450" spans="1:7" x14ac:dyDescent="0.2">
      <c r="A450" s="3" t="s">
        <v>2183</v>
      </c>
      <c r="B450" s="10" t="s">
        <v>2149</v>
      </c>
      <c r="C450" s="40" t="s">
        <v>2166</v>
      </c>
      <c r="D450" s="5">
        <v>2</v>
      </c>
      <c r="E450" s="5">
        <v>150</v>
      </c>
      <c r="F450" s="5">
        <v>5</v>
      </c>
      <c r="G450" s="5">
        <v>0</v>
      </c>
    </row>
    <row r="451" spans="1:7" x14ac:dyDescent="0.2">
      <c r="A451" s="3" t="s">
        <v>2184</v>
      </c>
      <c r="B451" s="10" t="s">
        <v>2150</v>
      </c>
      <c r="C451" s="40" t="s">
        <v>2167</v>
      </c>
      <c r="D451" s="5">
        <v>3</v>
      </c>
      <c r="E451" s="5">
        <v>500</v>
      </c>
      <c r="F451" s="5">
        <v>5</v>
      </c>
      <c r="G451" s="5">
        <v>0</v>
      </c>
    </row>
    <row r="452" spans="1:7" x14ac:dyDescent="0.2">
      <c r="A452" s="3" t="s">
        <v>2185</v>
      </c>
      <c r="B452" s="10" t="s">
        <v>2151</v>
      </c>
      <c r="C452" s="40" t="s">
        <v>2168</v>
      </c>
      <c r="D452" s="5">
        <v>2</v>
      </c>
      <c r="E452" s="5">
        <v>300</v>
      </c>
      <c r="F452" s="5">
        <v>6</v>
      </c>
      <c r="G452" s="5">
        <v>0</v>
      </c>
    </row>
    <row r="453" spans="1:7" x14ac:dyDescent="0.2">
      <c r="A453" s="3" t="s">
        <v>2186</v>
      </c>
      <c r="B453" s="10" t="s">
        <v>2152</v>
      </c>
      <c r="C453" s="40" t="s">
        <v>2169</v>
      </c>
      <c r="D453" s="5">
        <v>2</v>
      </c>
      <c r="E453" s="5">
        <v>500</v>
      </c>
      <c r="F453" s="5">
        <v>6</v>
      </c>
      <c r="G453" s="5">
        <v>0</v>
      </c>
    </row>
    <row r="454" spans="1:7" x14ac:dyDescent="0.2">
      <c r="A454" s="3" t="s">
        <v>2187</v>
      </c>
      <c r="B454" s="10" t="s">
        <v>2153</v>
      </c>
      <c r="C454" s="41" t="s">
        <v>2170</v>
      </c>
      <c r="D454" s="5">
        <v>2</v>
      </c>
      <c r="E454" s="5">
        <v>150</v>
      </c>
      <c r="F454" s="5">
        <v>3</v>
      </c>
      <c r="G454" s="5">
        <v>0</v>
      </c>
    </row>
    <row r="455" spans="1:7" x14ac:dyDescent="0.2">
      <c r="A455" s="3" t="s">
        <v>2188</v>
      </c>
      <c r="B455" s="10" t="s">
        <v>2154</v>
      </c>
      <c r="C455" s="41" t="s">
        <v>2171</v>
      </c>
      <c r="D455" s="5">
        <v>2</v>
      </c>
      <c r="E455" s="5">
        <v>150</v>
      </c>
      <c r="F455" s="5">
        <v>6</v>
      </c>
      <c r="G455" s="5">
        <v>0</v>
      </c>
    </row>
    <row r="456" spans="1:7" x14ac:dyDescent="0.2">
      <c r="A456" s="3" t="s">
        <v>2189</v>
      </c>
      <c r="B456" s="10" t="s">
        <v>2155</v>
      </c>
      <c r="C456" s="41" t="s">
        <v>2172</v>
      </c>
      <c r="D456" s="5">
        <v>2</v>
      </c>
      <c r="E456" s="5">
        <v>200</v>
      </c>
      <c r="F456" s="5">
        <v>5</v>
      </c>
      <c r="G456" s="5">
        <v>0</v>
      </c>
    </row>
    <row r="457" spans="1:7" x14ac:dyDescent="0.2">
      <c r="A457" s="3" t="s">
        <v>2190</v>
      </c>
      <c r="B457" s="10" t="s">
        <v>2156</v>
      </c>
      <c r="C457" s="41" t="s">
        <v>2173</v>
      </c>
      <c r="D457" s="5">
        <v>2</v>
      </c>
      <c r="E457" s="5">
        <v>1000</v>
      </c>
      <c r="F457" s="5">
        <v>5</v>
      </c>
      <c r="G457" s="5">
        <v>0</v>
      </c>
    </row>
    <row r="458" spans="1:7" x14ac:dyDescent="0.2">
      <c r="A458" s="3" t="s">
        <v>2191</v>
      </c>
      <c r="B458" s="10" t="s">
        <v>2157</v>
      </c>
      <c r="C458" s="41" t="s">
        <v>2174</v>
      </c>
      <c r="D458" s="5">
        <v>2</v>
      </c>
      <c r="E458" s="5">
        <v>200</v>
      </c>
      <c r="F458" s="5">
        <v>3</v>
      </c>
      <c r="G458" s="5">
        <v>0</v>
      </c>
    </row>
    <row r="459" spans="1:7" x14ac:dyDescent="0.2">
      <c r="A459" s="3" t="s">
        <v>2192</v>
      </c>
      <c r="B459" s="10" t="s">
        <v>2158</v>
      </c>
      <c r="C459" s="41" t="s">
        <v>2175</v>
      </c>
      <c r="D459" s="5">
        <v>2</v>
      </c>
      <c r="E459" s="5">
        <v>200</v>
      </c>
      <c r="F459" s="5">
        <v>5</v>
      </c>
      <c r="G459" s="5">
        <v>0</v>
      </c>
    </row>
    <row r="460" spans="1:7" x14ac:dyDescent="0.2">
      <c r="A460" s="3" t="s">
        <v>2193</v>
      </c>
      <c r="B460" s="10" t="s">
        <v>2159</v>
      </c>
      <c r="C460" s="41" t="s">
        <v>2176</v>
      </c>
      <c r="D460" s="5">
        <v>2</v>
      </c>
      <c r="E460" s="5">
        <v>300</v>
      </c>
      <c r="F460" s="5">
        <v>5</v>
      </c>
      <c r="G460" s="5">
        <v>0</v>
      </c>
    </row>
    <row r="461" spans="1:7" x14ac:dyDescent="0.2">
      <c r="A461" s="3" t="s">
        <v>2194</v>
      </c>
      <c r="B461" s="10" t="s">
        <v>2160</v>
      </c>
      <c r="C461" s="41" t="s">
        <v>2177</v>
      </c>
      <c r="D461" s="5">
        <v>3</v>
      </c>
      <c r="E461" s="5">
        <v>150</v>
      </c>
      <c r="F461" s="5">
        <v>5</v>
      </c>
      <c r="G461" s="5">
        <v>0</v>
      </c>
    </row>
    <row r="462" spans="1:7" x14ac:dyDescent="0.2">
      <c r="A462" s="3" t="s">
        <v>2195</v>
      </c>
      <c r="B462" s="10" t="s">
        <v>2161</v>
      </c>
      <c r="C462" s="41" t="s">
        <v>2178</v>
      </c>
      <c r="D462" s="5">
        <v>2</v>
      </c>
      <c r="E462" s="5">
        <v>100</v>
      </c>
      <c r="F462" s="5">
        <v>5</v>
      </c>
      <c r="G462" s="5">
        <v>0</v>
      </c>
    </row>
    <row r="463" spans="1:7" x14ac:dyDescent="0.2">
      <c r="A463" s="3" t="s">
        <v>2196</v>
      </c>
      <c r="B463" s="10" t="s">
        <v>2162</v>
      </c>
      <c r="C463" s="41" t="s">
        <v>2179</v>
      </c>
      <c r="D463" s="5">
        <v>2</v>
      </c>
      <c r="E463" s="5">
        <v>100</v>
      </c>
      <c r="F463" s="5">
        <v>6</v>
      </c>
      <c r="G463" s="5">
        <v>0</v>
      </c>
    </row>
    <row r="464" spans="1:7" x14ac:dyDescent="0.2">
      <c r="A464" s="3" t="s">
        <v>2197</v>
      </c>
      <c r="B464" s="10" t="s">
        <v>2163</v>
      </c>
      <c r="C464" s="41" t="s">
        <v>2180</v>
      </c>
      <c r="D464" s="5">
        <v>2</v>
      </c>
      <c r="E464" s="5">
        <v>1000</v>
      </c>
      <c r="F464" s="5">
        <v>4</v>
      </c>
      <c r="G464" s="5">
        <v>0</v>
      </c>
    </row>
    <row r="465" spans="1:7" x14ac:dyDescent="0.2">
      <c r="A465" s="3" t="s">
        <v>2198</v>
      </c>
      <c r="B465" s="10" t="s">
        <v>2164</v>
      </c>
      <c r="C465" s="41" t="s">
        <v>2181</v>
      </c>
      <c r="D465" s="5">
        <v>2</v>
      </c>
      <c r="E465" s="5">
        <v>100</v>
      </c>
      <c r="F465" s="5">
        <v>5</v>
      </c>
      <c r="G465" s="5">
        <v>0</v>
      </c>
    </row>
    <row r="466" spans="1:7" x14ac:dyDescent="0.2">
      <c r="A466" s="3" t="s">
        <v>2213</v>
      </c>
      <c r="B466" s="10" t="s">
        <v>2199</v>
      </c>
      <c r="C466" s="42" t="s">
        <v>2206</v>
      </c>
      <c r="D466" s="5">
        <v>2</v>
      </c>
      <c r="E466" s="5">
        <v>200</v>
      </c>
      <c r="F466" s="5">
        <v>4</v>
      </c>
      <c r="G466" s="5">
        <v>0</v>
      </c>
    </row>
    <row r="467" spans="1:7" x14ac:dyDescent="0.2">
      <c r="A467" s="3" t="s">
        <v>2214</v>
      </c>
      <c r="B467" s="10" t="s">
        <v>2200</v>
      </c>
      <c r="C467" s="42" t="s">
        <v>2207</v>
      </c>
      <c r="D467" s="5">
        <v>2</v>
      </c>
      <c r="E467" s="5">
        <v>100</v>
      </c>
      <c r="F467" s="5">
        <v>3</v>
      </c>
      <c r="G467" s="5">
        <v>0</v>
      </c>
    </row>
    <row r="468" spans="1:7" x14ac:dyDescent="0.2">
      <c r="A468" s="3" t="s">
        <v>2215</v>
      </c>
      <c r="B468" s="10" t="s">
        <v>2201</v>
      </c>
      <c r="C468" s="42" t="s">
        <v>2208</v>
      </c>
      <c r="D468" s="5">
        <v>2</v>
      </c>
      <c r="E468" s="5">
        <v>150</v>
      </c>
      <c r="F468" s="5">
        <v>6</v>
      </c>
      <c r="G468" s="5">
        <v>0</v>
      </c>
    </row>
    <row r="469" spans="1:7" x14ac:dyDescent="0.2">
      <c r="A469" s="3" t="s">
        <v>2216</v>
      </c>
      <c r="B469" s="10" t="s">
        <v>2202</v>
      </c>
      <c r="C469" s="42" t="s">
        <v>2209</v>
      </c>
      <c r="D469" s="5">
        <v>2</v>
      </c>
      <c r="E469" s="5">
        <v>200</v>
      </c>
      <c r="F469" s="5">
        <v>4</v>
      </c>
      <c r="G469" s="5">
        <v>0</v>
      </c>
    </row>
    <row r="470" spans="1:7" x14ac:dyDescent="0.2">
      <c r="A470" s="3" t="s">
        <v>2217</v>
      </c>
      <c r="B470" s="10" t="s">
        <v>2203</v>
      </c>
      <c r="C470" s="42" t="s">
        <v>2210</v>
      </c>
      <c r="D470" s="5">
        <v>2</v>
      </c>
      <c r="E470" s="5">
        <v>100</v>
      </c>
      <c r="F470" s="5">
        <v>7</v>
      </c>
      <c r="G470" s="5">
        <v>0</v>
      </c>
    </row>
    <row r="471" spans="1:7" x14ac:dyDescent="0.2">
      <c r="A471" s="3" t="s">
        <v>2218</v>
      </c>
      <c r="B471" s="10" t="s">
        <v>2204</v>
      </c>
      <c r="C471" s="42" t="s">
        <v>2211</v>
      </c>
      <c r="D471" s="5">
        <v>2</v>
      </c>
      <c r="E471" s="5">
        <v>100</v>
      </c>
      <c r="F471" s="5">
        <v>6</v>
      </c>
      <c r="G471" s="5">
        <v>0</v>
      </c>
    </row>
    <row r="472" spans="1:7" x14ac:dyDescent="0.2">
      <c r="A472" s="3" t="s">
        <v>2219</v>
      </c>
      <c r="B472" s="10" t="s">
        <v>2205</v>
      </c>
      <c r="C472" s="42" t="s">
        <v>2212</v>
      </c>
      <c r="D472" s="5">
        <v>2</v>
      </c>
      <c r="E472" s="5">
        <v>500</v>
      </c>
      <c r="F472" s="5">
        <v>8</v>
      </c>
      <c r="G472" s="5">
        <v>0</v>
      </c>
    </row>
    <row r="473" spans="1:7" x14ac:dyDescent="0.2">
      <c r="A473" s="3" t="s">
        <v>2266</v>
      </c>
      <c r="B473" s="10" t="s">
        <v>2220</v>
      </c>
      <c r="C473" s="42" t="s">
        <v>2242</v>
      </c>
      <c r="D473" s="5">
        <v>2</v>
      </c>
      <c r="E473" s="5">
        <v>1000</v>
      </c>
      <c r="F473" s="5">
        <v>5</v>
      </c>
      <c r="G473" s="5">
        <v>0</v>
      </c>
    </row>
    <row r="474" spans="1:7" x14ac:dyDescent="0.2">
      <c r="A474" s="3" t="s">
        <v>2267</v>
      </c>
      <c r="B474" s="10" t="s">
        <v>2221</v>
      </c>
      <c r="C474" s="42" t="s">
        <v>2243</v>
      </c>
      <c r="D474" s="5">
        <v>2</v>
      </c>
      <c r="E474" s="5">
        <v>1000</v>
      </c>
      <c r="F474" s="5">
        <v>6</v>
      </c>
      <c r="G474" s="5">
        <v>0</v>
      </c>
    </row>
    <row r="475" spans="1:7" x14ac:dyDescent="0.2">
      <c r="A475" s="3" t="s">
        <v>2268</v>
      </c>
      <c r="B475" s="10" t="s">
        <v>2222</v>
      </c>
      <c r="C475" s="42" t="s">
        <v>2244</v>
      </c>
      <c r="D475" s="5">
        <v>2</v>
      </c>
      <c r="E475" s="5">
        <v>500</v>
      </c>
      <c r="F475" s="5">
        <v>8</v>
      </c>
      <c r="G475" s="5">
        <v>0</v>
      </c>
    </row>
    <row r="476" spans="1:7" x14ac:dyDescent="0.2">
      <c r="A476" s="3" t="s">
        <v>2269</v>
      </c>
      <c r="B476" s="10" t="s">
        <v>2223</v>
      </c>
      <c r="C476" s="42" t="s">
        <v>2245</v>
      </c>
      <c r="D476" s="5">
        <v>2</v>
      </c>
      <c r="E476" s="5">
        <v>500</v>
      </c>
      <c r="F476" s="5">
        <v>5</v>
      </c>
      <c r="G476" s="5">
        <v>0</v>
      </c>
    </row>
    <row r="477" spans="1:7" x14ac:dyDescent="0.2">
      <c r="A477" s="3" t="s">
        <v>2270</v>
      </c>
      <c r="B477" s="10" t="s">
        <v>2224</v>
      </c>
      <c r="C477" s="42" t="s">
        <v>2246</v>
      </c>
      <c r="D477" s="5">
        <v>2</v>
      </c>
      <c r="E477" s="5">
        <v>400</v>
      </c>
      <c r="F477" s="5">
        <v>5</v>
      </c>
      <c r="G477" s="5">
        <v>0</v>
      </c>
    </row>
    <row r="478" spans="1:7" x14ac:dyDescent="0.2">
      <c r="A478" s="3" t="s">
        <v>2271</v>
      </c>
      <c r="B478" s="10" t="s">
        <v>2225</v>
      </c>
      <c r="C478" s="42" t="s">
        <v>2247</v>
      </c>
      <c r="D478" s="5">
        <v>2</v>
      </c>
      <c r="E478" s="5">
        <v>100</v>
      </c>
      <c r="F478" s="5">
        <v>8</v>
      </c>
      <c r="G478" s="5">
        <v>0</v>
      </c>
    </row>
    <row r="479" spans="1:7" x14ac:dyDescent="0.2">
      <c r="A479" s="3" t="s">
        <v>2272</v>
      </c>
      <c r="B479" s="10" t="s">
        <v>2226</v>
      </c>
      <c r="C479" s="42" t="s">
        <v>2248</v>
      </c>
      <c r="D479" s="5">
        <v>2</v>
      </c>
      <c r="E479" s="5">
        <v>200</v>
      </c>
      <c r="F479" s="5">
        <v>5</v>
      </c>
      <c r="G479" s="5">
        <v>0</v>
      </c>
    </row>
    <row r="480" spans="1:7" x14ac:dyDescent="0.2">
      <c r="A480" s="3" t="s">
        <v>2273</v>
      </c>
      <c r="B480" s="10" t="s">
        <v>2227</v>
      </c>
      <c r="C480" s="42" t="s">
        <v>2249</v>
      </c>
      <c r="D480" s="5">
        <v>2</v>
      </c>
      <c r="E480" s="5">
        <v>500</v>
      </c>
      <c r="F480" s="5">
        <v>4</v>
      </c>
      <c r="G480" s="5">
        <v>0</v>
      </c>
    </row>
    <row r="481" spans="1:7" x14ac:dyDescent="0.2">
      <c r="A481" s="3" t="s">
        <v>2274</v>
      </c>
      <c r="B481" s="10" t="s">
        <v>2228</v>
      </c>
      <c r="C481" s="42" t="s">
        <v>2250</v>
      </c>
      <c r="D481" s="5">
        <v>2</v>
      </c>
      <c r="E481" s="5">
        <v>100</v>
      </c>
      <c r="F481" s="5">
        <v>5</v>
      </c>
      <c r="G481" s="5">
        <v>0</v>
      </c>
    </row>
    <row r="482" spans="1:7" x14ac:dyDescent="0.2">
      <c r="A482" s="3" t="s">
        <v>2275</v>
      </c>
      <c r="B482" s="10" t="s">
        <v>2251</v>
      </c>
      <c r="C482" s="42" t="s">
        <v>2252</v>
      </c>
      <c r="D482" s="5">
        <v>2</v>
      </c>
      <c r="E482" s="5">
        <v>500</v>
      </c>
      <c r="F482" s="5">
        <v>3</v>
      </c>
      <c r="G482" s="5">
        <v>0</v>
      </c>
    </row>
    <row r="483" spans="1:7" x14ac:dyDescent="0.2">
      <c r="A483" s="3" t="s">
        <v>2276</v>
      </c>
      <c r="B483" s="10" t="s">
        <v>2229</v>
      </c>
      <c r="C483" s="42" t="s">
        <v>2253</v>
      </c>
      <c r="D483" s="5">
        <v>2</v>
      </c>
      <c r="E483" s="5">
        <v>500</v>
      </c>
      <c r="F483" s="5">
        <v>7</v>
      </c>
      <c r="G483" s="5">
        <v>0</v>
      </c>
    </row>
    <row r="484" spans="1:7" x14ac:dyDescent="0.2">
      <c r="A484" s="3" t="s">
        <v>2277</v>
      </c>
      <c r="B484" s="10" t="s">
        <v>2230</v>
      </c>
      <c r="C484" s="42" t="s">
        <v>2254</v>
      </c>
      <c r="D484" s="5">
        <v>2</v>
      </c>
      <c r="E484" s="5">
        <v>500</v>
      </c>
      <c r="F484" s="5">
        <v>6</v>
      </c>
      <c r="G484" s="5">
        <v>0</v>
      </c>
    </row>
    <row r="485" spans="1:7" x14ac:dyDescent="0.2">
      <c r="A485" s="3" t="s">
        <v>2278</v>
      </c>
      <c r="B485" s="10" t="s">
        <v>2231</v>
      </c>
      <c r="C485" s="42" t="s">
        <v>2255</v>
      </c>
      <c r="D485" s="5">
        <v>2</v>
      </c>
      <c r="E485" s="5">
        <v>500</v>
      </c>
      <c r="F485" s="5">
        <v>8</v>
      </c>
      <c r="G485" s="5">
        <v>0</v>
      </c>
    </row>
    <row r="486" spans="1:7" x14ac:dyDescent="0.2">
      <c r="A486" s="3" t="s">
        <v>2279</v>
      </c>
      <c r="B486" s="10" t="s">
        <v>2232</v>
      </c>
      <c r="C486" s="42" t="s">
        <v>2256</v>
      </c>
      <c r="D486" s="5">
        <v>2</v>
      </c>
      <c r="E486" s="5">
        <v>200</v>
      </c>
      <c r="F486" s="5">
        <v>4</v>
      </c>
      <c r="G486" s="5">
        <v>0</v>
      </c>
    </row>
    <row r="487" spans="1:7" x14ac:dyDescent="0.2">
      <c r="A487" s="3" t="s">
        <v>2280</v>
      </c>
      <c r="B487" s="10" t="s">
        <v>2233</v>
      </c>
      <c r="C487" s="42" t="s">
        <v>2257</v>
      </c>
      <c r="D487" s="5">
        <v>3</v>
      </c>
      <c r="E487" s="5">
        <v>1000</v>
      </c>
      <c r="F487" s="5">
        <v>8</v>
      </c>
      <c r="G487" s="5">
        <v>0</v>
      </c>
    </row>
    <row r="488" spans="1:7" x14ac:dyDescent="0.2">
      <c r="A488" s="3" t="s">
        <v>2281</v>
      </c>
      <c r="B488" s="10" t="s">
        <v>2234</v>
      </c>
      <c r="C488" s="42" t="s">
        <v>2258</v>
      </c>
      <c r="D488" s="5">
        <v>2</v>
      </c>
      <c r="E488" s="5">
        <v>500</v>
      </c>
      <c r="F488" s="5">
        <v>4</v>
      </c>
      <c r="G488" s="5">
        <v>0</v>
      </c>
    </row>
    <row r="489" spans="1:7" x14ac:dyDescent="0.2">
      <c r="A489" s="3" t="s">
        <v>2282</v>
      </c>
      <c r="B489" s="10" t="s">
        <v>2235</v>
      </c>
      <c r="C489" s="42" t="s">
        <v>2259</v>
      </c>
      <c r="D489" s="5">
        <v>2</v>
      </c>
      <c r="E489" s="5">
        <v>500</v>
      </c>
      <c r="F489" s="5">
        <v>5</v>
      </c>
      <c r="G489" s="5">
        <v>0</v>
      </c>
    </row>
    <row r="490" spans="1:7" x14ac:dyDescent="0.2">
      <c r="A490" s="3" t="s">
        <v>2283</v>
      </c>
      <c r="B490" s="10" t="s">
        <v>2236</v>
      </c>
      <c r="C490" s="42" t="s">
        <v>2260</v>
      </c>
      <c r="D490" s="5">
        <v>2</v>
      </c>
      <c r="E490" s="5">
        <v>200</v>
      </c>
      <c r="F490" s="5">
        <v>6</v>
      </c>
      <c r="G490" s="5">
        <v>0</v>
      </c>
    </row>
    <row r="491" spans="1:7" x14ac:dyDescent="0.2">
      <c r="A491" s="3" t="s">
        <v>2284</v>
      </c>
      <c r="B491" s="10" t="s">
        <v>2237</v>
      </c>
      <c r="C491" s="42" t="s">
        <v>2261</v>
      </c>
      <c r="D491" s="5">
        <v>2</v>
      </c>
      <c r="E491" s="5">
        <v>500</v>
      </c>
      <c r="F491" s="5">
        <v>5</v>
      </c>
      <c r="G491" s="5">
        <v>0</v>
      </c>
    </row>
    <row r="492" spans="1:7" x14ac:dyDescent="0.2">
      <c r="A492" s="3" t="s">
        <v>2285</v>
      </c>
      <c r="B492" s="10" t="s">
        <v>2238</v>
      </c>
      <c r="C492" s="42" t="s">
        <v>2262</v>
      </c>
      <c r="D492" s="5">
        <v>2</v>
      </c>
      <c r="E492" s="5">
        <v>100</v>
      </c>
      <c r="F492" s="5">
        <v>5</v>
      </c>
      <c r="G492" s="5">
        <v>0</v>
      </c>
    </row>
    <row r="493" spans="1:7" x14ac:dyDescent="0.2">
      <c r="A493" s="3" t="s">
        <v>2286</v>
      </c>
      <c r="B493" s="10" t="s">
        <v>2239</v>
      </c>
      <c r="C493" s="42" t="s">
        <v>2263</v>
      </c>
      <c r="D493" s="5">
        <v>2</v>
      </c>
      <c r="E493" s="5">
        <v>100</v>
      </c>
      <c r="F493" s="5">
        <v>5</v>
      </c>
      <c r="G493" s="5">
        <v>0</v>
      </c>
    </row>
    <row r="494" spans="1:7" x14ac:dyDescent="0.2">
      <c r="A494" s="3" t="s">
        <v>2287</v>
      </c>
      <c r="B494" s="10" t="s">
        <v>2240</v>
      </c>
      <c r="C494" s="42" t="s">
        <v>2264</v>
      </c>
      <c r="D494" s="5">
        <v>3</v>
      </c>
      <c r="E494" s="5">
        <v>1000</v>
      </c>
      <c r="F494" s="5">
        <v>6</v>
      </c>
      <c r="G494" s="5">
        <v>0</v>
      </c>
    </row>
    <row r="495" spans="1:7" x14ac:dyDescent="0.2">
      <c r="A495" s="3" t="s">
        <v>2288</v>
      </c>
      <c r="B495" s="10" t="s">
        <v>2241</v>
      </c>
      <c r="C495" s="42" t="s">
        <v>2265</v>
      </c>
      <c r="D495" s="5">
        <v>2</v>
      </c>
      <c r="E495" s="5">
        <v>500</v>
      </c>
      <c r="F495" s="5">
        <v>5</v>
      </c>
      <c r="G495" s="5">
        <v>0</v>
      </c>
    </row>
    <row r="496" spans="1:7" x14ac:dyDescent="0.2">
      <c r="A496" s="3" t="s">
        <v>2303</v>
      </c>
      <c r="B496" s="10" t="s">
        <v>2289</v>
      </c>
      <c r="C496" s="42" t="s">
        <v>2296</v>
      </c>
      <c r="D496" s="5">
        <v>3</v>
      </c>
      <c r="E496" s="5">
        <v>500</v>
      </c>
      <c r="F496" s="5">
        <v>6</v>
      </c>
      <c r="G496" s="5">
        <v>0</v>
      </c>
    </row>
    <row r="497" spans="1:7" x14ac:dyDescent="0.2">
      <c r="A497" s="3" t="s">
        <v>2304</v>
      </c>
      <c r="B497" s="10" t="s">
        <v>2290</v>
      </c>
      <c r="C497" s="42" t="s">
        <v>2297</v>
      </c>
      <c r="D497" s="5">
        <v>2</v>
      </c>
      <c r="E497" s="5">
        <v>500</v>
      </c>
      <c r="F497" s="5">
        <v>6</v>
      </c>
      <c r="G497" s="5">
        <v>0</v>
      </c>
    </row>
    <row r="498" spans="1:7" x14ac:dyDescent="0.2">
      <c r="A498" s="3" t="s">
        <v>2305</v>
      </c>
      <c r="B498" s="10" t="s">
        <v>2291</v>
      </c>
      <c r="C498" s="42" t="s">
        <v>2298</v>
      </c>
      <c r="D498" s="5">
        <v>2</v>
      </c>
      <c r="E498" s="5">
        <v>500</v>
      </c>
      <c r="F498" s="5">
        <v>4</v>
      </c>
      <c r="G498" s="5">
        <v>4000</v>
      </c>
    </row>
    <row r="499" spans="1:7" x14ac:dyDescent="0.2">
      <c r="A499" s="3" t="s">
        <v>2306</v>
      </c>
      <c r="B499" s="10" t="s">
        <v>2292</v>
      </c>
      <c r="C499" s="42" t="s">
        <v>2299</v>
      </c>
      <c r="D499" s="5">
        <v>2</v>
      </c>
      <c r="E499" s="5">
        <v>500</v>
      </c>
      <c r="F499" s="5">
        <v>3</v>
      </c>
      <c r="G499" s="5">
        <v>0</v>
      </c>
    </row>
    <row r="500" spans="1:7" x14ac:dyDescent="0.2">
      <c r="A500" s="3" t="s">
        <v>2307</v>
      </c>
      <c r="B500" s="10" t="s">
        <v>2293</v>
      </c>
      <c r="C500" s="42" t="s">
        <v>2300</v>
      </c>
      <c r="D500" s="5">
        <v>2</v>
      </c>
      <c r="E500" s="5">
        <v>200</v>
      </c>
      <c r="F500" s="5">
        <v>4</v>
      </c>
      <c r="G500" s="5">
        <v>0</v>
      </c>
    </row>
    <row r="501" spans="1:7" x14ac:dyDescent="0.2">
      <c r="A501" s="2" t="s">
        <v>2308</v>
      </c>
      <c r="B501" s="10" t="s">
        <v>2294</v>
      </c>
      <c r="C501" s="42" t="s">
        <v>2301</v>
      </c>
      <c r="D501" s="5">
        <v>3</v>
      </c>
      <c r="E501" s="5">
        <v>500</v>
      </c>
      <c r="F501" s="5">
        <v>5</v>
      </c>
      <c r="G501" s="5">
        <v>5000</v>
      </c>
    </row>
    <row r="502" spans="1:7" x14ac:dyDescent="0.2">
      <c r="A502" s="2" t="s">
        <v>2309</v>
      </c>
      <c r="B502" s="10" t="s">
        <v>2295</v>
      </c>
      <c r="C502" s="42" t="s">
        <v>2302</v>
      </c>
      <c r="D502" s="5">
        <v>2</v>
      </c>
      <c r="E502" s="5">
        <v>100</v>
      </c>
      <c r="F502" s="5">
        <v>4</v>
      </c>
      <c r="G502" s="5">
        <v>0</v>
      </c>
    </row>
    <row r="503" spans="1:7" x14ac:dyDescent="0.2">
      <c r="A503" s="2" t="s">
        <v>2318</v>
      </c>
      <c r="B503" s="10" t="s">
        <v>2310</v>
      </c>
      <c r="C503" s="42" t="s">
        <v>2314</v>
      </c>
      <c r="D503" s="5">
        <v>2</v>
      </c>
      <c r="E503" s="5">
        <v>200</v>
      </c>
      <c r="F503" s="5">
        <v>6</v>
      </c>
      <c r="G503" s="5">
        <v>0</v>
      </c>
    </row>
    <row r="504" spans="1:7" x14ac:dyDescent="0.2">
      <c r="A504" s="2" t="s">
        <v>2319</v>
      </c>
      <c r="B504" s="10" t="s">
        <v>2311</v>
      </c>
      <c r="C504" s="42" t="s">
        <v>2315</v>
      </c>
      <c r="D504" s="5">
        <v>2</v>
      </c>
      <c r="E504" s="5">
        <v>500</v>
      </c>
      <c r="F504" s="5">
        <v>5</v>
      </c>
      <c r="G504" s="5">
        <v>0</v>
      </c>
    </row>
    <row r="505" spans="1:7" x14ac:dyDescent="0.2">
      <c r="A505" s="2" t="s">
        <v>2320</v>
      </c>
      <c r="B505" s="10" t="s">
        <v>2312</v>
      </c>
      <c r="C505" s="42" t="s">
        <v>2316</v>
      </c>
      <c r="D505" s="5">
        <v>2</v>
      </c>
      <c r="E505" s="5">
        <v>300</v>
      </c>
      <c r="F505" s="5">
        <v>4</v>
      </c>
      <c r="G505" s="5">
        <v>0</v>
      </c>
    </row>
    <row r="506" spans="1:7" x14ac:dyDescent="0.2">
      <c r="A506" s="2" t="s">
        <v>2321</v>
      </c>
      <c r="B506" s="10" t="s">
        <v>2313</v>
      </c>
      <c r="C506" s="42" t="s">
        <v>2317</v>
      </c>
      <c r="D506" s="5">
        <v>3</v>
      </c>
      <c r="E506" s="5">
        <v>500</v>
      </c>
      <c r="F506" s="5">
        <v>4</v>
      </c>
      <c r="G506" s="5">
        <v>2500</v>
      </c>
    </row>
    <row r="507" spans="1:7" x14ac:dyDescent="0.2">
      <c r="A507" s="2" t="s">
        <v>2324</v>
      </c>
      <c r="B507" s="10" t="s">
        <v>2322</v>
      </c>
      <c r="C507" s="42" t="s">
        <v>2323</v>
      </c>
      <c r="D507" s="5">
        <v>2</v>
      </c>
      <c r="E507" s="5">
        <v>100</v>
      </c>
      <c r="F507" s="5">
        <v>6</v>
      </c>
      <c r="G507" s="5">
        <v>0</v>
      </c>
    </row>
    <row r="508" spans="1:7" x14ac:dyDescent="0.2">
      <c r="A508" s="2" t="s">
        <v>2331</v>
      </c>
      <c r="B508" s="10" t="s">
        <v>2325</v>
      </c>
      <c r="C508" s="42" t="s">
        <v>2328</v>
      </c>
      <c r="D508" s="5">
        <v>2</v>
      </c>
      <c r="E508" s="5">
        <v>500</v>
      </c>
      <c r="F508" s="5">
        <v>3</v>
      </c>
      <c r="G508" s="5">
        <v>0</v>
      </c>
    </row>
    <row r="509" spans="1:7" x14ac:dyDescent="0.2">
      <c r="A509" s="2" t="s">
        <v>2332</v>
      </c>
      <c r="B509" s="10" t="s">
        <v>2326</v>
      </c>
      <c r="C509" s="42" t="s">
        <v>2329</v>
      </c>
      <c r="D509" s="5">
        <v>2</v>
      </c>
      <c r="E509" s="5">
        <v>500</v>
      </c>
      <c r="F509" s="5">
        <v>5</v>
      </c>
      <c r="G509" s="5">
        <v>0</v>
      </c>
    </row>
    <row r="510" spans="1:7" x14ac:dyDescent="0.2">
      <c r="A510" s="2" t="s">
        <v>2333</v>
      </c>
      <c r="B510" s="10" t="s">
        <v>2327</v>
      </c>
      <c r="C510" s="42" t="s">
        <v>2330</v>
      </c>
      <c r="D510" s="5">
        <v>2</v>
      </c>
      <c r="E510" s="5">
        <v>300</v>
      </c>
      <c r="F510" s="5">
        <v>3</v>
      </c>
      <c r="G510" s="5">
        <v>0</v>
      </c>
    </row>
    <row r="511" spans="1:7" x14ac:dyDescent="0.2">
      <c r="A511" s="2" t="s">
        <v>2336</v>
      </c>
      <c r="B511" s="10" t="s">
        <v>2334</v>
      </c>
      <c r="C511" s="42" t="s">
        <v>2335</v>
      </c>
      <c r="D511" s="5">
        <v>2</v>
      </c>
      <c r="E511" s="5">
        <v>1000</v>
      </c>
      <c r="F511" s="5">
        <v>6</v>
      </c>
      <c r="G511" s="5">
        <v>0</v>
      </c>
    </row>
    <row r="512" spans="1:7" x14ac:dyDescent="0.2">
      <c r="A512" s="2" t="s">
        <v>2389</v>
      </c>
      <c r="B512" s="10" t="s">
        <v>2337</v>
      </c>
      <c r="C512" s="42" t="s">
        <v>2363</v>
      </c>
      <c r="D512" s="5">
        <v>2</v>
      </c>
      <c r="E512" s="5">
        <v>500</v>
      </c>
      <c r="F512" s="5">
        <v>3</v>
      </c>
      <c r="G512" s="5">
        <v>0</v>
      </c>
    </row>
    <row r="513" spans="1:7" x14ac:dyDescent="0.2">
      <c r="A513" s="2" t="s">
        <v>2390</v>
      </c>
      <c r="B513" s="10" t="s">
        <v>2338</v>
      </c>
      <c r="C513" s="42" t="s">
        <v>2364</v>
      </c>
      <c r="D513" s="5">
        <v>2</v>
      </c>
      <c r="E513" s="5">
        <v>800</v>
      </c>
      <c r="F513" s="5">
        <v>3</v>
      </c>
      <c r="G513" s="5">
        <v>0</v>
      </c>
    </row>
    <row r="514" spans="1:7" x14ac:dyDescent="0.2">
      <c r="A514" s="2" t="s">
        <v>2391</v>
      </c>
      <c r="B514" s="10" t="s">
        <v>2339</v>
      </c>
      <c r="C514" s="42" t="s">
        <v>2365</v>
      </c>
      <c r="D514" s="5">
        <v>2</v>
      </c>
      <c r="E514" s="5">
        <v>500</v>
      </c>
      <c r="F514" s="5">
        <v>4</v>
      </c>
      <c r="G514" s="5">
        <v>0</v>
      </c>
    </row>
    <row r="515" spans="1:7" x14ac:dyDescent="0.2">
      <c r="A515" s="2" t="s">
        <v>2392</v>
      </c>
      <c r="B515" s="10" t="s">
        <v>2340</v>
      </c>
      <c r="C515" s="42" t="s">
        <v>2388</v>
      </c>
      <c r="D515" s="5">
        <v>3</v>
      </c>
      <c r="E515" s="5">
        <v>500</v>
      </c>
      <c r="F515" s="5">
        <v>6</v>
      </c>
      <c r="G515" s="5">
        <v>0</v>
      </c>
    </row>
    <row r="516" spans="1:7" x14ac:dyDescent="0.2">
      <c r="A516" s="2" t="s">
        <v>2393</v>
      </c>
      <c r="B516" s="10" t="s">
        <v>2341</v>
      </c>
      <c r="C516" s="42" t="s">
        <v>2366</v>
      </c>
      <c r="D516" s="5">
        <v>2</v>
      </c>
      <c r="E516" s="5">
        <v>500</v>
      </c>
      <c r="F516" s="5">
        <v>6</v>
      </c>
      <c r="G516" s="5">
        <v>0</v>
      </c>
    </row>
    <row r="517" spans="1:7" x14ac:dyDescent="0.2">
      <c r="A517" s="2" t="s">
        <v>2394</v>
      </c>
      <c r="B517" s="10" t="s">
        <v>2342</v>
      </c>
      <c r="C517" s="42" t="s">
        <v>2367</v>
      </c>
      <c r="D517" s="5">
        <v>2</v>
      </c>
      <c r="E517" s="5">
        <v>150</v>
      </c>
      <c r="F517" s="5">
        <v>3</v>
      </c>
      <c r="G517" s="5">
        <v>0</v>
      </c>
    </row>
    <row r="518" spans="1:7" x14ac:dyDescent="0.2">
      <c r="A518" s="2" t="s">
        <v>2395</v>
      </c>
      <c r="B518" s="10" t="s">
        <v>2343</v>
      </c>
      <c r="C518" s="42" t="s">
        <v>2368</v>
      </c>
      <c r="D518" s="5">
        <v>2</v>
      </c>
      <c r="E518" s="5">
        <v>200</v>
      </c>
      <c r="F518" s="5">
        <v>5</v>
      </c>
      <c r="G518" s="5">
        <v>0</v>
      </c>
    </row>
    <row r="519" spans="1:7" x14ac:dyDescent="0.2">
      <c r="A519" s="2" t="s">
        <v>2396</v>
      </c>
      <c r="B519" s="10" t="s">
        <v>2344</v>
      </c>
      <c r="C519" s="42" t="s">
        <v>2369</v>
      </c>
      <c r="D519" s="5">
        <v>2</v>
      </c>
      <c r="E519" s="5">
        <v>200</v>
      </c>
      <c r="F519" s="5">
        <v>5</v>
      </c>
      <c r="G519" s="5">
        <v>0</v>
      </c>
    </row>
    <row r="520" spans="1:7" x14ac:dyDescent="0.2">
      <c r="A520" s="2" t="s">
        <v>2397</v>
      </c>
      <c r="B520" s="10" t="s">
        <v>2345</v>
      </c>
      <c r="C520" s="42" t="s">
        <v>2370</v>
      </c>
      <c r="D520" s="5">
        <v>3</v>
      </c>
      <c r="E520" s="5">
        <v>500</v>
      </c>
      <c r="F520" s="5">
        <v>8</v>
      </c>
      <c r="G520" s="5">
        <v>0</v>
      </c>
    </row>
    <row r="521" spans="1:7" x14ac:dyDescent="0.2">
      <c r="A521" s="2" t="s">
        <v>2398</v>
      </c>
      <c r="B521" s="10" t="s">
        <v>2346</v>
      </c>
      <c r="C521" s="42" t="s">
        <v>2371</v>
      </c>
      <c r="D521" s="5">
        <v>3</v>
      </c>
      <c r="E521" s="5">
        <v>500</v>
      </c>
      <c r="F521" s="5">
        <v>6</v>
      </c>
      <c r="G521" s="5">
        <v>6000</v>
      </c>
    </row>
    <row r="522" spans="1:7" x14ac:dyDescent="0.2">
      <c r="A522" s="2" t="s">
        <v>2399</v>
      </c>
      <c r="B522" s="10" t="s">
        <v>2347</v>
      </c>
      <c r="C522" s="42" t="s">
        <v>2372</v>
      </c>
      <c r="D522" s="5">
        <v>2</v>
      </c>
      <c r="E522" s="5">
        <v>150</v>
      </c>
      <c r="F522" s="5">
        <v>5</v>
      </c>
      <c r="G522" s="5">
        <v>0</v>
      </c>
    </row>
    <row r="523" spans="1:7" x14ac:dyDescent="0.2">
      <c r="A523" s="2" t="s">
        <v>2400</v>
      </c>
      <c r="B523" s="10" t="s">
        <v>2348</v>
      </c>
      <c r="C523" s="42" t="s">
        <v>2373</v>
      </c>
      <c r="D523" s="5">
        <v>2</v>
      </c>
      <c r="E523" s="5">
        <v>300</v>
      </c>
      <c r="F523" s="5">
        <v>4</v>
      </c>
      <c r="G523" s="5">
        <v>0</v>
      </c>
    </row>
    <row r="524" spans="1:7" x14ac:dyDescent="0.2">
      <c r="A524" s="2" t="s">
        <v>2401</v>
      </c>
      <c r="B524" s="10" t="s">
        <v>2349</v>
      </c>
      <c r="C524" s="42" t="s">
        <v>2374</v>
      </c>
      <c r="D524" s="5">
        <v>3</v>
      </c>
      <c r="E524" s="5">
        <v>1000</v>
      </c>
      <c r="F524" s="5">
        <v>5</v>
      </c>
      <c r="G524" s="5">
        <v>8000</v>
      </c>
    </row>
    <row r="525" spans="1:7" x14ac:dyDescent="0.2">
      <c r="A525" s="2" t="s">
        <v>2402</v>
      </c>
      <c r="B525" s="10" t="s">
        <v>2350</v>
      </c>
      <c r="C525" s="42" t="s">
        <v>2375</v>
      </c>
      <c r="D525" s="5">
        <v>2</v>
      </c>
      <c r="E525" s="5">
        <v>150</v>
      </c>
      <c r="F525" s="5">
        <v>4</v>
      </c>
      <c r="G525" s="5">
        <v>0</v>
      </c>
    </row>
    <row r="526" spans="1:7" x14ac:dyDescent="0.2">
      <c r="A526" s="2" t="s">
        <v>2403</v>
      </c>
      <c r="B526" s="10" t="s">
        <v>2351</v>
      </c>
      <c r="C526" s="42" t="s">
        <v>2376</v>
      </c>
      <c r="D526" s="5">
        <v>2</v>
      </c>
      <c r="E526" s="5">
        <v>200</v>
      </c>
      <c r="F526" s="5">
        <v>5</v>
      </c>
      <c r="G526" s="5">
        <v>0</v>
      </c>
    </row>
    <row r="527" spans="1:7" x14ac:dyDescent="0.2">
      <c r="A527" s="2" t="s">
        <v>2404</v>
      </c>
      <c r="B527" s="10" t="s">
        <v>2352</v>
      </c>
      <c r="C527" s="42" t="s">
        <v>2377</v>
      </c>
      <c r="D527" s="5">
        <v>2</v>
      </c>
      <c r="E527" s="5">
        <v>300</v>
      </c>
      <c r="F527" s="5">
        <v>3</v>
      </c>
      <c r="G527" s="5">
        <v>0</v>
      </c>
    </row>
    <row r="528" spans="1:7" x14ac:dyDescent="0.2">
      <c r="A528" s="2" t="s">
        <v>2405</v>
      </c>
      <c r="B528" s="10" t="s">
        <v>2353</v>
      </c>
      <c r="C528" s="42" t="s">
        <v>2378</v>
      </c>
      <c r="D528" s="5">
        <v>2</v>
      </c>
      <c r="E528" s="5">
        <v>200</v>
      </c>
      <c r="F528" s="5">
        <v>7</v>
      </c>
      <c r="G528" s="5">
        <v>0</v>
      </c>
    </row>
    <row r="529" spans="1:7" x14ac:dyDescent="0.2">
      <c r="A529" s="2" t="s">
        <v>2406</v>
      </c>
      <c r="B529" s="10" t="s">
        <v>2354</v>
      </c>
      <c r="C529" s="42" t="s">
        <v>2379</v>
      </c>
      <c r="D529" s="5">
        <v>3</v>
      </c>
      <c r="E529" s="5">
        <v>2000</v>
      </c>
      <c r="F529" s="5">
        <v>5</v>
      </c>
      <c r="G529" s="5">
        <v>0</v>
      </c>
    </row>
    <row r="530" spans="1:7" x14ac:dyDescent="0.2">
      <c r="A530" s="2" t="s">
        <v>2407</v>
      </c>
      <c r="B530" s="10" t="s">
        <v>2355</v>
      </c>
      <c r="C530" s="42" t="s">
        <v>2380</v>
      </c>
      <c r="D530" s="5">
        <v>2</v>
      </c>
      <c r="E530" s="5">
        <v>1000</v>
      </c>
      <c r="F530" s="5">
        <v>5</v>
      </c>
      <c r="G530" s="5">
        <v>0</v>
      </c>
    </row>
    <row r="531" spans="1:7" x14ac:dyDescent="0.2">
      <c r="A531" s="2" t="s">
        <v>2408</v>
      </c>
      <c r="B531" s="10" t="s">
        <v>2356</v>
      </c>
      <c r="C531" s="42" t="s">
        <v>2381</v>
      </c>
      <c r="D531" s="5">
        <v>3</v>
      </c>
      <c r="E531" s="5">
        <v>200</v>
      </c>
      <c r="F531" s="5">
        <v>5</v>
      </c>
      <c r="G531" s="5">
        <v>0</v>
      </c>
    </row>
    <row r="532" spans="1:7" x14ac:dyDescent="0.2">
      <c r="A532" s="2" t="s">
        <v>2409</v>
      </c>
      <c r="B532" s="10" t="s">
        <v>2357</v>
      </c>
      <c r="C532" s="42" t="s">
        <v>2382</v>
      </c>
      <c r="D532" s="5">
        <v>2</v>
      </c>
      <c r="E532" s="5">
        <v>500</v>
      </c>
      <c r="F532" s="5">
        <v>4</v>
      </c>
      <c r="G532" s="5">
        <v>0</v>
      </c>
    </row>
    <row r="533" spans="1:7" x14ac:dyDescent="0.2">
      <c r="A533" s="2" t="s">
        <v>2410</v>
      </c>
      <c r="B533" s="10" t="s">
        <v>2358</v>
      </c>
      <c r="C533" s="42" t="s">
        <v>2383</v>
      </c>
      <c r="D533" s="5">
        <v>2</v>
      </c>
      <c r="E533" s="5">
        <v>300</v>
      </c>
      <c r="F533" s="5">
        <v>4</v>
      </c>
      <c r="G533" s="5">
        <v>0</v>
      </c>
    </row>
    <row r="534" spans="1:7" x14ac:dyDescent="0.2">
      <c r="A534" s="2" t="s">
        <v>2411</v>
      </c>
      <c r="B534" s="10" t="s">
        <v>2359</v>
      </c>
      <c r="C534" s="42" t="s">
        <v>2384</v>
      </c>
      <c r="D534" s="5">
        <v>3</v>
      </c>
      <c r="E534" s="5">
        <v>500</v>
      </c>
      <c r="F534" s="5">
        <v>7</v>
      </c>
      <c r="G534" s="5">
        <v>0</v>
      </c>
    </row>
    <row r="535" spans="1:7" x14ac:dyDescent="0.2">
      <c r="A535" s="2" t="s">
        <v>2412</v>
      </c>
      <c r="B535" s="10" t="s">
        <v>2360</v>
      </c>
      <c r="C535" s="42" t="s">
        <v>2385</v>
      </c>
      <c r="D535" s="5">
        <v>3</v>
      </c>
      <c r="E535" s="5">
        <v>5000</v>
      </c>
      <c r="F535" s="5">
        <v>4</v>
      </c>
      <c r="G535" s="5">
        <v>0</v>
      </c>
    </row>
    <row r="536" spans="1:7" x14ac:dyDescent="0.2">
      <c r="A536" s="2" t="s">
        <v>2413</v>
      </c>
      <c r="B536" s="10" t="s">
        <v>2361</v>
      </c>
      <c r="C536" s="42" t="s">
        <v>2386</v>
      </c>
      <c r="D536" s="5">
        <v>2</v>
      </c>
      <c r="E536" s="5">
        <v>700</v>
      </c>
      <c r="F536" s="5">
        <v>3</v>
      </c>
      <c r="G536" s="5">
        <v>0</v>
      </c>
    </row>
    <row r="537" spans="1:7" x14ac:dyDescent="0.2">
      <c r="A537" s="2" t="s">
        <v>2414</v>
      </c>
      <c r="B537" s="10" t="s">
        <v>2362</v>
      </c>
      <c r="C537" s="42" t="s">
        <v>2387</v>
      </c>
      <c r="D537" s="5">
        <v>2</v>
      </c>
      <c r="E537" s="5">
        <v>100</v>
      </c>
      <c r="F537" s="5">
        <v>5</v>
      </c>
      <c r="G537" s="5">
        <v>0</v>
      </c>
    </row>
    <row r="538" spans="1:7" x14ac:dyDescent="0.2">
      <c r="A538" s="2" t="s">
        <v>2417</v>
      </c>
      <c r="B538" s="10" t="s">
        <v>2415</v>
      </c>
      <c r="C538" s="42" t="s">
        <v>2416</v>
      </c>
      <c r="D538" s="5">
        <v>2</v>
      </c>
      <c r="E538" s="5">
        <v>500</v>
      </c>
      <c r="F538" s="5">
        <v>5</v>
      </c>
      <c r="G538" s="5">
        <v>0</v>
      </c>
    </row>
    <row r="539" spans="1:7" x14ac:dyDescent="0.2">
      <c r="A539" s="2" t="s">
        <v>2436</v>
      </c>
      <c r="B539" s="10" t="s">
        <v>2418</v>
      </c>
      <c r="C539" s="44" t="s">
        <v>2427</v>
      </c>
      <c r="D539" s="5">
        <v>3</v>
      </c>
      <c r="E539" s="5">
        <v>500</v>
      </c>
      <c r="F539" s="5">
        <v>3</v>
      </c>
      <c r="G539" s="5">
        <v>0</v>
      </c>
    </row>
    <row r="540" spans="1:7" x14ac:dyDescent="0.2">
      <c r="A540" s="2" t="s">
        <v>2437</v>
      </c>
      <c r="B540" s="10" t="s">
        <v>2419</v>
      </c>
      <c r="C540" s="44" t="s">
        <v>2428</v>
      </c>
      <c r="D540" s="5">
        <v>2</v>
      </c>
      <c r="E540" s="5">
        <v>800</v>
      </c>
      <c r="F540" s="5">
        <v>5</v>
      </c>
      <c r="G540" s="5">
        <v>0</v>
      </c>
    </row>
    <row r="541" spans="1:7" x14ac:dyDescent="0.2">
      <c r="A541" s="2" t="s">
        <v>2438</v>
      </c>
      <c r="B541" s="10" t="s">
        <v>2420</v>
      </c>
      <c r="C541" s="44" t="s">
        <v>2429</v>
      </c>
      <c r="D541" s="5">
        <v>2</v>
      </c>
      <c r="E541" s="5">
        <v>150</v>
      </c>
      <c r="F541" s="5">
        <v>5</v>
      </c>
      <c r="G541" s="5">
        <v>0</v>
      </c>
    </row>
    <row r="542" spans="1:7" x14ac:dyDescent="0.2">
      <c r="A542" s="2" t="s">
        <v>2439</v>
      </c>
      <c r="B542" s="10" t="s">
        <v>2421</v>
      </c>
      <c r="C542" s="44" t="s">
        <v>2430</v>
      </c>
      <c r="D542" s="5">
        <v>2</v>
      </c>
      <c r="E542" s="5">
        <v>100</v>
      </c>
      <c r="F542" s="5">
        <v>3</v>
      </c>
      <c r="G542" s="5">
        <v>0</v>
      </c>
    </row>
    <row r="543" spans="1:7" x14ac:dyDescent="0.2">
      <c r="A543" s="2" t="s">
        <v>2440</v>
      </c>
      <c r="B543" s="10" t="s">
        <v>2422</v>
      </c>
      <c r="C543" s="44" t="s">
        <v>2431</v>
      </c>
      <c r="D543" s="5">
        <v>3</v>
      </c>
      <c r="E543" s="5">
        <v>1000</v>
      </c>
      <c r="F543" s="5">
        <v>5</v>
      </c>
      <c r="G543" s="5">
        <v>0</v>
      </c>
    </row>
    <row r="544" spans="1:7" x14ac:dyDescent="0.2">
      <c r="A544" s="2" t="s">
        <v>2441</v>
      </c>
      <c r="B544" s="10" t="s">
        <v>2423</v>
      </c>
      <c r="C544" s="44" t="s">
        <v>2432</v>
      </c>
      <c r="D544" s="5">
        <v>2</v>
      </c>
      <c r="E544" s="5">
        <v>100</v>
      </c>
      <c r="F544" s="5">
        <v>4</v>
      </c>
      <c r="G544" s="5">
        <v>0</v>
      </c>
    </row>
    <row r="545" spans="1:7" x14ac:dyDescent="0.2">
      <c r="A545" s="2" t="s">
        <v>2442</v>
      </c>
      <c r="B545" s="10" t="s">
        <v>2424</v>
      </c>
      <c r="C545" s="44" t="s">
        <v>2433</v>
      </c>
      <c r="D545" s="5">
        <v>2</v>
      </c>
      <c r="E545" s="5">
        <v>100</v>
      </c>
      <c r="F545" s="5">
        <v>4</v>
      </c>
      <c r="G545" s="5">
        <v>0</v>
      </c>
    </row>
    <row r="546" spans="1:7" x14ac:dyDescent="0.2">
      <c r="A546" s="2" t="s">
        <v>2443</v>
      </c>
      <c r="B546" s="10" t="s">
        <v>2425</v>
      </c>
      <c r="C546" s="44" t="s">
        <v>2434</v>
      </c>
      <c r="D546" s="5">
        <v>3</v>
      </c>
      <c r="E546" s="5">
        <v>1000</v>
      </c>
      <c r="F546" s="5">
        <v>5</v>
      </c>
      <c r="G546" s="5">
        <v>0</v>
      </c>
    </row>
    <row r="547" spans="1:7" x14ac:dyDescent="0.2">
      <c r="A547" s="2" t="s">
        <v>2444</v>
      </c>
      <c r="B547" s="10" t="s">
        <v>2426</v>
      </c>
      <c r="C547" s="44" t="s">
        <v>2435</v>
      </c>
      <c r="D547" s="5">
        <v>2</v>
      </c>
      <c r="E547" s="5">
        <v>200</v>
      </c>
      <c r="F547" s="5">
        <v>4</v>
      </c>
      <c r="G547" s="5">
        <v>0</v>
      </c>
    </row>
    <row r="548" spans="1:7" x14ac:dyDescent="0.2">
      <c r="A548" s="2" t="s">
        <v>2451</v>
      </c>
      <c r="B548" s="10" t="s">
        <v>2445</v>
      </c>
      <c r="C548" s="44" t="s">
        <v>2447</v>
      </c>
      <c r="D548" s="5">
        <v>2</v>
      </c>
      <c r="E548" s="5">
        <v>500</v>
      </c>
      <c r="F548" s="5">
        <v>5</v>
      </c>
      <c r="G548" s="5">
        <v>0</v>
      </c>
    </row>
    <row r="549" spans="1:7" x14ac:dyDescent="0.2">
      <c r="A549" s="2" t="s">
        <v>2452</v>
      </c>
      <c r="B549" s="10" t="s">
        <v>2446</v>
      </c>
      <c r="C549" s="44" t="s">
        <v>2448</v>
      </c>
      <c r="D549" s="5">
        <v>2</v>
      </c>
      <c r="E549" s="5">
        <v>500</v>
      </c>
      <c r="F549" s="5">
        <v>5</v>
      </c>
      <c r="G549" s="5">
        <v>0</v>
      </c>
    </row>
    <row r="550" spans="1:7" x14ac:dyDescent="0.2">
      <c r="A550" s="2" t="s">
        <v>2453</v>
      </c>
      <c r="B550" s="10" t="s">
        <v>2449</v>
      </c>
      <c r="C550" s="44" t="s">
        <v>2450</v>
      </c>
      <c r="D550" s="5">
        <v>2</v>
      </c>
      <c r="E550" s="5">
        <v>100</v>
      </c>
      <c r="F550" s="5">
        <v>4</v>
      </c>
      <c r="G550" s="5">
        <v>0</v>
      </c>
    </row>
    <row r="551" spans="1:7" x14ac:dyDescent="0.2">
      <c r="A551" s="2" t="s">
        <v>2456</v>
      </c>
      <c r="B551" s="10" t="s">
        <v>2454</v>
      </c>
      <c r="C551" s="44" t="s">
        <v>2455</v>
      </c>
      <c r="D551" s="5">
        <v>2</v>
      </c>
      <c r="E551" s="5">
        <v>500</v>
      </c>
      <c r="F551" s="5">
        <v>3</v>
      </c>
      <c r="G551" s="5">
        <v>0</v>
      </c>
    </row>
    <row r="552" spans="1:7" x14ac:dyDescent="0.2">
      <c r="A552" s="2" t="s">
        <v>2461</v>
      </c>
      <c r="B552" s="10" t="s">
        <v>2457</v>
      </c>
      <c r="C552" s="44" t="s">
        <v>2460</v>
      </c>
      <c r="D552" s="5">
        <v>2</v>
      </c>
      <c r="E552" s="5">
        <v>200</v>
      </c>
      <c r="F552" s="5">
        <v>4</v>
      </c>
      <c r="G552" s="5">
        <v>0</v>
      </c>
    </row>
    <row r="553" spans="1:7" x14ac:dyDescent="0.2">
      <c r="A553" s="2" t="s">
        <v>2462</v>
      </c>
      <c r="B553" s="10" t="s">
        <v>2458</v>
      </c>
      <c r="C553" s="44" t="s">
        <v>2464</v>
      </c>
      <c r="D553" s="5">
        <v>2</v>
      </c>
      <c r="E553" s="5">
        <v>200</v>
      </c>
      <c r="F553" s="5">
        <v>5</v>
      </c>
      <c r="G553" s="5">
        <v>0</v>
      </c>
    </row>
    <row r="554" spans="1:7" x14ac:dyDescent="0.2">
      <c r="A554" s="2" t="s">
        <v>2463</v>
      </c>
      <c r="B554" s="10" t="s">
        <v>2459</v>
      </c>
      <c r="C554" s="44" t="s">
        <v>2465</v>
      </c>
      <c r="D554" s="5">
        <v>2</v>
      </c>
      <c r="E554" s="5">
        <v>100</v>
      </c>
      <c r="F554" s="5">
        <v>5</v>
      </c>
      <c r="G554" s="5">
        <v>0</v>
      </c>
    </row>
    <row r="555" spans="1:7" x14ac:dyDescent="0.2">
      <c r="A555" s="2" t="s">
        <v>2525</v>
      </c>
      <c r="B555" s="10" t="s">
        <v>2466</v>
      </c>
      <c r="C555" s="44" t="s">
        <v>2519</v>
      </c>
      <c r="D555" s="5">
        <v>2</v>
      </c>
      <c r="E555" s="5">
        <v>500</v>
      </c>
      <c r="F555" s="5">
        <v>4</v>
      </c>
      <c r="G555" s="5">
        <v>0</v>
      </c>
    </row>
    <row r="556" spans="1:7" x14ac:dyDescent="0.2">
      <c r="A556" s="2" t="s">
        <v>2526</v>
      </c>
      <c r="B556" s="10" t="s">
        <v>2467</v>
      </c>
      <c r="C556" s="44" t="s">
        <v>2520</v>
      </c>
      <c r="D556" s="5">
        <v>2</v>
      </c>
      <c r="E556" s="5">
        <v>1000</v>
      </c>
      <c r="F556" s="5">
        <v>6</v>
      </c>
      <c r="G556" s="5">
        <v>0</v>
      </c>
    </row>
    <row r="557" spans="1:7" x14ac:dyDescent="0.2">
      <c r="A557" s="2" t="s">
        <v>2527</v>
      </c>
      <c r="B557" s="10" t="s">
        <v>2468</v>
      </c>
      <c r="C557" s="44" t="s">
        <v>2521</v>
      </c>
      <c r="D557" s="5">
        <v>2</v>
      </c>
      <c r="E557" s="5">
        <v>150</v>
      </c>
      <c r="F557" s="5">
        <v>5</v>
      </c>
      <c r="G557" s="5">
        <v>0</v>
      </c>
    </row>
    <row r="558" spans="1:7" x14ac:dyDescent="0.2">
      <c r="A558" s="2" t="s">
        <v>2528</v>
      </c>
      <c r="B558" s="10" t="s">
        <v>2469</v>
      </c>
      <c r="C558" s="44" t="s">
        <v>2522</v>
      </c>
      <c r="D558" s="5">
        <v>2</v>
      </c>
      <c r="E558" s="5">
        <v>100</v>
      </c>
      <c r="F558" s="5">
        <v>6</v>
      </c>
      <c r="G558" s="5">
        <v>0</v>
      </c>
    </row>
    <row r="559" spans="1:7" x14ac:dyDescent="0.2">
      <c r="A559" s="2" t="s">
        <v>2576</v>
      </c>
      <c r="B559" s="10" t="s">
        <v>2470</v>
      </c>
      <c r="C559" s="44" t="s">
        <v>2523</v>
      </c>
      <c r="D559" s="5">
        <v>2</v>
      </c>
      <c r="E559" s="5">
        <v>100</v>
      </c>
      <c r="F559" s="5">
        <v>6</v>
      </c>
      <c r="G559" s="5">
        <v>0</v>
      </c>
    </row>
    <row r="560" spans="1:7" x14ac:dyDescent="0.2">
      <c r="A560" s="2" t="s">
        <v>2577</v>
      </c>
      <c r="B560" s="10" t="s">
        <v>2471</v>
      </c>
      <c r="C560" s="44" t="s">
        <v>2524</v>
      </c>
      <c r="D560" s="5">
        <v>2</v>
      </c>
      <c r="E560" s="5">
        <v>300</v>
      </c>
      <c r="F560" s="5">
        <v>8</v>
      </c>
      <c r="G560" s="5">
        <v>0</v>
      </c>
    </row>
    <row r="561" spans="1:7" x14ac:dyDescent="0.2">
      <c r="A561" s="2" t="s">
        <v>2578</v>
      </c>
      <c r="B561" s="10" t="s">
        <v>2472</v>
      </c>
      <c r="C561" s="44" t="s">
        <v>2529</v>
      </c>
      <c r="D561" s="5">
        <v>2</v>
      </c>
      <c r="E561" s="5">
        <v>100</v>
      </c>
      <c r="F561" s="5">
        <v>5</v>
      </c>
      <c r="G561" s="5">
        <v>0</v>
      </c>
    </row>
    <row r="562" spans="1:7" x14ac:dyDescent="0.2">
      <c r="A562" s="2" t="s">
        <v>2579</v>
      </c>
      <c r="B562" s="10" t="s">
        <v>2473</v>
      </c>
      <c r="C562" s="44" t="s">
        <v>2530</v>
      </c>
      <c r="D562" s="5">
        <v>2</v>
      </c>
      <c r="E562" s="5">
        <v>3000</v>
      </c>
      <c r="F562" s="5">
        <v>6</v>
      </c>
      <c r="G562" s="5">
        <v>0</v>
      </c>
    </row>
    <row r="563" spans="1:7" x14ac:dyDescent="0.2">
      <c r="A563" s="2" t="s">
        <v>2580</v>
      </c>
      <c r="B563" s="10" t="s">
        <v>2474</v>
      </c>
      <c r="C563" s="44" t="s">
        <v>2531</v>
      </c>
      <c r="D563" s="5">
        <v>2</v>
      </c>
      <c r="E563" s="5">
        <v>100</v>
      </c>
      <c r="F563" s="5">
        <v>3</v>
      </c>
      <c r="G563" s="5">
        <v>0</v>
      </c>
    </row>
    <row r="564" spans="1:7" x14ac:dyDescent="0.2">
      <c r="A564" s="2" t="s">
        <v>2581</v>
      </c>
      <c r="B564" s="10" t="s">
        <v>2475</v>
      </c>
      <c r="C564" s="44" t="s">
        <v>2532</v>
      </c>
      <c r="D564" s="5">
        <v>2</v>
      </c>
      <c r="E564" s="5">
        <v>300</v>
      </c>
      <c r="F564" s="5">
        <v>5</v>
      </c>
      <c r="G564" s="5">
        <v>0</v>
      </c>
    </row>
    <row r="565" spans="1:7" x14ac:dyDescent="0.2">
      <c r="A565" s="2" t="s">
        <v>2582</v>
      </c>
      <c r="B565" s="10" t="s">
        <v>2476</v>
      </c>
      <c r="C565" s="44" t="s">
        <v>2533</v>
      </c>
      <c r="D565" s="5">
        <v>2</v>
      </c>
      <c r="E565" s="5">
        <v>500</v>
      </c>
      <c r="F565" s="5">
        <v>5</v>
      </c>
      <c r="G565" s="5">
        <v>0</v>
      </c>
    </row>
    <row r="566" spans="1:7" x14ac:dyDescent="0.2">
      <c r="A566" s="2" t="s">
        <v>2583</v>
      </c>
      <c r="B566" s="10" t="s">
        <v>2477</v>
      </c>
      <c r="C566" s="44" t="s">
        <v>2534</v>
      </c>
      <c r="D566" s="5">
        <v>2</v>
      </c>
      <c r="E566" s="5">
        <v>300</v>
      </c>
      <c r="F566" s="5">
        <v>4</v>
      </c>
      <c r="G566" s="5">
        <v>0</v>
      </c>
    </row>
    <row r="567" spans="1:7" x14ac:dyDescent="0.2">
      <c r="A567" s="2" t="s">
        <v>2584</v>
      </c>
      <c r="B567" s="10" t="s">
        <v>2478</v>
      </c>
      <c r="C567" s="44" t="s">
        <v>2535</v>
      </c>
      <c r="D567" s="5">
        <v>2</v>
      </c>
      <c r="E567" s="5">
        <v>1000</v>
      </c>
      <c r="F567" s="5">
        <v>5</v>
      </c>
      <c r="G567" s="5">
        <v>0</v>
      </c>
    </row>
    <row r="568" spans="1:7" x14ac:dyDescent="0.2">
      <c r="A568" s="2" t="s">
        <v>2585</v>
      </c>
      <c r="B568" s="10" t="s">
        <v>2479</v>
      </c>
      <c r="C568" s="44" t="s">
        <v>2536</v>
      </c>
      <c r="D568" s="5">
        <v>2</v>
      </c>
      <c r="E568" s="5">
        <v>500</v>
      </c>
      <c r="F568" s="5">
        <v>5</v>
      </c>
      <c r="G568" s="5">
        <v>0</v>
      </c>
    </row>
    <row r="569" spans="1:7" x14ac:dyDescent="0.2">
      <c r="A569" s="2" t="s">
        <v>2586</v>
      </c>
      <c r="B569" s="10" t="s">
        <v>2480</v>
      </c>
      <c r="C569" s="44" t="s">
        <v>2537</v>
      </c>
      <c r="D569" s="5">
        <v>3</v>
      </c>
      <c r="E569" s="5">
        <v>3000</v>
      </c>
      <c r="F569" s="5">
        <v>8</v>
      </c>
      <c r="G569" s="5">
        <v>0</v>
      </c>
    </row>
    <row r="570" spans="1:7" x14ac:dyDescent="0.2">
      <c r="A570" s="2" t="s">
        <v>2587</v>
      </c>
      <c r="B570" s="10" t="s">
        <v>2481</v>
      </c>
      <c r="C570" s="44" t="s">
        <v>2538</v>
      </c>
      <c r="D570" s="5">
        <v>3</v>
      </c>
      <c r="E570" s="5">
        <v>1000</v>
      </c>
      <c r="F570" s="5">
        <v>8</v>
      </c>
      <c r="G570" s="5">
        <v>0</v>
      </c>
    </row>
    <row r="571" spans="1:7" x14ac:dyDescent="0.2">
      <c r="A571" s="2" t="s">
        <v>2588</v>
      </c>
      <c r="B571" s="10" t="s">
        <v>2482</v>
      </c>
      <c r="C571" s="44" t="s">
        <v>2539</v>
      </c>
      <c r="D571" s="5">
        <v>3</v>
      </c>
      <c r="E571" s="5">
        <v>2000</v>
      </c>
      <c r="F571" s="5">
        <v>8</v>
      </c>
      <c r="G571" s="5">
        <v>0</v>
      </c>
    </row>
    <row r="572" spans="1:7" x14ac:dyDescent="0.2">
      <c r="A572" s="2" t="s">
        <v>2589</v>
      </c>
      <c r="B572" s="10" t="s">
        <v>2483</v>
      </c>
      <c r="C572" s="44" t="s">
        <v>2540</v>
      </c>
      <c r="D572" s="5">
        <v>2</v>
      </c>
      <c r="E572" s="5">
        <v>1000</v>
      </c>
      <c r="F572" s="5">
        <v>6</v>
      </c>
      <c r="G572" s="5">
        <v>0</v>
      </c>
    </row>
    <row r="573" spans="1:7" x14ac:dyDescent="0.2">
      <c r="A573" s="2" t="s">
        <v>2590</v>
      </c>
      <c r="B573" s="10" t="s">
        <v>2484</v>
      </c>
      <c r="C573" s="44" t="s">
        <v>2541</v>
      </c>
      <c r="D573" s="5">
        <v>2</v>
      </c>
      <c r="E573" s="5">
        <v>700</v>
      </c>
      <c r="F573" s="5">
        <v>8</v>
      </c>
      <c r="G573" s="5">
        <v>0</v>
      </c>
    </row>
    <row r="574" spans="1:7" x14ac:dyDescent="0.2">
      <c r="A574" s="2" t="s">
        <v>2591</v>
      </c>
      <c r="B574" s="10" t="s">
        <v>2485</v>
      </c>
      <c r="C574" s="44" t="s">
        <v>2542</v>
      </c>
      <c r="D574" s="5">
        <v>2</v>
      </c>
      <c r="E574" s="5">
        <v>1000</v>
      </c>
      <c r="F574" s="5">
        <v>10</v>
      </c>
      <c r="G574" s="5">
        <v>0</v>
      </c>
    </row>
    <row r="575" spans="1:7" x14ac:dyDescent="0.2">
      <c r="A575" s="2" t="s">
        <v>2592</v>
      </c>
      <c r="B575" s="10" t="s">
        <v>2486</v>
      </c>
      <c r="C575" s="44" t="s">
        <v>2543</v>
      </c>
      <c r="D575" s="5">
        <v>2</v>
      </c>
      <c r="E575" s="5">
        <v>500</v>
      </c>
      <c r="F575" s="5">
        <v>5</v>
      </c>
      <c r="G575" s="5">
        <v>0</v>
      </c>
    </row>
    <row r="576" spans="1:7" x14ac:dyDescent="0.2">
      <c r="A576" s="2" t="s">
        <v>2593</v>
      </c>
      <c r="B576" s="10" t="s">
        <v>2487</v>
      </c>
      <c r="C576" s="44" t="s">
        <v>2544</v>
      </c>
      <c r="D576" s="5">
        <v>3</v>
      </c>
      <c r="E576" s="5">
        <v>300</v>
      </c>
      <c r="F576" s="5">
        <v>5</v>
      </c>
      <c r="G576" s="5">
        <v>0</v>
      </c>
    </row>
    <row r="577" spans="1:7" x14ac:dyDescent="0.2">
      <c r="A577" s="2" t="s">
        <v>2594</v>
      </c>
      <c r="B577" s="10" t="s">
        <v>2488</v>
      </c>
      <c r="C577" s="44" t="s">
        <v>2545</v>
      </c>
      <c r="D577" s="5">
        <v>2</v>
      </c>
      <c r="E577" s="5">
        <v>1000</v>
      </c>
      <c r="F577" s="5">
        <v>8</v>
      </c>
      <c r="G577" s="5">
        <v>0</v>
      </c>
    </row>
    <row r="578" spans="1:7" x14ac:dyDescent="0.2">
      <c r="A578" s="2" t="s">
        <v>2595</v>
      </c>
      <c r="B578" s="10" t="s">
        <v>2489</v>
      </c>
      <c r="C578" s="44" t="s">
        <v>2546</v>
      </c>
      <c r="D578" s="5">
        <v>2</v>
      </c>
      <c r="E578" s="5">
        <v>500</v>
      </c>
      <c r="F578" s="5">
        <v>4</v>
      </c>
      <c r="G578" s="5">
        <v>4000</v>
      </c>
    </row>
    <row r="579" spans="1:7" x14ac:dyDescent="0.2">
      <c r="A579" s="2" t="s">
        <v>2596</v>
      </c>
      <c r="B579" s="10" t="s">
        <v>2490</v>
      </c>
      <c r="C579" s="44" t="s">
        <v>2547</v>
      </c>
      <c r="D579" s="5">
        <v>2</v>
      </c>
      <c r="E579" s="5">
        <v>100</v>
      </c>
      <c r="F579" s="5">
        <v>5</v>
      </c>
      <c r="G579" s="5">
        <v>0</v>
      </c>
    </row>
    <row r="580" spans="1:7" x14ac:dyDescent="0.2">
      <c r="A580" s="2" t="s">
        <v>2597</v>
      </c>
      <c r="B580" s="10" t="s">
        <v>2491</v>
      </c>
      <c r="C580" s="44" t="s">
        <v>2548</v>
      </c>
      <c r="D580" s="5">
        <v>2</v>
      </c>
      <c r="E580" s="5">
        <v>100</v>
      </c>
      <c r="F580" s="5">
        <v>3</v>
      </c>
      <c r="G580" s="5">
        <v>0</v>
      </c>
    </row>
    <row r="581" spans="1:7" x14ac:dyDescent="0.2">
      <c r="A581" s="2" t="s">
        <v>2598</v>
      </c>
      <c r="B581" s="10" t="s">
        <v>2492</v>
      </c>
      <c r="C581" s="44" t="s">
        <v>2549</v>
      </c>
      <c r="D581" s="5">
        <v>2</v>
      </c>
      <c r="E581" s="5">
        <v>1000</v>
      </c>
      <c r="F581" s="5">
        <v>5</v>
      </c>
      <c r="G581" s="5">
        <v>0</v>
      </c>
    </row>
    <row r="582" spans="1:7" x14ac:dyDescent="0.2">
      <c r="A582" s="2" t="s">
        <v>2599</v>
      </c>
      <c r="B582" s="10" t="s">
        <v>2493</v>
      </c>
      <c r="C582" s="44" t="s">
        <v>2550</v>
      </c>
      <c r="D582" s="5">
        <v>2</v>
      </c>
      <c r="E582" s="5">
        <v>200</v>
      </c>
      <c r="F582" s="5">
        <v>5</v>
      </c>
      <c r="G582" s="5">
        <v>0</v>
      </c>
    </row>
    <row r="583" spans="1:7" x14ac:dyDescent="0.2">
      <c r="A583" s="2" t="s">
        <v>2600</v>
      </c>
      <c r="B583" s="10" t="s">
        <v>2494</v>
      </c>
      <c r="C583" s="44" t="s">
        <v>2551</v>
      </c>
      <c r="D583" s="5">
        <v>2</v>
      </c>
      <c r="E583" s="5">
        <v>100</v>
      </c>
      <c r="F583" s="5">
        <v>3</v>
      </c>
      <c r="G583" s="5">
        <v>0</v>
      </c>
    </row>
    <row r="584" spans="1:7" x14ac:dyDescent="0.2">
      <c r="A584" s="2" t="s">
        <v>2601</v>
      </c>
      <c r="B584" s="10" t="s">
        <v>2495</v>
      </c>
      <c r="C584" s="44" t="s">
        <v>2552</v>
      </c>
      <c r="D584" s="5">
        <v>2</v>
      </c>
      <c r="E584" s="5">
        <v>1000</v>
      </c>
      <c r="F584" s="5">
        <v>5</v>
      </c>
      <c r="G584" s="5">
        <v>0</v>
      </c>
    </row>
    <row r="585" spans="1:7" x14ac:dyDescent="0.2">
      <c r="A585" s="2" t="s">
        <v>2602</v>
      </c>
      <c r="B585" s="10" t="s">
        <v>2496</v>
      </c>
      <c r="C585" s="44" t="s">
        <v>2553</v>
      </c>
      <c r="D585" s="5">
        <v>2</v>
      </c>
      <c r="E585" s="5">
        <v>100</v>
      </c>
      <c r="F585" s="5">
        <v>5</v>
      </c>
      <c r="G585" s="5">
        <v>0</v>
      </c>
    </row>
    <row r="586" spans="1:7" x14ac:dyDescent="0.2">
      <c r="A586" s="2" t="s">
        <v>2603</v>
      </c>
      <c r="B586" s="10" t="s">
        <v>2497</v>
      </c>
      <c r="C586" s="44" t="s">
        <v>2554</v>
      </c>
      <c r="D586" s="5">
        <v>2</v>
      </c>
      <c r="E586" s="5">
        <v>1000</v>
      </c>
      <c r="F586" s="5">
        <v>4</v>
      </c>
      <c r="G586" s="5">
        <v>0</v>
      </c>
    </row>
    <row r="587" spans="1:7" x14ac:dyDescent="0.2">
      <c r="A587" s="2" t="s">
        <v>2604</v>
      </c>
      <c r="B587" s="10" t="s">
        <v>2498</v>
      </c>
      <c r="C587" s="44" t="s">
        <v>2555</v>
      </c>
      <c r="D587" s="5">
        <v>3</v>
      </c>
      <c r="E587" s="5">
        <v>1000</v>
      </c>
      <c r="F587" s="5">
        <v>10</v>
      </c>
      <c r="G587" s="5">
        <v>0</v>
      </c>
    </row>
    <row r="588" spans="1:7" x14ac:dyDescent="0.2">
      <c r="A588" s="2" t="s">
        <v>2605</v>
      </c>
      <c r="B588" s="10" t="s">
        <v>2499</v>
      </c>
      <c r="C588" s="44" t="s">
        <v>2556</v>
      </c>
      <c r="D588" s="5">
        <v>2</v>
      </c>
      <c r="E588" s="5">
        <v>200</v>
      </c>
      <c r="F588" s="5">
        <v>6</v>
      </c>
      <c r="G588" s="5">
        <v>0</v>
      </c>
    </row>
    <row r="589" spans="1:7" x14ac:dyDescent="0.2">
      <c r="A589" s="2" t="s">
        <v>2606</v>
      </c>
      <c r="B589" s="10" t="s">
        <v>2500</v>
      </c>
      <c r="C589" s="44" t="s">
        <v>2557</v>
      </c>
      <c r="D589" s="5">
        <v>2</v>
      </c>
      <c r="E589" s="5">
        <v>100</v>
      </c>
      <c r="F589" s="5">
        <v>5</v>
      </c>
      <c r="G589" s="5">
        <v>0</v>
      </c>
    </row>
    <row r="590" spans="1:7" x14ac:dyDescent="0.2">
      <c r="A590" s="2" t="s">
        <v>2607</v>
      </c>
      <c r="B590" s="10" t="s">
        <v>2501</v>
      </c>
      <c r="C590" s="44" t="s">
        <v>2558</v>
      </c>
      <c r="D590" s="5">
        <v>2</v>
      </c>
      <c r="E590" s="5">
        <v>100</v>
      </c>
      <c r="F590" s="5">
        <v>5</v>
      </c>
      <c r="G590" s="5">
        <v>0</v>
      </c>
    </row>
    <row r="591" spans="1:7" x14ac:dyDescent="0.2">
      <c r="A591" s="2" t="s">
        <v>2608</v>
      </c>
      <c r="B591" s="10" t="s">
        <v>2502</v>
      </c>
      <c r="C591" s="44" t="s">
        <v>2559</v>
      </c>
      <c r="D591" s="5">
        <v>3</v>
      </c>
      <c r="E591" s="5">
        <v>2000</v>
      </c>
      <c r="F591" s="5">
        <v>5</v>
      </c>
      <c r="G591" s="5">
        <v>0</v>
      </c>
    </row>
    <row r="592" spans="1:7" x14ac:dyDescent="0.2">
      <c r="A592" s="2" t="s">
        <v>2609</v>
      </c>
      <c r="B592" s="10" t="s">
        <v>2503</v>
      </c>
      <c r="C592" s="44" t="s">
        <v>2560</v>
      </c>
      <c r="D592" s="5">
        <v>3</v>
      </c>
      <c r="E592" s="5">
        <v>1000</v>
      </c>
      <c r="F592" s="5">
        <v>8</v>
      </c>
      <c r="G592" s="5">
        <v>0</v>
      </c>
    </row>
    <row r="593" spans="1:7" x14ac:dyDescent="0.2">
      <c r="A593" s="2" t="s">
        <v>2610</v>
      </c>
      <c r="B593" s="10" t="s">
        <v>2504</v>
      </c>
      <c r="C593" s="44" t="s">
        <v>2561</v>
      </c>
      <c r="D593" s="5">
        <v>2</v>
      </c>
      <c r="E593" s="5">
        <v>100</v>
      </c>
      <c r="F593" s="5">
        <v>5</v>
      </c>
      <c r="G593" s="5">
        <v>0</v>
      </c>
    </row>
    <row r="594" spans="1:7" x14ac:dyDescent="0.2">
      <c r="A594" s="2" t="s">
        <v>2611</v>
      </c>
      <c r="B594" s="10" t="s">
        <v>2505</v>
      </c>
      <c r="C594" s="44" t="s">
        <v>2562</v>
      </c>
      <c r="D594" s="5">
        <v>3</v>
      </c>
      <c r="E594" s="5">
        <v>2000</v>
      </c>
      <c r="F594" s="5">
        <v>6</v>
      </c>
      <c r="G594" s="5">
        <v>0</v>
      </c>
    </row>
    <row r="595" spans="1:7" x14ac:dyDescent="0.2">
      <c r="A595" s="2" t="s">
        <v>2612</v>
      </c>
      <c r="B595" s="10" t="s">
        <v>2506</v>
      </c>
      <c r="C595" s="44" t="s">
        <v>2563</v>
      </c>
      <c r="D595" s="5">
        <v>3</v>
      </c>
      <c r="E595" s="5">
        <v>1000</v>
      </c>
      <c r="F595" s="5">
        <v>6</v>
      </c>
      <c r="G595" s="5">
        <v>0</v>
      </c>
    </row>
    <row r="596" spans="1:7" x14ac:dyDescent="0.2">
      <c r="A596" s="2" t="s">
        <v>2613</v>
      </c>
      <c r="B596" s="10" t="s">
        <v>2507</v>
      </c>
      <c r="C596" s="44" t="s">
        <v>2564</v>
      </c>
      <c r="D596" s="5">
        <v>3</v>
      </c>
      <c r="E596" s="5">
        <v>1000</v>
      </c>
      <c r="F596" s="5">
        <v>6</v>
      </c>
      <c r="G596" s="5">
        <v>0</v>
      </c>
    </row>
    <row r="597" spans="1:7" x14ac:dyDescent="0.2">
      <c r="A597" s="2" t="s">
        <v>2614</v>
      </c>
      <c r="B597" s="10" t="s">
        <v>2508</v>
      </c>
      <c r="C597" s="44" t="s">
        <v>2565</v>
      </c>
      <c r="D597" s="5">
        <v>3</v>
      </c>
      <c r="E597" s="5">
        <v>200</v>
      </c>
      <c r="F597" s="5">
        <v>8</v>
      </c>
      <c r="G597" s="5">
        <v>0</v>
      </c>
    </row>
    <row r="598" spans="1:7" x14ac:dyDescent="0.2">
      <c r="A598" s="2" t="s">
        <v>2615</v>
      </c>
      <c r="B598" s="10" t="s">
        <v>2509</v>
      </c>
      <c r="C598" s="44" t="s">
        <v>2566</v>
      </c>
      <c r="D598" s="5">
        <v>3</v>
      </c>
      <c r="E598" s="5">
        <v>10000</v>
      </c>
      <c r="F598" s="5">
        <v>8</v>
      </c>
      <c r="G598" s="5">
        <v>0</v>
      </c>
    </row>
    <row r="599" spans="1:7" x14ac:dyDescent="0.2">
      <c r="A599" s="2" t="s">
        <v>2616</v>
      </c>
      <c r="B599" s="10" t="s">
        <v>2510</v>
      </c>
      <c r="C599" s="44" t="s">
        <v>2567</v>
      </c>
      <c r="D599" s="5">
        <v>2</v>
      </c>
      <c r="E599" s="5">
        <v>300</v>
      </c>
      <c r="F599" s="5">
        <v>4</v>
      </c>
      <c r="G599" s="5">
        <v>0</v>
      </c>
    </row>
    <row r="600" spans="1:7" x14ac:dyDescent="0.2">
      <c r="A600" s="2" t="s">
        <v>2617</v>
      </c>
      <c r="B600" s="10" t="s">
        <v>2511</v>
      </c>
      <c r="C600" s="44" t="s">
        <v>2568</v>
      </c>
      <c r="D600" s="5">
        <v>2</v>
      </c>
      <c r="E600" s="5">
        <v>500</v>
      </c>
      <c r="F600" s="5">
        <v>5</v>
      </c>
      <c r="G600" s="5">
        <v>0</v>
      </c>
    </row>
    <row r="601" spans="1:7" x14ac:dyDescent="0.2">
      <c r="A601" s="2" t="s">
        <v>2618</v>
      </c>
      <c r="B601" s="10" t="s">
        <v>2512</v>
      </c>
      <c r="C601" s="44" t="s">
        <v>2569</v>
      </c>
      <c r="D601" s="5">
        <v>3</v>
      </c>
      <c r="E601" s="5">
        <v>2000</v>
      </c>
      <c r="F601" s="5">
        <v>5</v>
      </c>
      <c r="G601" s="5">
        <v>0</v>
      </c>
    </row>
    <row r="602" spans="1:7" x14ac:dyDescent="0.2">
      <c r="A602" s="2" t="s">
        <v>2619</v>
      </c>
      <c r="B602" s="10" t="s">
        <v>2513</v>
      </c>
      <c r="C602" s="44" t="s">
        <v>2570</v>
      </c>
      <c r="D602" s="5">
        <v>3</v>
      </c>
      <c r="E602" s="5">
        <v>2000</v>
      </c>
      <c r="F602" s="5">
        <v>5</v>
      </c>
      <c r="G602" s="5">
        <v>0</v>
      </c>
    </row>
    <row r="603" spans="1:7" x14ac:dyDescent="0.2">
      <c r="A603" s="2" t="s">
        <v>2620</v>
      </c>
      <c r="B603" s="10" t="s">
        <v>2514</v>
      </c>
      <c r="C603" s="44" t="s">
        <v>2571</v>
      </c>
      <c r="D603" s="5">
        <v>3</v>
      </c>
      <c r="E603" s="5">
        <v>10000</v>
      </c>
      <c r="F603" s="5">
        <v>8</v>
      </c>
      <c r="G603" s="5">
        <v>0</v>
      </c>
    </row>
    <row r="604" spans="1:7" x14ac:dyDescent="0.2">
      <c r="A604" s="2" t="s">
        <v>2621</v>
      </c>
      <c r="B604" s="10" t="s">
        <v>2515</v>
      </c>
      <c r="C604" s="44" t="s">
        <v>2572</v>
      </c>
      <c r="D604" s="5">
        <v>3</v>
      </c>
      <c r="E604" s="5">
        <v>1000</v>
      </c>
      <c r="F604" s="5">
        <v>5</v>
      </c>
      <c r="G604" s="5">
        <v>0</v>
      </c>
    </row>
    <row r="605" spans="1:7" x14ac:dyDescent="0.2">
      <c r="A605" s="2" t="s">
        <v>2622</v>
      </c>
      <c r="B605" s="10" t="s">
        <v>2516</v>
      </c>
      <c r="C605" s="44" t="s">
        <v>2573</v>
      </c>
      <c r="D605" s="5">
        <v>2</v>
      </c>
      <c r="E605" s="5">
        <v>2000</v>
      </c>
      <c r="F605" s="5">
        <v>6</v>
      </c>
      <c r="G605" s="5">
        <v>0</v>
      </c>
    </row>
    <row r="606" spans="1:7" x14ac:dyDescent="0.2">
      <c r="A606" s="2" t="s">
        <v>2623</v>
      </c>
      <c r="B606" s="10" t="s">
        <v>2517</v>
      </c>
      <c r="C606" s="44" t="s">
        <v>2574</v>
      </c>
      <c r="D606" s="5">
        <v>3</v>
      </c>
      <c r="E606" s="5">
        <v>300</v>
      </c>
      <c r="F606" s="5">
        <v>6</v>
      </c>
      <c r="G606" s="5">
        <v>0</v>
      </c>
    </row>
    <row r="607" spans="1:7" x14ac:dyDescent="0.2">
      <c r="A607" s="2" t="s">
        <v>2624</v>
      </c>
      <c r="B607" s="10" t="s">
        <v>2518</v>
      </c>
      <c r="C607" s="44" t="s">
        <v>2575</v>
      </c>
      <c r="D607" s="5">
        <v>2</v>
      </c>
      <c r="E607" s="5">
        <v>1000</v>
      </c>
      <c r="F607" s="5">
        <v>10</v>
      </c>
      <c r="G607" s="5">
        <v>0</v>
      </c>
    </row>
    <row r="608" spans="1:7" x14ac:dyDescent="0.2">
      <c r="A608" s="2" t="s">
        <v>2635</v>
      </c>
      <c r="B608" s="10" t="s">
        <v>2625</v>
      </c>
      <c r="C608" s="44" t="s">
        <v>2630</v>
      </c>
      <c r="D608" s="5">
        <v>2</v>
      </c>
      <c r="E608" s="5">
        <v>200</v>
      </c>
      <c r="F608" s="5">
        <v>6</v>
      </c>
      <c r="G608" s="5">
        <v>0</v>
      </c>
    </row>
    <row r="609" spans="1:7" x14ac:dyDescent="0.2">
      <c r="A609" s="2" t="s">
        <v>2636</v>
      </c>
      <c r="B609" s="10" t="s">
        <v>2626</v>
      </c>
      <c r="C609" s="44" t="s">
        <v>2631</v>
      </c>
      <c r="D609" s="5">
        <v>2</v>
      </c>
      <c r="E609" s="5">
        <v>600</v>
      </c>
      <c r="F609" s="5">
        <v>5</v>
      </c>
      <c r="G609" s="5">
        <v>0</v>
      </c>
    </row>
    <row r="610" spans="1:7" x14ac:dyDescent="0.2">
      <c r="A610" s="2" t="s">
        <v>2637</v>
      </c>
      <c r="B610" s="10" t="s">
        <v>2627</v>
      </c>
      <c r="C610" s="44" t="s">
        <v>2632</v>
      </c>
      <c r="D610" s="5">
        <v>2</v>
      </c>
      <c r="E610" s="5">
        <v>500</v>
      </c>
      <c r="F610" s="5">
        <v>4</v>
      </c>
      <c r="G610" s="5">
        <v>0</v>
      </c>
    </row>
    <row r="611" spans="1:7" x14ac:dyDescent="0.2">
      <c r="A611" s="2" t="s">
        <v>2638</v>
      </c>
      <c r="B611" s="10" t="s">
        <v>2628</v>
      </c>
      <c r="C611" s="44" t="s">
        <v>2633</v>
      </c>
      <c r="D611" s="5">
        <v>2</v>
      </c>
      <c r="E611" s="5">
        <v>500</v>
      </c>
      <c r="F611" s="5">
        <v>5</v>
      </c>
      <c r="G611" s="5">
        <v>0</v>
      </c>
    </row>
    <row r="612" spans="1:7" x14ac:dyDescent="0.2">
      <c r="A612" s="2" t="s">
        <v>2639</v>
      </c>
      <c r="B612" s="10" t="s">
        <v>2629</v>
      </c>
      <c r="C612" s="44" t="s">
        <v>2634</v>
      </c>
      <c r="D612" s="5">
        <v>2</v>
      </c>
      <c r="E612" s="5">
        <v>500</v>
      </c>
      <c r="F612" s="5">
        <v>6</v>
      </c>
      <c r="G612" s="5">
        <v>0</v>
      </c>
    </row>
    <row r="613" spans="1:7" x14ac:dyDescent="0.2">
      <c r="A613" s="2" t="s">
        <v>2652</v>
      </c>
      <c r="B613" s="10" t="s">
        <v>2640</v>
      </c>
      <c r="C613" s="44" t="s">
        <v>2646</v>
      </c>
      <c r="D613" s="5">
        <v>2</v>
      </c>
      <c r="E613" s="5">
        <v>500</v>
      </c>
      <c r="F613" s="5">
        <v>5</v>
      </c>
      <c r="G613" s="5">
        <v>0</v>
      </c>
    </row>
    <row r="614" spans="1:7" x14ac:dyDescent="0.2">
      <c r="A614" s="2" t="s">
        <v>2653</v>
      </c>
      <c r="B614" s="10" t="s">
        <v>2641</v>
      </c>
      <c r="C614" s="44" t="s">
        <v>2647</v>
      </c>
      <c r="D614" s="5">
        <v>2</v>
      </c>
      <c r="E614" s="5">
        <v>500</v>
      </c>
      <c r="F614" s="5">
        <v>4</v>
      </c>
      <c r="G614" s="5">
        <v>0</v>
      </c>
    </row>
    <row r="615" spans="1:7" x14ac:dyDescent="0.2">
      <c r="A615" s="2" t="s">
        <v>2654</v>
      </c>
      <c r="B615" s="10" t="s">
        <v>2642</v>
      </c>
      <c r="C615" s="44" t="s">
        <v>2648</v>
      </c>
      <c r="D615" s="5">
        <v>2</v>
      </c>
      <c r="E615" s="5">
        <v>200</v>
      </c>
      <c r="F615" s="5">
        <v>5</v>
      </c>
      <c r="G615" s="5">
        <v>0</v>
      </c>
    </row>
    <row r="616" spans="1:7" x14ac:dyDescent="0.2">
      <c r="A616" s="2" t="s">
        <v>2655</v>
      </c>
      <c r="B616" s="10" t="s">
        <v>2643</v>
      </c>
      <c r="C616" s="44" t="s">
        <v>2649</v>
      </c>
      <c r="D616" s="5">
        <v>2</v>
      </c>
      <c r="E616" s="5">
        <v>500</v>
      </c>
      <c r="F616" s="5">
        <v>6</v>
      </c>
      <c r="G616" s="5">
        <v>0</v>
      </c>
    </row>
    <row r="617" spans="1:7" x14ac:dyDescent="0.2">
      <c r="A617" s="2" t="s">
        <v>2656</v>
      </c>
      <c r="B617" s="10" t="s">
        <v>2644</v>
      </c>
      <c r="C617" s="44" t="s">
        <v>2650</v>
      </c>
      <c r="D617" s="5">
        <v>3</v>
      </c>
      <c r="E617" s="5">
        <v>500</v>
      </c>
      <c r="F617" s="5">
        <v>4</v>
      </c>
      <c r="G617" s="5">
        <v>4000</v>
      </c>
    </row>
    <row r="618" spans="1:7" x14ac:dyDescent="0.2">
      <c r="A618" s="2" t="s">
        <v>2657</v>
      </c>
      <c r="B618" s="10" t="s">
        <v>2645</v>
      </c>
      <c r="C618" s="44" t="s">
        <v>2651</v>
      </c>
      <c r="D618" s="5">
        <v>3</v>
      </c>
      <c r="E618" s="5">
        <v>500</v>
      </c>
      <c r="F618" s="5">
        <v>4</v>
      </c>
      <c r="G618" s="5">
        <v>4000</v>
      </c>
    </row>
    <row r="619" spans="1:7" x14ac:dyDescent="0.2">
      <c r="A619" s="2" t="s">
        <v>2676</v>
      </c>
      <c r="B619" s="10" t="s">
        <v>2658</v>
      </c>
      <c r="C619" s="44" t="s">
        <v>2667</v>
      </c>
      <c r="D619" s="5">
        <v>2</v>
      </c>
      <c r="E619" s="5">
        <v>500</v>
      </c>
      <c r="F619" s="5">
        <v>4</v>
      </c>
      <c r="G619" s="5">
        <v>0</v>
      </c>
    </row>
    <row r="620" spans="1:7" x14ac:dyDescent="0.2">
      <c r="A620" s="2" t="s">
        <v>2677</v>
      </c>
      <c r="B620" s="10" t="s">
        <v>2659</v>
      </c>
      <c r="C620" s="44" t="s">
        <v>2668</v>
      </c>
      <c r="D620" s="5">
        <v>2</v>
      </c>
      <c r="E620" s="5">
        <v>500</v>
      </c>
      <c r="F620" s="5">
        <v>4</v>
      </c>
      <c r="G620" s="5">
        <v>0</v>
      </c>
    </row>
    <row r="621" spans="1:7" x14ac:dyDescent="0.2">
      <c r="A621" s="2" t="s">
        <v>2678</v>
      </c>
      <c r="B621" s="10" t="s">
        <v>2660</v>
      </c>
      <c r="C621" s="44" t="s">
        <v>2669</v>
      </c>
      <c r="D621" s="5">
        <v>2</v>
      </c>
      <c r="E621" s="5">
        <v>200</v>
      </c>
      <c r="F621" s="5">
        <v>4</v>
      </c>
      <c r="G621" s="5">
        <v>0</v>
      </c>
    </row>
    <row r="622" spans="1:7" x14ac:dyDescent="0.2">
      <c r="A622" s="2" t="s">
        <v>2679</v>
      </c>
      <c r="B622" s="10" t="s">
        <v>2661</v>
      </c>
      <c r="C622" s="44" t="s">
        <v>2670</v>
      </c>
      <c r="D622" s="5">
        <v>2</v>
      </c>
      <c r="E622" s="5">
        <v>2000</v>
      </c>
      <c r="F622" s="5">
        <v>4</v>
      </c>
      <c r="G622" s="5">
        <v>0</v>
      </c>
    </row>
    <row r="623" spans="1:7" x14ac:dyDescent="0.2">
      <c r="A623" s="2" t="s">
        <v>2680</v>
      </c>
      <c r="B623" s="10" t="s">
        <v>2662</v>
      </c>
      <c r="C623" s="44" t="s">
        <v>2671</v>
      </c>
      <c r="D623" s="5">
        <v>2</v>
      </c>
      <c r="E623" s="5">
        <v>200</v>
      </c>
      <c r="F623" s="5">
        <v>4</v>
      </c>
      <c r="G623" s="5">
        <v>0</v>
      </c>
    </row>
    <row r="624" spans="1:7" x14ac:dyDescent="0.2">
      <c r="A624" s="2" t="s">
        <v>2681</v>
      </c>
      <c r="B624" s="10" t="s">
        <v>2663</v>
      </c>
      <c r="C624" s="44" t="s">
        <v>2672</v>
      </c>
      <c r="D624" s="5">
        <v>2</v>
      </c>
      <c r="E624" s="5">
        <v>1000</v>
      </c>
      <c r="F624" s="5">
        <v>4</v>
      </c>
      <c r="G624" s="5">
        <v>0</v>
      </c>
    </row>
    <row r="625" spans="1:7" x14ac:dyDescent="0.2">
      <c r="A625" s="2" t="s">
        <v>2682</v>
      </c>
      <c r="B625" s="10" t="s">
        <v>2664</v>
      </c>
      <c r="C625" s="44" t="s">
        <v>2673</v>
      </c>
      <c r="D625" s="5">
        <v>2</v>
      </c>
      <c r="E625" s="5">
        <v>700</v>
      </c>
      <c r="F625" s="5">
        <v>7</v>
      </c>
      <c r="G625" s="5">
        <v>0</v>
      </c>
    </row>
    <row r="626" spans="1:7" x14ac:dyDescent="0.2">
      <c r="A626" s="2" t="s">
        <v>2683</v>
      </c>
      <c r="B626" s="10" t="s">
        <v>2665</v>
      </c>
      <c r="C626" s="44" t="s">
        <v>2674</v>
      </c>
      <c r="D626" s="5">
        <v>2</v>
      </c>
      <c r="E626" s="5">
        <v>500</v>
      </c>
      <c r="F626" s="5">
        <v>5</v>
      </c>
      <c r="G626" s="5">
        <v>0</v>
      </c>
    </row>
    <row r="627" spans="1:7" x14ac:dyDescent="0.2">
      <c r="A627" s="2" t="s">
        <v>2684</v>
      </c>
      <c r="B627" s="10" t="s">
        <v>2666</v>
      </c>
      <c r="C627" s="44" t="s">
        <v>2675</v>
      </c>
      <c r="D627" s="5">
        <v>2</v>
      </c>
      <c r="E627" s="5">
        <v>150</v>
      </c>
      <c r="F627" s="5">
        <v>5</v>
      </c>
      <c r="G627" s="5">
        <v>0</v>
      </c>
    </row>
    <row r="628" spans="1:7" x14ac:dyDescent="0.2">
      <c r="A628" s="2" t="s">
        <v>2691</v>
      </c>
      <c r="B628" s="10" t="s">
        <v>2685</v>
      </c>
      <c r="C628" s="44" t="s">
        <v>2688</v>
      </c>
      <c r="D628" s="5">
        <v>2</v>
      </c>
      <c r="E628" s="5">
        <v>200</v>
      </c>
      <c r="F628" s="5">
        <v>4</v>
      </c>
      <c r="G628" s="5">
        <v>0</v>
      </c>
    </row>
    <row r="629" spans="1:7" x14ac:dyDescent="0.2">
      <c r="A629" s="2" t="s">
        <v>2692</v>
      </c>
      <c r="B629" s="10" t="s">
        <v>2686</v>
      </c>
      <c r="C629" s="3" t="s">
        <v>2689</v>
      </c>
      <c r="D629" s="5">
        <v>2</v>
      </c>
      <c r="E629" s="5">
        <v>1000</v>
      </c>
      <c r="F629" s="5">
        <v>4</v>
      </c>
      <c r="G629" s="5">
        <v>0</v>
      </c>
    </row>
    <row r="630" spans="1:7" x14ac:dyDescent="0.2">
      <c r="A630" s="2" t="s">
        <v>2693</v>
      </c>
      <c r="B630" s="10" t="s">
        <v>2687</v>
      </c>
      <c r="C630" s="44" t="s">
        <v>2690</v>
      </c>
      <c r="D630" s="5">
        <v>2</v>
      </c>
      <c r="E630" s="5">
        <v>200</v>
      </c>
      <c r="F630" s="5">
        <v>4</v>
      </c>
      <c r="G630" s="5">
        <v>0</v>
      </c>
    </row>
    <row r="631" spans="1:7" x14ac:dyDescent="0.2">
      <c r="A631" s="2" t="s">
        <v>2735</v>
      </c>
      <c r="B631" s="10" t="s">
        <v>2694</v>
      </c>
      <c r="C631" s="44" t="s">
        <v>2729</v>
      </c>
      <c r="D631" s="5">
        <v>3</v>
      </c>
      <c r="E631" s="5">
        <v>1000</v>
      </c>
      <c r="F631" s="5">
        <v>7</v>
      </c>
      <c r="G631" s="5">
        <v>0</v>
      </c>
    </row>
    <row r="632" spans="1:7" x14ac:dyDescent="0.2">
      <c r="A632" s="2" t="s">
        <v>2736</v>
      </c>
      <c r="B632" s="10" t="s">
        <v>2695</v>
      </c>
      <c r="C632" s="44" t="s">
        <v>2730</v>
      </c>
      <c r="D632" s="5">
        <v>2</v>
      </c>
      <c r="E632" s="5">
        <v>500</v>
      </c>
      <c r="F632" s="5">
        <v>7</v>
      </c>
      <c r="G632" s="5">
        <v>0</v>
      </c>
    </row>
    <row r="633" spans="1:7" x14ac:dyDescent="0.2">
      <c r="A633" s="2" t="s">
        <v>2737</v>
      </c>
      <c r="B633" s="10" t="s">
        <v>2696</v>
      </c>
      <c r="C633" s="44" t="s">
        <v>2731</v>
      </c>
      <c r="D633" s="5">
        <v>2</v>
      </c>
      <c r="E633" s="5">
        <v>500</v>
      </c>
      <c r="F633" s="5">
        <v>5</v>
      </c>
      <c r="G633" s="5">
        <v>0</v>
      </c>
    </row>
    <row r="634" spans="1:7" x14ac:dyDescent="0.2">
      <c r="A634" s="2" t="s">
        <v>2738</v>
      </c>
      <c r="B634" s="10" t="s">
        <v>2697</v>
      </c>
      <c r="C634" s="44" t="s">
        <v>2732</v>
      </c>
      <c r="D634" s="5">
        <v>2</v>
      </c>
      <c r="E634" s="5">
        <v>200</v>
      </c>
      <c r="F634" s="5">
        <v>7</v>
      </c>
      <c r="G634" s="5">
        <v>0</v>
      </c>
    </row>
    <row r="635" spans="1:7" x14ac:dyDescent="0.2">
      <c r="A635" s="2" t="s">
        <v>2739</v>
      </c>
      <c r="B635" s="10" t="s">
        <v>2698</v>
      </c>
      <c r="C635" s="44" t="s">
        <v>2733</v>
      </c>
      <c r="D635" s="5">
        <v>2</v>
      </c>
      <c r="E635" s="5">
        <v>1000</v>
      </c>
      <c r="F635" s="5">
        <v>8</v>
      </c>
      <c r="G635" s="5">
        <v>0</v>
      </c>
    </row>
    <row r="636" spans="1:7" x14ac:dyDescent="0.2">
      <c r="A636" s="2" t="s">
        <v>2740</v>
      </c>
      <c r="B636" s="10" t="s">
        <v>2699</v>
      </c>
      <c r="C636" s="44" t="s">
        <v>2734</v>
      </c>
      <c r="D636" s="5">
        <v>3</v>
      </c>
      <c r="E636" s="5">
        <v>1000</v>
      </c>
      <c r="F636" s="5">
        <v>8</v>
      </c>
      <c r="G636" s="5">
        <v>0</v>
      </c>
    </row>
    <row r="637" spans="1:7" x14ac:dyDescent="0.2">
      <c r="A637" s="2" t="s">
        <v>2745</v>
      </c>
      <c r="B637" s="10" t="s">
        <v>2700</v>
      </c>
      <c r="C637" s="44" t="s">
        <v>2741</v>
      </c>
      <c r="D637" s="5">
        <v>2</v>
      </c>
      <c r="E637" s="5">
        <v>500</v>
      </c>
      <c r="F637" s="5">
        <v>5</v>
      </c>
      <c r="G637" s="5">
        <v>0</v>
      </c>
    </row>
    <row r="638" spans="1:7" x14ac:dyDescent="0.2">
      <c r="A638" s="2" t="s">
        <v>2746</v>
      </c>
      <c r="B638" s="10" t="s">
        <v>2701</v>
      </c>
      <c r="C638" s="44" t="s">
        <v>2742</v>
      </c>
      <c r="D638" s="5">
        <v>2</v>
      </c>
      <c r="E638" s="5">
        <v>200</v>
      </c>
      <c r="F638" s="5">
        <v>4</v>
      </c>
      <c r="G638" s="5">
        <v>0</v>
      </c>
    </row>
    <row r="639" spans="1:7" x14ac:dyDescent="0.2">
      <c r="A639" s="2" t="s">
        <v>2747</v>
      </c>
      <c r="B639" s="10" t="s">
        <v>2702</v>
      </c>
      <c r="C639" s="44" t="s">
        <v>2743</v>
      </c>
      <c r="D639" s="5">
        <v>2</v>
      </c>
      <c r="E639" s="5">
        <v>500</v>
      </c>
      <c r="F639" s="5">
        <v>3</v>
      </c>
      <c r="G639" s="5">
        <v>0</v>
      </c>
    </row>
    <row r="640" spans="1:7" x14ac:dyDescent="0.2">
      <c r="A640" s="2" t="s">
        <v>2748</v>
      </c>
      <c r="B640" s="10" t="s">
        <v>2703</v>
      </c>
      <c r="C640" s="44" t="s">
        <v>2744</v>
      </c>
      <c r="D640" s="5">
        <v>2</v>
      </c>
      <c r="E640" s="5">
        <v>1000</v>
      </c>
      <c r="F640" s="5">
        <v>5</v>
      </c>
      <c r="G640" s="5">
        <v>0</v>
      </c>
    </row>
    <row r="641" spans="1:7" x14ac:dyDescent="0.2">
      <c r="A641" s="2" t="s">
        <v>2754</v>
      </c>
      <c r="B641" s="10" t="s">
        <v>2704</v>
      </c>
      <c r="C641" s="44" t="s">
        <v>2749</v>
      </c>
      <c r="D641" s="5">
        <v>3</v>
      </c>
      <c r="E641" s="5">
        <v>400</v>
      </c>
      <c r="F641" s="5">
        <v>6</v>
      </c>
      <c r="G641" s="5">
        <v>5000</v>
      </c>
    </row>
    <row r="642" spans="1:7" x14ac:dyDescent="0.2">
      <c r="A642" s="2" t="s">
        <v>2755</v>
      </c>
      <c r="B642" s="10" t="s">
        <v>2705</v>
      </c>
      <c r="C642" s="44" t="s">
        <v>2750</v>
      </c>
      <c r="D642" s="5">
        <v>2</v>
      </c>
      <c r="E642" s="5">
        <v>200</v>
      </c>
      <c r="F642" s="5">
        <v>5</v>
      </c>
      <c r="G642" s="5">
        <v>0</v>
      </c>
    </row>
    <row r="643" spans="1:7" x14ac:dyDescent="0.2">
      <c r="A643" s="2" t="s">
        <v>2756</v>
      </c>
      <c r="B643" s="10" t="s">
        <v>2706</v>
      </c>
      <c r="C643" s="44" t="s">
        <v>2751</v>
      </c>
      <c r="D643" s="5">
        <v>2</v>
      </c>
      <c r="E643" s="5">
        <v>100</v>
      </c>
      <c r="F643" s="5">
        <v>4</v>
      </c>
      <c r="G643" s="5">
        <v>0</v>
      </c>
    </row>
    <row r="644" spans="1:7" x14ac:dyDescent="0.2">
      <c r="A644" s="2" t="s">
        <v>2757</v>
      </c>
      <c r="B644" s="10" t="s">
        <v>2707</v>
      </c>
      <c r="C644" s="44" t="s">
        <v>2752</v>
      </c>
      <c r="D644" s="5">
        <v>3</v>
      </c>
      <c r="E644" s="5">
        <v>1000</v>
      </c>
      <c r="F644" s="5">
        <v>7</v>
      </c>
      <c r="G644" s="5">
        <v>0</v>
      </c>
    </row>
    <row r="645" spans="1:7" x14ac:dyDescent="0.2">
      <c r="A645" s="2" t="s">
        <v>2758</v>
      </c>
      <c r="B645" s="10" t="s">
        <v>2708</v>
      </c>
      <c r="C645" s="44" t="s">
        <v>2753</v>
      </c>
      <c r="D645" s="5">
        <v>2</v>
      </c>
      <c r="E645" s="5">
        <v>1000</v>
      </c>
      <c r="F645" s="5">
        <v>4</v>
      </c>
      <c r="G645" s="5">
        <v>0</v>
      </c>
    </row>
    <row r="646" spans="1:7" x14ac:dyDescent="0.2">
      <c r="A646" s="2" t="s">
        <v>2769</v>
      </c>
      <c r="B646" s="10" t="s">
        <v>2709</v>
      </c>
      <c r="C646" s="44" t="s">
        <v>2759</v>
      </c>
      <c r="D646" s="5">
        <v>2</v>
      </c>
      <c r="E646" s="5">
        <v>500</v>
      </c>
      <c r="F646" s="5">
        <v>5</v>
      </c>
      <c r="G646" s="5">
        <v>0</v>
      </c>
    </row>
    <row r="647" spans="1:7" x14ac:dyDescent="0.2">
      <c r="A647" s="2" t="s">
        <v>2770</v>
      </c>
      <c r="B647" s="10" t="s">
        <v>2710</v>
      </c>
      <c r="C647" s="44" t="s">
        <v>2760</v>
      </c>
      <c r="D647" s="5">
        <v>2</v>
      </c>
      <c r="E647" s="5">
        <v>500</v>
      </c>
      <c r="F647" s="5">
        <v>3</v>
      </c>
      <c r="G647" s="5">
        <v>0</v>
      </c>
    </row>
    <row r="648" spans="1:7" x14ac:dyDescent="0.2">
      <c r="A648" s="2" t="s">
        <v>2771</v>
      </c>
      <c r="B648" s="10" t="s">
        <v>2711</v>
      </c>
      <c r="C648" s="44" t="s">
        <v>2761</v>
      </c>
      <c r="D648" s="5">
        <v>2</v>
      </c>
      <c r="E648" s="5">
        <v>1000</v>
      </c>
      <c r="F648" s="5">
        <v>4</v>
      </c>
      <c r="G648" s="5">
        <v>0</v>
      </c>
    </row>
    <row r="649" spans="1:7" x14ac:dyDescent="0.2">
      <c r="A649" s="2" t="s">
        <v>2772</v>
      </c>
      <c r="B649" s="10" t="s">
        <v>2712</v>
      </c>
      <c r="C649" s="44" t="s">
        <v>2762</v>
      </c>
      <c r="D649" s="5">
        <v>2</v>
      </c>
      <c r="E649" s="5">
        <v>600</v>
      </c>
      <c r="F649" s="5">
        <v>3</v>
      </c>
      <c r="G649" s="5">
        <v>0</v>
      </c>
    </row>
    <row r="650" spans="1:7" x14ac:dyDescent="0.2">
      <c r="A650" s="2" t="s">
        <v>2773</v>
      </c>
      <c r="B650" s="10" t="s">
        <v>2713</v>
      </c>
      <c r="C650" s="44" t="s">
        <v>2763</v>
      </c>
      <c r="D650" s="5">
        <v>2</v>
      </c>
      <c r="E650" s="5">
        <v>500</v>
      </c>
      <c r="F650" s="5">
        <v>5</v>
      </c>
      <c r="G650" s="5">
        <v>0</v>
      </c>
    </row>
    <row r="651" spans="1:7" x14ac:dyDescent="0.2">
      <c r="A651" s="2" t="s">
        <v>2774</v>
      </c>
      <c r="B651" s="10" t="s">
        <v>2714</v>
      </c>
      <c r="C651" s="44" t="s">
        <v>2764</v>
      </c>
      <c r="D651" s="5">
        <v>3</v>
      </c>
      <c r="E651" s="5">
        <v>500</v>
      </c>
      <c r="F651" s="5">
        <v>6</v>
      </c>
      <c r="G651" s="5">
        <v>0</v>
      </c>
    </row>
    <row r="652" spans="1:7" x14ac:dyDescent="0.2">
      <c r="A652" s="2" t="s">
        <v>2775</v>
      </c>
      <c r="B652" s="10" t="s">
        <v>2715</v>
      </c>
      <c r="C652" s="44" t="s">
        <v>2765</v>
      </c>
      <c r="D652" s="5">
        <v>2</v>
      </c>
      <c r="E652" s="5">
        <v>1000</v>
      </c>
      <c r="F652" s="5">
        <v>8</v>
      </c>
      <c r="G652" s="5">
        <v>0</v>
      </c>
    </row>
    <row r="653" spans="1:7" x14ac:dyDescent="0.2">
      <c r="A653" s="2" t="s">
        <v>2776</v>
      </c>
      <c r="B653" s="10" t="s">
        <v>2716</v>
      </c>
      <c r="C653" s="44" t="s">
        <v>2766</v>
      </c>
      <c r="D653" s="5">
        <v>2</v>
      </c>
      <c r="E653" s="5">
        <v>1000</v>
      </c>
      <c r="F653" s="5">
        <v>7</v>
      </c>
      <c r="G653" s="5">
        <v>0</v>
      </c>
    </row>
    <row r="654" spans="1:7" x14ac:dyDescent="0.2">
      <c r="A654" s="2" t="s">
        <v>2777</v>
      </c>
      <c r="B654" s="10" t="s">
        <v>2717</v>
      </c>
      <c r="C654" s="44" t="s">
        <v>2767</v>
      </c>
      <c r="D654" s="5">
        <v>3</v>
      </c>
      <c r="E654" s="5">
        <v>500</v>
      </c>
      <c r="F654" s="5">
        <v>8</v>
      </c>
      <c r="G654" s="5">
        <v>0</v>
      </c>
    </row>
    <row r="655" spans="1:7" x14ac:dyDescent="0.2">
      <c r="A655" s="2" t="s">
        <v>2778</v>
      </c>
      <c r="B655" s="10" t="s">
        <v>2718</v>
      </c>
      <c r="C655" s="44" t="s">
        <v>2768</v>
      </c>
      <c r="D655" s="5">
        <v>3</v>
      </c>
      <c r="E655" s="5">
        <v>500</v>
      </c>
      <c r="F655" s="5">
        <v>8</v>
      </c>
      <c r="G655" s="5">
        <v>0</v>
      </c>
    </row>
    <row r="656" spans="1:7" x14ac:dyDescent="0.2">
      <c r="A656" s="2" t="s">
        <v>2789</v>
      </c>
      <c r="B656" s="10" t="s">
        <v>2719</v>
      </c>
      <c r="C656" s="44" t="s">
        <v>2779</v>
      </c>
      <c r="D656" s="5">
        <v>3</v>
      </c>
      <c r="E656" s="5">
        <v>1000</v>
      </c>
      <c r="F656" s="5">
        <v>8</v>
      </c>
      <c r="G656" s="5">
        <v>0</v>
      </c>
    </row>
    <row r="657" spans="1:7" x14ac:dyDescent="0.2">
      <c r="A657" s="2" t="s">
        <v>2790</v>
      </c>
      <c r="B657" s="10" t="s">
        <v>2720</v>
      </c>
      <c r="C657" s="44" t="s">
        <v>2780</v>
      </c>
      <c r="D657" s="5">
        <v>2</v>
      </c>
      <c r="E657" s="5">
        <v>1000</v>
      </c>
      <c r="F657" s="5">
        <v>3</v>
      </c>
      <c r="G657" s="5">
        <v>0</v>
      </c>
    </row>
    <row r="658" spans="1:7" x14ac:dyDescent="0.2">
      <c r="A658" s="2" t="s">
        <v>2791</v>
      </c>
      <c r="B658" s="10" t="s">
        <v>2721</v>
      </c>
      <c r="C658" s="44" t="s">
        <v>2781</v>
      </c>
      <c r="D658" s="5">
        <v>2</v>
      </c>
      <c r="E658" s="5">
        <v>1000</v>
      </c>
      <c r="F658" s="5">
        <v>6</v>
      </c>
      <c r="G658" s="5">
        <v>0</v>
      </c>
    </row>
    <row r="659" spans="1:7" x14ac:dyDescent="0.2">
      <c r="A659" s="2" t="s">
        <v>2792</v>
      </c>
      <c r="B659" s="10" t="s">
        <v>2722</v>
      </c>
      <c r="C659" s="44" t="s">
        <v>2782</v>
      </c>
      <c r="D659" s="5">
        <v>2</v>
      </c>
      <c r="E659" s="5">
        <v>500</v>
      </c>
      <c r="F659" s="5">
        <v>6</v>
      </c>
      <c r="G659" s="5">
        <v>0</v>
      </c>
    </row>
    <row r="660" spans="1:7" x14ac:dyDescent="0.2">
      <c r="A660" s="2" t="s">
        <v>2793</v>
      </c>
      <c r="B660" s="10" t="s">
        <v>2723</v>
      </c>
      <c r="C660" s="44" t="s">
        <v>2783</v>
      </c>
      <c r="D660" s="5">
        <v>3</v>
      </c>
      <c r="E660" s="5">
        <v>1500</v>
      </c>
      <c r="F660" s="5">
        <v>6</v>
      </c>
      <c r="G660" s="5">
        <v>0</v>
      </c>
    </row>
    <row r="661" spans="1:7" x14ac:dyDescent="0.2">
      <c r="A661" s="2" t="s">
        <v>2794</v>
      </c>
      <c r="B661" s="10" t="s">
        <v>2724</v>
      </c>
      <c r="C661" s="44" t="s">
        <v>2784</v>
      </c>
      <c r="D661" s="5">
        <v>3</v>
      </c>
      <c r="E661" s="5">
        <v>500</v>
      </c>
      <c r="F661" s="5">
        <v>10</v>
      </c>
      <c r="G661" s="5">
        <v>0</v>
      </c>
    </row>
    <row r="662" spans="1:7" x14ac:dyDescent="0.2">
      <c r="A662" s="2" t="s">
        <v>2795</v>
      </c>
      <c r="B662" s="10" t="s">
        <v>2725</v>
      </c>
      <c r="C662" s="44" t="s">
        <v>2785</v>
      </c>
      <c r="D662" s="5">
        <v>2</v>
      </c>
      <c r="E662" s="5">
        <v>500</v>
      </c>
      <c r="F662" s="5">
        <v>8</v>
      </c>
      <c r="G662" s="5">
        <v>0</v>
      </c>
    </row>
    <row r="663" spans="1:7" x14ac:dyDescent="0.2">
      <c r="A663" s="2" t="s">
        <v>2796</v>
      </c>
      <c r="B663" s="10" t="s">
        <v>2726</v>
      </c>
      <c r="C663" s="44" t="s">
        <v>2786</v>
      </c>
      <c r="D663" s="5">
        <v>2</v>
      </c>
      <c r="E663" s="5">
        <v>200</v>
      </c>
      <c r="F663" s="5">
        <v>4</v>
      </c>
      <c r="G663" s="5">
        <v>0</v>
      </c>
    </row>
    <row r="664" spans="1:7" x14ac:dyDescent="0.2">
      <c r="A664" s="2" t="s">
        <v>2797</v>
      </c>
      <c r="B664" s="10" t="s">
        <v>2727</v>
      </c>
      <c r="C664" s="44" t="s">
        <v>2787</v>
      </c>
      <c r="D664" s="5">
        <v>2</v>
      </c>
      <c r="E664" s="5">
        <v>500</v>
      </c>
      <c r="F664" s="5">
        <v>5</v>
      </c>
      <c r="G664" s="5">
        <v>0</v>
      </c>
    </row>
    <row r="665" spans="1:7" x14ac:dyDescent="0.2">
      <c r="A665" s="2" t="s">
        <v>2798</v>
      </c>
      <c r="B665" s="10" t="s">
        <v>2728</v>
      </c>
      <c r="C665" s="44" t="s">
        <v>2788</v>
      </c>
      <c r="D665" s="5">
        <v>2</v>
      </c>
      <c r="E665" s="5">
        <v>1000</v>
      </c>
      <c r="F665" s="5">
        <v>8</v>
      </c>
      <c r="G665" s="5">
        <v>0</v>
      </c>
    </row>
    <row r="666" spans="1:7" x14ac:dyDescent="0.2">
      <c r="A666" s="2" t="s">
        <v>2801</v>
      </c>
      <c r="B666" s="10" t="s">
        <v>2799</v>
      </c>
      <c r="C666" s="44" t="s">
        <v>2800</v>
      </c>
      <c r="D666" s="5">
        <v>3</v>
      </c>
      <c r="E666" s="5">
        <v>1000</v>
      </c>
      <c r="F666" s="5">
        <v>5</v>
      </c>
      <c r="G666" s="5">
        <v>0</v>
      </c>
    </row>
    <row r="667" spans="1:7" x14ac:dyDescent="0.2">
      <c r="A667" s="2" t="s">
        <v>2812</v>
      </c>
      <c r="B667" s="10" t="s">
        <v>2802</v>
      </c>
      <c r="C667" s="44" t="s">
        <v>2807</v>
      </c>
      <c r="D667" s="5">
        <v>2</v>
      </c>
      <c r="E667" s="5">
        <v>100</v>
      </c>
      <c r="F667" s="5">
        <v>5</v>
      </c>
      <c r="G667" s="5">
        <v>0</v>
      </c>
    </row>
    <row r="668" spans="1:7" x14ac:dyDescent="0.2">
      <c r="A668" s="2" t="s">
        <v>2813</v>
      </c>
      <c r="B668" s="10" t="s">
        <v>2803</v>
      </c>
      <c r="C668" s="44" t="s">
        <v>2808</v>
      </c>
      <c r="D668" s="5">
        <v>2</v>
      </c>
      <c r="E668" s="5">
        <v>600</v>
      </c>
      <c r="F668" s="5">
        <v>3</v>
      </c>
      <c r="G668" s="5">
        <v>0</v>
      </c>
    </row>
    <row r="669" spans="1:7" x14ac:dyDescent="0.2">
      <c r="A669" s="2" t="s">
        <v>2814</v>
      </c>
      <c r="B669" s="10" t="s">
        <v>2804</v>
      </c>
      <c r="C669" s="44" t="s">
        <v>2809</v>
      </c>
      <c r="D669" s="5">
        <v>2</v>
      </c>
      <c r="E669" s="5">
        <v>500</v>
      </c>
      <c r="F669" s="5">
        <v>3</v>
      </c>
      <c r="G669" s="5">
        <v>0</v>
      </c>
    </row>
    <row r="670" spans="1:7" x14ac:dyDescent="0.2">
      <c r="A670" s="2" t="s">
        <v>2815</v>
      </c>
      <c r="B670" s="10" t="s">
        <v>2805</v>
      </c>
      <c r="C670" s="44" t="s">
        <v>2810</v>
      </c>
      <c r="D670" s="5">
        <v>2</v>
      </c>
      <c r="E670" s="5">
        <v>200</v>
      </c>
      <c r="F670" s="5">
        <v>5</v>
      </c>
      <c r="G670" s="5">
        <v>0</v>
      </c>
    </row>
    <row r="671" spans="1:7" x14ac:dyDescent="0.2">
      <c r="A671" s="2" t="s">
        <v>2816</v>
      </c>
      <c r="B671" s="10" t="s">
        <v>2806</v>
      </c>
      <c r="C671" s="44" t="s">
        <v>2811</v>
      </c>
      <c r="D671" s="5">
        <v>2</v>
      </c>
      <c r="E671" s="5">
        <v>100</v>
      </c>
      <c r="F671" s="5">
        <v>5</v>
      </c>
      <c r="G671" s="5">
        <v>0</v>
      </c>
    </row>
    <row r="672" spans="1:7" x14ac:dyDescent="0.2">
      <c r="A672" s="2" t="s">
        <v>2825</v>
      </c>
      <c r="B672" s="10" t="s">
        <v>2817</v>
      </c>
      <c r="C672" s="44" t="s">
        <v>2821</v>
      </c>
      <c r="D672" s="5">
        <v>2</v>
      </c>
      <c r="E672" s="5">
        <v>500</v>
      </c>
      <c r="F672" s="5">
        <v>3</v>
      </c>
      <c r="G672" s="5">
        <v>0</v>
      </c>
    </row>
    <row r="673" spans="1:7" x14ac:dyDescent="0.2">
      <c r="A673" s="2" t="s">
        <v>2826</v>
      </c>
      <c r="B673" s="10" t="s">
        <v>2818</v>
      </c>
      <c r="C673" s="3" t="s">
        <v>2822</v>
      </c>
      <c r="D673" s="5">
        <v>2</v>
      </c>
      <c r="E673" s="5">
        <v>500</v>
      </c>
      <c r="F673" s="5">
        <v>5</v>
      </c>
      <c r="G673" s="5">
        <v>0</v>
      </c>
    </row>
    <row r="674" spans="1:7" x14ac:dyDescent="0.2">
      <c r="A674" s="2" t="s">
        <v>2827</v>
      </c>
      <c r="B674" s="10" t="s">
        <v>2819</v>
      </c>
      <c r="C674" s="44" t="s">
        <v>2823</v>
      </c>
      <c r="D674" s="5">
        <v>2</v>
      </c>
      <c r="E674" s="5">
        <v>500</v>
      </c>
      <c r="F674" s="5">
        <v>4</v>
      </c>
      <c r="G674" s="5">
        <v>0</v>
      </c>
    </row>
    <row r="675" spans="1:7" x14ac:dyDescent="0.2">
      <c r="A675" s="2" t="s">
        <v>2828</v>
      </c>
      <c r="B675" s="10" t="s">
        <v>2820</v>
      </c>
      <c r="C675" s="44" t="s">
        <v>2824</v>
      </c>
      <c r="D675" s="5">
        <v>2</v>
      </c>
      <c r="E675" s="5">
        <v>1500</v>
      </c>
      <c r="F675" s="5">
        <v>5</v>
      </c>
      <c r="G675" s="5">
        <v>0</v>
      </c>
    </row>
    <row r="676" spans="1:7" x14ac:dyDescent="0.2">
      <c r="A676" s="2" t="s">
        <v>2833</v>
      </c>
      <c r="B676" s="10" t="s">
        <v>2829</v>
      </c>
      <c r="C676" s="44" t="s">
        <v>2831</v>
      </c>
      <c r="D676" s="5">
        <v>2</v>
      </c>
      <c r="E676" s="5">
        <v>1000</v>
      </c>
      <c r="F676" s="5">
        <v>7</v>
      </c>
      <c r="G676" s="5">
        <v>0</v>
      </c>
    </row>
    <row r="677" spans="1:7" x14ac:dyDescent="0.2">
      <c r="A677" s="2" t="s">
        <v>2834</v>
      </c>
      <c r="B677" s="10" t="s">
        <v>2830</v>
      </c>
      <c r="C677" s="44" t="s">
        <v>2832</v>
      </c>
      <c r="D677" s="5">
        <v>3</v>
      </c>
      <c r="E677" s="5">
        <v>500</v>
      </c>
      <c r="F677" s="5">
        <v>5</v>
      </c>
      <c r="G677" s="5">
        <v>0</v>
      </c>
    </row>
    <row r="678" spans="1:7" x14ac:dyDescent="0.2">
      <c r="A678" s="2" t="s">
        <v>2837</v>
      </c>
      <c r="B678" s="10" t="s">
        <v>2835</v>
      </c>
      <c r="C678" s="44" t="s">
        <v>2836</v>
      </c>
      <c r="D678" s="5">
        <v>2</v>
      </c>
      <c r="E678" s="5">
        <v>200</v>
      </c>
      <c r="F678" s="5">
        <v>8</v>
      </c>
      <c r="G678" s="5">
        <v>0</v>
      </c>
    </row>
    <row r="679" spans="1:7" x14ac:dyDescent="0.2">
      <c r="A679" s="2" t="s">
        <v>2840</v>
      </c>
      <c r="B679" s="10" t="s">
        <v>2838</v>
      </c>
      <c r="C679" s="44" t="s">
        <v>2839</v>
      </c>
      <c r="D679" s="5">
        <v>2</v>
      </c>
      <c r="E679" s="5">
        <v>100</v>
      </c>
      <c r="F679" s="5">
        <v>5</v>
      </c>
      <c r="G679" s="5">
        <v>0</v>
      </c>
    </row>
    <row r="680" spans="1:7" x14ac:dyDescent="0.2">
      <c r="A680" s="2" t="s">
        <v>2843</v>
      </c>
      <c r="B680" s="10" t="s">
        <v>2841</v>
      </c>
      <c r="C680" s="44" t="s">
        <v>2842</v>
      </c>
      <c r="D680" s="5">
        <v>2</v>
      </c>
      <c r="E680" s="5">
        <v>500</v>
      </c>
      <c r="F680" s="5">
        <v>4</v>
      </c>
      <c r="G680" s="5">
        <v>0</v>
      </c>
    </row>
    <row r="681" spans="1:7" x14ac:dyDescent="0.2">
      <c r="A681" s="2" t="s">
        <v>2848</v>
      </c>
      <c r="B681" s="10" t="s">
        <v>2844</v>
      </c>
      <c r="C681" s="44" t="s">
        <v>2846</v>
      </c>
      <c r="D681" s="5">
        <v>2</v>
      </c>
      <c r="E681" s="5">
        <v>500</v>
      </c>
      <c r="F681" s="5">
        <v>6</v>
      </c>
      <c r="G681" s="5">
        <v>0</v>
      </c>
    </row>
    <row r="682" spans="1:7" x14ac:dyDescent="0.2">
      <c r="A682" s="2" t="s">
        <v>2849</v>
      </c>
      <c r="B682" s="10" t="s">
        <v>2845</v>
      </c>
      <c r="C682" s="44" t="s">
        <v>2847</v>
      </c>
      <c r="D682" s="5">
        <v>2</v>
      </c>
      <c r="E682" s="5">
        <v>100</v>
      </c>
      <c r="F682" s="5">
        <v>5</v>
      </c>
      <c r="G682" s="5">
        <v>0</v>
      </c>
    </row>
    <row r="683" spans="1:7" x14ac:dyDescent="0.2">
      <c r="A683" s="2" t="s">
        <v>2852</v>
      </c>
      <c r="B683" s="10" t="s">
        <v>2850</v>
      </c>
      <c r="C683" s="44" t="s">
        <v>2851</v>
      </c>
      <c r="D683" s="5">
        <v>2</v>
      </c>
      <c r="E683" s="5">
        <v>500</v>
      </c>
      <c r="F683" s="5">
        <v>5</v>
      </c>
      <c r="G683" s="5">
        <v>0</v>
      </c>
    </row>
    <row r="684" spans="1:7" x14ac:dyDescent="0.2">
      <c r="A684" s="2" t="s">
        <v>2855</v>
      </c>
      <c r="B684" s="10" t="s">
        <v>2853</v>
      </c>
      <c r="C684" s="44" t="s">
        <v>2854</v>
      </c>
      <c r="D684" s="5">
        <v>2</v>
      </c>
      <c r="E684" s="5">
        <v>700</v>
      </c>
      <c r="F684" s="5">
        <v>6</v>
      </c>
      <c r="G684" s="5">
        <v>0</v>
      </c>
    </row>
    <row r="685" spans="1:7" x14ac:dyDescent="0.2">
      <c r="A685" s="2" t="s">
        <v>2864</v>
      </c>
      <c r="B685" s="10" t="s">
        <v>2856</v>
      </c>
      <c r="C685" s="44" t="s">
        <v>2860</v>
      </c>
      <c r="D685" s="5">
        <v>2</v>
      </c>
      <c r="E685" s="5">
        <v>1000</v>
      </c>
      <c r="F685" s="5">
        <v>5</v>
      </c>
      <c r="G685" s="5">
        <v>0</v>
      </c>
    </row>
    <row r="686" spans="1:7" x14ac:dyDescent="0.2">
      <c r="A686" s="2" t="s">
        <v>2865</v>
      </c>
      <c r="B686" s="10" t="s">
        <v>2857</v>
      </c>
      <c r="C686" s="44" t="s">
        <v>2861</v>
      </c>
      <c r="D686" s="5">
        <v>2</v>
      </c>
      <c r="E686" s="5">
        <v>500</v>
      </c>
      <c r="F686" s="5">
        <v>5</v>
      </c>
      <c r="G686" s="5">
        <v>0</v>
      </c>
    </row>
    <row r="687" spans="1:7" x14ac:dyDescent="0.2">
      <c r="A687" s="2" t="s">
        <v>2866</v>
      </c>
      <c r="B687" s="10" t="s">
        <v>2858</v>
      </c>
      <c r="C687" s="3" t="s">
        <v>2862</v>
      </c>
      <c r="D687" s="5">
        <v>2</v>
      </c>
      <c r="E687" s="5">
        <v>500</v>
      </c>
      <c r="F687" s="5">
        <v>4</v>
      </c>
      <c r="G687" s="5">
        <v>0</v>
      </c>
    </row>
    <row r="688" spans="1:7" x14ac:dyDescent="0.2">
      <c r="A688" s="2" t="s">
        <v>2867</v>
      </c>
      <c r="B688" s="10" t="s">
        <v>2859</v>
      </c>
      <c r="C688" s="44" t="s">
        <v>2863</v>
      </c>
      <c r="D688" s="5">
        <v>2</v>
      </c>
      <c r="E688" s="5">
        <v>2000</v>
      </c>
      <c r="F688" s="5">
        <v>5</v>
      </c>
      <c r="G688" s="5">
        <v>0</v>
      </c>
    </row>
    <row r="689" spans="1:7" x14ac:dyDescent="0.2">
      <c r="A689" s="2" t="s">
        <v>2870</v>
      </c>
      <c r="B689" s="10" t="s">
        <v>2868</v>
      </c>
      <c r="C689" s="44" t="s">
        <v>2869</v>
      </c>
      <c r="D689" s="5">
        <v>2</v>
      </c>
      <c r="E689" s="5">
        <v>1000</v>
      </c>
      <c r="F689" s="5">
        <v>5</v>
      </c>
      <c r="G689" s="5">
        <v>0</v>
      </c>
    </row>
    <row r="690" spans="1:7" x14ac:dyDescent="0.2">
      <c r="A690" s="2" t="s">
        <v>2875</v>
      </c>
      <c r="B690" s="10" t="s">
        <v>2871</v>
      </c>
      <c r="C690" s="44" t="s">
        <v>2873</v>
      </c>
      <c r="D690" s="5">
        <v>2</v>
      </c>
      <c r="E690" s="5">
        <v>800</v>
      </c>
      <c r="F690" s="5">
        <v>6</v>
      </c>
      <c r="G690" s="5">
        <v>0</v>
      </c>
    </row>
    <row r="691" spans="1:7" x14ac:dyDescent="0.2">
      <c r="A691" s="2" t="s">
        <v>2876</v>
      </c>
      <c r="B691" s="10" t="s">
        <v>2872</v>
      </c>
      <c r="C691" s="44" t="s">
        <v>2874</v>
      </c>
      <c r="D691" s="5">
        <v>2</v>
      </c>
      <c r="E691" s="5">
        <v>200</v>
      </c>
      <c r="F691" s="5">
        <v>3</v>
      </c>
      <c r="G691" s="5">
        <v>0</v>
      </c>
    </row>
    <row r="692" spans="1:7" x14ac:dyDescent="0.2">
      <c r="A692" s="2" t="s">
        <v>2893</v>
      </c>
      <c r="B692" s="10" t="s">
        <v>2877</v>
      </c>
      <c r="C692" s="44" t="s">
        <v>2885</v>
      </c>
      <c r="D692" s="5">
        <v>2</v>
      </c>
      <c r="E692" s="5">
        <v>500</v>
      </c>
      <c r="F692" s="5">
        <v>4</v>
      </c>
      <c r="G692" s="5">
        <v>0</v>
      </c>
    </row>
    <row r="693" spans="1:7" x14ac:dyDescent="0.2">
      <c r="A693" s="2" t="s">
        <v>2894</v>
      </c>
      <c r="B693" s="10" t="s">
        <v>2878</v>
      </c>
      <c r="C693" s="44" t="s">
        <v>2886</v>
      </c>
      <c r="D693" s="5">
        <v>2</v>
      </c>
      <c r="E693" s="5">
        <v>200</v>
      </c>
      <c r="F693" s="5">
        <v>3</v>
      </c>
      <c r="G693" s="5">
        <v>0</v>
      </c>
    </row>
    <row r="694" spans="1:7" x14ac:dyDescent="0.2">
      <c r="A694" s="2" t="s">
        <v>2895</v>
      </c>
      <c r="B694" s="10" t="s">
        <v>2879</v>
      </c>
      <c r="C694" s="44" t="s">
        <v>2887</v>
      </c>
      <c r="D694" s="5">
        <v>2</v>
      </c>
      <c r="E694" s="5">
        <v>200</v>
      </c>
      <c r="F694" s="5">
        <v>6</v>
      </c>
      <c r="G694" s="5">
        <v>0</v>
      </c>
    </row>
    <row r="695" spans="1:7" x14ac:dyDescent="0.2">
      <c r="A695" s="2" t="s">
        <v>2896</v>
      </c>
      <c r="B695" s="10" t="s">
        <v>2880</v>
      </c>
      <c r="C695" s="44" t="s">
        <v>2888</v>
      </c>
      <c r="D695" s="5">
        <v>2</v>
      </c>
      <c r="E695" s="5">
        <v>500</v>
      </c>
      <c r="F695" s="5">
        <v>3</v>
      </c>
      <c r="G695" s="5">
        <v>0</v>
      </c>
    </row>
    <row r="696" spans="1:7" x14ac:dyDescent="0.2">
      <c r="A696" s="2" t="s">
        <v>2897</v>
      </c>
      <c r="B696" s="10" t="s">
        <v>2881</v>
      </c>
      <c r="C696" s="44" t="s">
        <v>2889</v>
      </c>
      <c r="D696" s="5">
        <v>2</v>
      </c>
      <c r="E696" s="5">
        <v>600</v>
      </c>
      <c r="F696" s="5">
        <v>3</v>
      </c>
      <c r="G696" s="5">
        <v>0</v>
      </c>
    </row>
    <row r="697" spans="1:7" x14ac:dyDescent="0.2">
      <c r="A697" s="2" t="s">
        <v>2898</v>
      </c>
      <c r="B697" s="10" t="s">
        <v>2882</v>
      </c>
      <c r="C697" s="44" t="s">
        <v>2890</v>
      </c>
      <c r="D697" s="5">
        <v>2</v>
      </c>
      <c r="E697" s="5">
        <v>500</v>
      </c>
      <c r="F697" s="5">
        <v>4</v>
      </c>
      <c r="G697" s="5">
        <v>0</v>
      </c>
    </row>
    <row r="698" spans="1:7" x14ac:dyDescent="0.2">
      <c r="A698" s="2" t="s">
        <v>2899</v>
      </c>
      <c r="B698" s="10" t="s">
        <v>2883</v>
      </c>
      <c r="C698" s="44" t="s">
        <v>2891</v>
      </c>
      <c r="D698" s="5">
        <v>2</v>
      </c>
      <c r="E698" s="5">
        <v>100</v>
      </c>
      <c r="F698" s="5">
        <v>5</v>
      </c>
      <c r="G698" s="5">
        <v>0</v>
      </c>
    </row>
    <row r="699" spans="1:7" x14ac:dyDescent="0.2">
      <c r="A699" s="2" t="s">
        <v>2900</v>
      </c>
      <c r="B699" s="10" t="s">
        <v>2884</v>
      </c>
      <c r="C699" s="44" t="s">
        <v>2892</v>
      </c>
      <c r="D699" s="5">
        <v>3</v>
      </c>
      <c r="E699" s="5">
        <v>500</v>
      </c>
      <c r="F699" s="5">
        <v>6</v>
      </c>
      <c r="G699" s="5">
        <v>0</v>
      </c>
    </row>
    <row r="700" spans="1:7" x14ac:dyDescent="0.2">
      <c r="A700" s="2" t="s">
        <v>2903</v>
      </c>
      <c r="B700" s="10" t="s">
        <v>2901</v>
      </c>
      <c r="C700" s="44" t="s">
        <v>2902</v>
      </c>
      <c r="D700" s="5">
        <v>2</v>
      </c>
      <c r="E700" s="5">
        <v>900</v>
      </c>
      <c r="F700" s="5">
        <v>4</v>
      </c>
      <c r="G700" s="5">
        <v>0</v>
      </c>
    </row>
    <row r="701" spans="1:7" x14ac:dyDescent="0.2">
      <c r="A701" s="2" t="s">
        <v>2908</v>
      </c>
      <c r="B701" s="10" t="s">
        <v>2904</v>
      </c>
      <c r="C701" s="44" t="s">
        <v>2906</v>
      </c>
      <c r="D701" s="5">
        <v>3</v>
      </c>
      <c r="E701" s="5">
        <v>800</v>
      </c>
      <c r="F701" s="5">
        <v>7</v>
      </c>
      <c r="G701" s="5">
        <v>0</v>
      </c>
    </row>
    <row r="702" spans="1:7" x14ac:dyDescent="0.2">
      <c r="A702" s="2" t="s">
        <v>2909</v>
      </c>
      <c r="B702" s="10" t="s">
        <v>2905</v>
      </c>
      <c r="C702" s="3" t="s">
        <v>2907</v>
      </c>
      <c r="D702" s="5">
        <v>2</v>
      </c>
      <c r="E702" s="5">
        <v>500</v>
      </c>
      <c r="F702" s="5">
        <v>3</v>
      </c>
      <c r="G702" s="5">
        <v>0</v>
      </c>
    </row>
    <row r="703" spans="1:7" x14ac:dyDescent="0.2">
      <c r="A703" s="2" t="s">
        <v>2916</v>
      </c>
      <c r="B703" s="10" t="s">
        <v>2910</v>
      </c>
      <c r="C703" s="44" t="s">
        <v>2913</v>
      </c>
      <c r="D703" s="5">
        <v>2</v>
      </c>
      <c r="E703" s="5">
        <v>1000</v>
      </c>
      <c r="F703" s="5">
        <v>5</v>
      </c>
      <c r="G703" s="5">
        <v>0</v>
      </c>
    </row>
    <row r="704" spans="1:7" x14ac:dyDescent="0.2">
      <c r="A704" s="2" t="s">
        <v>2917</v>
      </c>
      <c r="B704" s="10" t="s">
        <v>2911</v>
      </c>
      <c r="C704" s="44" t="s">
        <v>2914</v>
      </c>
      <c r="D704" s="5">
        <v>2</v>
      </c>
      <c r="E704" s="5">
        <v>100</v>
      </c>
      <c r="F704" s="5">
        <v>3</v>
      </c>
      <c r="G704" s="5">
        <v>0</v>
      </c>
    </row>
    <row r="705" spans="1:7" x14ac:dyDescent="0.2">
      <c r="A705" s="2" t="s">
        <v>2918</v>
      </c>
      <c r="B705" s="10" t="s">
        <v>2912</v>
      </c>
      <c r="C705" s="44" t="s">
        <v>2915</v>
      </c>
      <c r="D705" s="5">
        <v>2</v>
      </c>
      <c r="E705" s="5">
        <v>300</v>
      </c>
      <c r="F705" s="5">
        <v>5</v>
      </c>
      <c r="G705" s="5">
        <v>0</v>
      </c>
    </row>
    <row r="706" spans="1:7" x14ac:dyDescent="0.2">
      <c r="A706" s="2" t="s">
        <v>2935</v>
      </c>
      <c r="B706" s="10" t="s">
        <v>2919</v>
      </c>
      <c r="C706" s="44" t="s">
        <v>2920</v>
      </c>
      <c r="D706" s="5">
        <v>2</v>
      </c>
      <c r="E706" s="5">
        <v>200</v>
      </c>
      <c r="F706" s="5">
        <v>4</v>
      </c>
      <c r="G706" s="5">
        <v>0</v>
      </c>
    </row>
    <row r="707" spans="1:7" x14ac:dyDescent="0.2">
      <c r="A707" s="2" t="s">
        <v>2936</v>
      </c>
      <c r="B707" s="10" t="s">
        <v>2921</v>
      </c>
      <c r="C707" s="44" t="s">
        <v>2922</v>
      </c>
      <c r="D707" s="5">
        <v>2</v>
      </c>
      <c r="E707" s="5">
        <v>200</v>
      </c>
      <c r="F707" s="5">
        <v>5</v>
      </c>
      <c r="G707" s="5">
        <v>0</v>
      </c>
    </row>
    <row r="708" spans="1:7" x14ac:dyDescent="0.2">
      <c r="A708" s="2" t="s">
        <v>2937</v>
      </c>
      <c r="B708" s="10" t="s">
        <v>2923</v>
      </c>
      <c r="C708" s="44" t="s">
        <v>2924</v>
      </c>
      <c r="D708" s="5">
        <v>2</v>
      </c>
      <c r="E708" s="5">
        <v>200</v>
      </c>
      <c r="F708" s="5">
        <v>4</v>
      </c>
      <c r="G708" s="5">
        <v>0</v>
      </c>
    </row>
    <row r="709" spans="1:7" x14ac:dyDescent="0.2">
      <c r="A709" s="2" t="s">
        <v>2938</v>
      </c>
      <c r="B709" s="10" t="s">
        <v>2925</v>
      </c>
      <c r="C709" s="44" t="s">
        <v>2926</v>
      </c>
      <c r="D709" s="5">
        <v>2</v>
      </c>
      <c r="E709" s="5">
        <v>300</v>
      </c>
      <c r="F709" s="5">
        <v>5</v>
      </c>
      <c r="G709" s="5">
        <v>0</v>
      </c>
    </row>
    <row r="710" spans="1:7" x14ac:dyDescent="0.2">
      <c r="A710" s="2" t="s">
        <v>2939</v>
      </c>
      <c r="B710" s="10" t="s">
        <v>2927</v>
      </c>
      <c r="C710" s="44" t="s">
        <v>2928</v>
      </c>
      <c r="D710" s="5">
        <v>2</v>
      </c>
      <c r="E710" s="5">
        <v>100</v>
      </c>
      <c r="F710" s="5">
        <v>3</v>
      </c>
      <c r="G710" s="5">
        <v>0</v>
      </c>
    </row>
    <row r="711" spans="1:7" x14ac:dyDescent="0.2">
      <c r="A711" s="2" t="s">
        <v>2940</v>
      </c>
      <c r="B711" s="10" t="s">
        <v>2929</v>
      </c>
      <c r="C711" s="44" t="s">
        <v>2930</v>
      </c>
      <c r="D711" s="5">
        <v>2</v>
      </c>
      <c r="E711" s="5">
        <v>700</v>
      </c>
      <c r="F711" s="5">
        <v>6</v>
      </c>
      <c r="G711" s="5">
        <v>0</v>
      </c>
    </row>
    <row r="712" spans="1:7" x14ac:dyDescent="0.2">
      <c r="A712" s="2" t="s">
        <v>2941</v>
      </c>
      <c r="B712" s="10" t="s">
        <v>2931</v>
      </c>
      <c r="C712" s="44" t="s">
        <v>2932</v>
      </c>
      <c r="D712" s="5">
        <v>2</v>
      </c>
      <c r="E712" s="5">
        <v>100</v>
      </c>
      <c r="F712" s="5">
        <v>4</v>
      </c>
      <c r="G712" s="5">
        <v>0</v>
      </c>
    </row>
    <row r="713" spans="1:7" x14ac:dyDescent="0.2">
      <c r="A713" s="2" t="s">
        <v>2942</v>
      </c>
      <c r="B713" s="10" t="s">
        <v>2933</v>
      </c>
      <c r="C713" s="44" t="s">
        <v>2934</v>
      </c>
      <c r="D713" s="5">
        <v>2</v>
      </c>
      <c r="E713" s="5">
        <v>100</v>
      </c>
      <c r="F713" s="5">
        <v>4</v>
      </c>
      <c r="G713" s="5">
        <v>0</v>
      </c>
    </row>
    <row r="714" spans="1:7" x14ac:dyDescent="0.2">
      <c r="A714" s="2" t="s">
        <v>2949</v>
      </c>
      <c r="B714" s="10" t="s">
        <v>2943</v>
      </c>
      <c r="C714" s="44" t="s">
        <v>2948</v>
      </c>
      <c r="D714" s="5">
        <v>2</v>
      </c>
      <c r="E714" s="5">
        <v>500</v>
      </c>
      <c r="F714" s="5">
        <v>6</v>
      </c>
      <c r="G714" s="5">
        <v>0</v>
      </c>
    </row>
    <row r="715" spans="1:7" x14ac:dyDescent="0.2">
      <c r="A715" s="2" t="s">
        <v>2950</v>
      </c>
      <c r="B715" s="10" t="s">
        <v>2944</v>
      </c>
      <c r="C715" s="44" t="s">
        <v>2947</v>
      </c>
      <c r="D715" s="5">
        <v>2</v>
      </c>
      <c r="E715" s="5">
        <v>500</v>
      </c>
      <c r="F715" s="5">
        <v>8</v>
      </c>
      <c r="G715" s="5">
        <v>0</v>
      </c>
    </row>
    <row r="716" spans="1:7" x14ac:dyDescent="0.2">
      <c r="A716" s="2" t="s">
        <v>2951</v>
      </c>
      <c r="B716" s="10" t="s">
        <v>2945</v>
      </c>
      <c r="C716" s="44" t="s">
        <v>2946</v>
      </c>
      <c r="D716" s="5">
        <v>2</v>
      </c>
      <c r="E716" s="5">
        <v>500</v>
      </c>
      <c r="F716" s="5">
        <v>4</v>
      </c>
      <c r="G716" s="5">
        <v>0</v>
      </c>
    </row>
    <row r="717" spans="1:7" x14ac:dyDescent="0.2">
      <c r="A717" s="2" t="s">
        <v>2964</v>
      </c>
      <c r="B717" s="10" t="s">
        <v>2952</v>
      </c>
      <c r="C717" s="44" t="s">
        <v>2958</v>
      </c>
      <c r="D717" s="5">
        <v>2</v>
      </c>
      <c r="E717" s="5">
        <v>1000</v>
      </c>
      <c r="F717" s="5">
        <v>6</v>
      </c>
      <c r="G717" s="5">
        <v>0</v>
      </c>
    </row>
    <row r="718" spans="1:7" x14ac:dyDescent="0.2">
      <c r="A718" s="2" t="s">
        <v>2965</v>
      </c>
      <c r="B718" s="10" t="s">
        <v>2953</v>
      </c>
      <c r="C718" s="44" t="s">
        <v>2959</v>
      </c>
      <c r="D718" s="5">
        <v>2</v>
      </c>
      <c r="E718" s="5">
        <v>500</v>
      </c>
      <c r="F718" s="5">
        <v>5</v>
      </c>
      <c r="G718" s="5">
        <v>0</v>
      </c>
    </row>
    <row r="719" spans="1:7" x14ac:dyDescent="0.2">
      <c r="A719" s="2" t="s">
        <v>2966</v>
      </c>
      <c r="B719" s="10" t="s">
        <v>2954</v>
      </c>
      <c r="C719" s="44" t="s">
        <v>2960</v>
      </c>
      <c r="D719" s="5">
        <v>2</v>
      </c>
      <c r="E719" s="5">
        <v>500</v>
      </c>
      <c r="F719" s="5">
        <v>5</v>
      </c>
      <c r="G719" s="5">
        <v>0</v>
      </c>
    </row>
    <row r="720" spans="1:7" x14ac:dyDescent="0.2">
      <c r="A720" s="2" t="s">
        <v>2967</v>
      </c>
      <c r="B720" s="10" t="s">
        <v>2955</v>
      </c>
      <c r="C720" s="44" t="s">
        <v>2961</v>
      </c>
      <c r="D720" s="5">
        <v>2</v>
      </c>
      <c r="E720" s="5">
        <v>2000</v>
      </c>
      <c r="F720" s="5">
        <v>8</v>
      </c>
      <c r="G720" s="5">
        <v>0</v>
      </c>
    </row>
    <row r="721" spans="1:7" x14ac:dyDescent="0.2">
      <c r="A721" s="2" t="s">
        <v>2968</v>
      </c>
      <c r="B721" s="10" t="s">
        <v>2956</v>
      </c>
      <c r="C721" s="44" t="s">
        <v>2962</v>
      </c>
      <c r="D721" s="5">
        <v>2</v>
      </c>
      <c r="E721" s="5">
        <v>1000</v>
      </c>
      <c r="F721" s="5">
        <v>4</v>
      </c>
      <c r="G721" s="5">
        <v>0</v>
      </c>
    </row>
    <row r="722" spans="1:7" x14ac:dyDescent="0.2">
      <c r="A722" s="2" t="s">
        <v>2969</v>
      </c>
      <c r="B722" s="10" t="s">
        <v>2957</v>
      </c>
      <c r="C722" s="44" t="s">
        <v>2963</v>
      </c>
      <c r="D722" s="5">
        <v>2</v>
      </c>
      <c r="E722" s="5">
        <v>1000</v>
      </c>
      <c r="F722" s="5">
        <v>8</v>
      </c>
      <c r="G722" s="5">
        <v>0</v>
      </c>
    </row>
    <row r="723" spans="1:7" x14ac:dyDescent="0.2">
      <c r="A723" s="2" t="s">
        <v>2974</v>
      </c>
      <c r="B723" s="10" t="s">
        <v>2970</v>
      </c>
      <c r="C723" s="44" t="s">
        <v>2971</v>
      </c>
      <c r="D723" s="5">
        <v>2</v>
      </c>
      <c r="E723" s="5">
        <v>200</v>
      </c>
      <c r="F723" s="5">
        <v>5</v>
      </c>
      <c r="G723" s="5">
        <v>0</v>
      </c>
    </row>
    <row r="724" spans="1:7" x14ac:dyDescent="0.2">
      <c r="A724" s="2" t="s">
        <v>2975</v>
      </c>
      <c r="B724" s="10" t="s">
        <v>2972</v>
      </c>
      <c r="C724" s="44" t="s">
        <v>2973</v>
      </c>
      <c r="D724" s="5">
        <v>2</v>
      </c>
      <c r="E724" s="5">
        <v>500</v>
      </c>
      <c r="F724" s="5">
        <v>5</v>
      </c>
      <c r="G724" s="5">
        <v>0</v>
      </c>
    </row>
    <row r="725" spans="1:7" x14ac:dyDescent="0.2">
      <c r="A725" s="2" t="s">
        <v>2984</v>
      </c>
      <c r="B725" s="10" t="s">
        <v>2976</v>
      </c>
      <c r="C725" s="44" t="s">
        <v>2980</v>
      </c>
      <c r="D725" s="5">
        <v>2</v>
      </c>
      <c r="E725" s="5">
        <v>1000</v>
      </c>
      <c r="F725" s="5">
        <v>6</v>
      </c>
      <c r="G725" s="5">
        <v>0</v>
      </c>
    </row>
    <row r="726" spans="1:7" x14ac:dyDescent="0.2">
      <c r="A726" s="2" t="s">
        <v>2985</v>
      </c>
      <c r="B726" s="10" t="s">
        <v>2977</v>
      </c>
      <c r="C726" s="44" t="s">
        <v>2981</v>
      </c>
      <c r="D726" s="5">
        <v>3</v>
      </c>
      <c r="E726" s="5">
        <v>500</v>
      </c>
      <c r="F726" s="5">
        <v>8</v>
      </c>
      <c r="G726" s="5">
        <v>0</v>
      </c>
    </row>
    <row r="727" spans="1:7" x14ac:dyDescent="0.2">
      <c r="A727" s="2" t="s">
        <v>2986</v>
      </c>
      <c r="B727" s="10" t="s">
        <v>2978</v>
      </c>
      <c r="C727" s="44" t="s">
        <v>2982</v>
      </c>
      <c r="D727" s="5">
        <v>2</v>
      </c>
      <c r="E727" s="5">
        <v>100</v>
      </c>
      <c r="F727" s="5">
        <v>5</v>
      </c>
      <c r="G727" s="5">
        <v>0</v>
      </c>
    </row>
    <row r="728" spans="1:7" x14ac:dyDescent="0.2">
      <c r="A728" s="2" t="s">
        <v>2987</v>
      </c>
      <c r="B728" s="10" t="s">
        <v>2979</v>
      </c>
      <c r="C728" s="44" t="s">
        <v>2983</v>
      </c>
      <c r="D728" s="5">
        <v>2</v>
      </c>
      <c r="E728" s="5">
        <v>200</v>
      </c>
      <c r="F728" s="5">
        <v>5</v>
      </c>
      <c r="G728" s="5">
        <v>0</v>
      </c>
    </row>
    <row r="729" spans="1:7" x14ac:dyDescent="0.2">
      <c r="A729" s="2" t="s">
        <v>2990</v>
      </c>
      <c r="B729" s="10" t="s">
        <v>2988</v>
      </c>
      <c r="C729" s="44" t="s">
        <v>2989</v>
      </c>
      <c r="D729" s="5">
        <v>2</v>
      </c>
      <c r="E729" s="5">
        <v>1000</v>
      </c>
      <c r="F729" s="5">
        <v>6</v>
      </c>
      <c r="G729" s="5">
        <v>0</v>
      </c>
    </row>
    <row r="730" spans="1:7" x14ac:dyDescent="0.2">
      <c r="A730" s="2" t="s">
        <v>3013</v>
      </c>
      <c r="B730" s="10" t="s">
        <v>2991</v>
      </c>
      <c r="C730" s="44" t="s">
        <v>3002</v>
      </c>
      <c r="D730" s="5">
        <v>3</v>
      </c>
      <c r="E730" s="5">
        <v>2000</v>
      </c>
      <c r="F730" s="5">
        <v>6</v>
      </c>
      <c r="G730" s="5">
        <v>0</v>
      </c>
    </row>
    <row r="731" spans="1:7" x14ac:dyDescent="0.2">
      <c r="A731" s="2" t="s">
        <v>3014</v>
      </c>
      <c r="B731" s="10" t="s">
        <v>2992</v>
      </c>
      <c r="C731" s="44" t="s">
        <v>3003</v>
      </c>
      <c r="D731" s="5">
        <v>2</v>
      </c>
      <c r="E731" s="5">
        <v>100</v>
      </c>
      <c r="F731" s="5">
        <v>3</v>
      </c>
      <c r="G731" s="5">
        <v>0</v>
      </c>
    </row>
    <row r="732" spans="1:7" x14ac:dyDescent="0.2">
      <c r="A732" s="2" t="s">
        <v>3015</v>
      </c>
      <c r="B732" s="10" t="s">
        <v>2993</v>
      </c>
      <c r="C732" s="44" t="s">
        <v>3004</v>
      </c>
      <c r="D732" s="5">
        <v>2</v>
      </c>
      <c r="E732" s="5">
        <v>500</v>
      </c>
      <c r="F732" s="5">
        <v>8</v>
      </c>
      <c r="G732" s="5">
        <v>0</v>
      </c>
    </row>
    <row r="733" spans="1:7" x14ac:dyDescent="0.2">
      <c r="A733" s="2" t="s">
        <v>3016</v>
      </c>
      <c r="B733" s="10" t="s">
        <v>2994</v>
      </c>
      <c r="C733" s="44" t="s">
        <v>3005</v>
      </c>
      <c r="D733" s="5">
        <v>2</v>
      </c>
      <c r="E733" s="5">
        <v>300</v>
      </c>
      <c r="F733" s="5">
        <v>4</v>
      </c>
      <c r="G733" s="5">
        <v>0</v>
      </c>
    </row>
    <row r="734" spans="1:7" x14ac:dyDescent="0.2">
      <c r="A734" s="2" t="s">
        <v>3017</v>
      </c>
      <c r="B734" s="10" t="s">
        <v>2995</v>
      </c>
      <c r="C734" s="44" t="s">
        <v>3006</v>
      </c>
      <c r="D734" s="5">
        <v>2</v>
      </c>
      <c r="E734" s="5">
        <v>200</v>
      </c>
      <c r="F734" s="5">
        <v>7</v>
      </c>
      <c r="G734" s="5">
        <v>0</v>
      </c>
    </row>
    <row r="735" spans="1:7" x14ac:dyDescent="0.2">
      <c r="A735" s="2" t="s">
        <v>3018</v>
      </c>
      <c r="B735" s="10" t="s">
        <v>2996</v>
      </c>
      <c r="C735" s="44" t="s">
        <v>3007</v>
      </c>
      <c r="D735" s="5">
        <v>2</v>
      </c>
      <c r="E735" s="5">
        <v>500</v>
      </c>
      <c r="F735" s="5">
        <v>5</v>
      </c>
      <c r="G735" s="5">
        <v>0</v>
      </c>
    </row>
    <row r="736" spans="1:7" x14ac:dyDescent="0.2">
      <c r="A736" s="2" t="s">
        <v>3019</v>
      </c>
      <c r="B736" s="10" t="s">
        <v>2997</v>
      </c>
      <c r="C736" s="44" t="s">
        <v>3008</v>
      </c>
      <c r="D736" s="5">
        <v>2</v>
      </c>
      <c r="E736" s="5">
        <v>500</v>
      </c>
      <c r="F736" s="5">
        <v>8</v>
      </c>
      <c r="G736" s="5">
        <v>0</v>
      </c>
    </row>
    <row r="737" spans="1:7" x14ac:dyDescent="0.2">
      <c r="A737" s="2" t="s">
        <v>3020</v>
      </c>
      <c r="B737" s="10" t="s">
        <v>2998</v>
      </c>
      <c r="C737" s="44" t="s">
        <v>3009</v>
      </c>
      <c r="D737" s="5">
        <v>2</v>
      </c>
      <c r="E737" s="5">
        <v>500</v>
      </c>
      <c r="F737" s="5">
        <v>5</v>
      </c>
      <c r="G737" s="5">
        <v>0</v>
      </c>
    </row>
    <row r="738" spans="1:7" x14ac:dyDescent="0.2">
      <c r="A738" s="2" t="s">
        <v>3021</v>
      </c>
      <c r="B738" s="10" t="s">
        <v>2999</v>
      </c>
      <c r="C738" s="44" t="s">
        <v>3010</v>
      </c>
      <c r="D738" s="5">
        <v>2</v>
      </c>
      <c r="E738" s="5">
        <v>500</v>
      </c>
      <c r="F738" s="5">
        <v>4</v>
      </c>
      <c r="G738" s="5">
        <v>0</v>
      </c>
    </row>
    <row r="739" spans="1:7" x14ac:dyDescent="0.2">
      <c r="A739" s="2" t="s">
        <v>3022</v>
      </c>
      <c r="B739" s="10" t="s">
        <v>3000</v>
      </c>
      <c r="C739" s="44" t="s">
        <v>3011</v>
      </c>
      <c r="D739" s="5">
        <v>2</v>
      </c>
      <c r="E739" s="5">
        <v>500</v>
      </c>
      <c r="F739" s="5">
        <v>6</v>
      </c>
      <c r="G739" s="5">
        <v>0</v>
      </c>
    </row>
    <row r="740" spans="1:7" x14ac:dyDescent="0.2">
      <c r="A740" s="2" t="s">
        <v>3023</v>
      </c>
      <c r="B740" s="10" t="s">
        <v>3001</v>
      </c>
      <c r="C740" s="44" t="s">
        <v>3012</v>
      </c>
      <c r="D740" s="5">
        <v>2</v>
      </c>
      <c r="E740" s="5">
        <v>500</v>
      </c>
      <c r="F740" s="5">
        <v>6</v>
      </c>
      <c r="G740" s="5">
        <v>0</v>
      </c>
    </row>
    <row r="741" spans="1:7" x14ac:dyDescent="0.2">
      <c r="A741" s="2" t="s">
        <v>3026</v>
      </c>
      <c r="B741" s="10" t="s">
        <v>3024</v>
      </c>
      <c r="C741" s="44" t="s">
        <v>3025</v>
      </c>
      <c r="D741" s="5">
        <v>3</v>
      </c>
      <c r="E741" s="5">
        <v>500</v>
      </c>
      <c r="F741" s="5">
        <v>8</v>
      </c>
      <c r="G741" s="5">
        <v>0</v>
      </c>
    </row>
    <row r="742" spans="1:7" x14ac:dyDescent="0.2">
      <c r="A742" s="2" t="s">
        <v>3029</v>
      </c>
      <c r="B742" s="10" t="s">
        <v>3027</v>
      </c>
      <c r="C742" s="44" t="s">
        <v>3028</v>
      </c>
      <c r="D742" s="5">
        <v>2</v>
      </c>
      <c r="E742" s="5">
        <v>500</v>
      </c>
      <c r="F742" s="5">
        <v>5</v>
      </c>
      <c r="G742" s="5">
        <v>0</v>
      </c>
    </row>
    <row r="743" spans="1:7" x14ac:dyDescent="0.2">
      <c r="B743" s="10" t="s">
        <v>3030</v>
      </c>
      <c r="C743" s="44" t="s">
        <v>3041</v>
      </c>
      <c r="D743" s="5">
        <v>2</v>
      </c>
      <c r="E743" s="5">
        <v>200</v>
      </c>
      <c r="F743" s="5">
        <v>3</v>
      </c>
      <c r="G743" s="5">
        <v>0</v>
      </c>
    </row>
    <row r="744" spans="1:7" x14ac:dyDescent="0.2">
      <c r="B744" s="10" t="s">
        <v>3031</v>
      </c>
      <c r="C744" s="44" t="s">
        <v>3042</v>
      </c>
      <c r="D744" s="5">
        <v>2</v>
      </c>
      <c r="E744" s="5">
        <v>100</v>
      </c>
      <c r="F744" s="5">
        <v>3</v>
      </c>
      <c r="G744" s="5">
        <v>0</v>
      </c>
    </row>
    <row r="745" spans="1:7" x14ac:dyDescent="0.2">
      <c r="B745" s="10" t="s">
        <v>3032</v>
      </c>
      <c r="C745" s="44" t="s">
        <v>3043</v>
      </c>
      <c r="D745" s="5">
        <v>2</v>
      </c>
      <c r="E745" s="5">
        <v>500</v>
      </c>
      <c r="F745" s="5">
        <v>3</v>
      </c>
      <c r="G745" s="5">
        <v>0</v>
      </c>
    </row>
    <row r="746" spans="1:7" x14ac:dyDescent="0.2">
      <c r="B746" s="10" t="s">
        <v>3033</v>
      </c>
      <c r="C746" s="44" t="s">
        <v>3044</v>
      </c>
      <c r="D746" s="5">
        <v>2</v>
      </c>
      <c r="E746" s="5">
        <v>500</v>
      </c>
      <c r="F746" s="5">
        <v>3</v>
      </c>
      <c r="G746" s="5">
        <v>0</v>
      </c>
    </row>
    <row r="747" spans="1:7" x14ac:dyDescent="0.2">
      <c r="B747" s="10" t="s">
        <v>3034</v>
      </c>
      <c r="C747" s="44" t="s">
        <v>3045</v>
      </c>
      <c r="D747" s="5">
        <v>2</v>
      </c>
      <c r="E747" s="5">
        <v>200</v>
      </c>
      <c r="F747" s="5">
        <v>3</v>
      </c>
      <c r="G747" s="5">
        <v>0</v>
      </c>
    </row>
    <row r="748" spans="1:7" x14ac:dyDescent="0.2">
      <c r="B748" s="10" t="s">
        <v>3035</v>
      </c>
      <c r="C748" s="44" t="s">
        <v>3046</v>
      </c>
      <c r="D748" s="5">
        <v>2</v>
      </c>
      <c r="E748" s="5">
        <v>200</v>
      </c>
      <c r="F748" s="5">
        <v>3</v>
      </c>
      <c r="G748" s="5">
        <v>0</v>
      </c>
    </row>
    <row r="749" spans="1:7" x14ac:dyDescent="0.2">
      <c r="B749" s="10" t="s">
        <v>3036</v>
      </c>
      <c r="C749" s="44" t="s">
        <v>3047</v>
      </c>
      <c r="D749" s="5">
        <v>2</v>
      </c>
      <c r="E749" s="5">
        <v>200</v>
      </c>
      <c r="F749" s="5">
        <v>3</v>
      </c>
      <c r="G749" s="5">
        <v>0</v>
      </c>
    </row>
    <row r="750" spans="1:7" x14ac:dyDescent="0.2">
      <c r="B750" s="10" t="s">
        <v>3037</v>
      </c>
      <c r="C750" s="44" t="s">
        <v>3048</v>
      </c>
      <c r="D750" s="5">
        <v>2</v>
      </c>
      <c r="E750" s="5">
        <v>200</v>
      </c>
      <c r="F750" s="5">
        <v>3</v>
      </c>
      <c r="G750" s="5">
        <v>0</v>
      </c>
    </row>
    <row r="751" spans="1:7" x14ac:dyDescent="0.2">
      <c r="B751" s="10" t="s">
        <v>3038</v>
      </c>
      <c r="C751" s="44" t="s">
        <v>3049</v>
      </c>
      <c r="D751" s="5">
        <v>2</v>
      </c>
      <c r="E751" s="5">
        <v>100</v>
      </c>
      <c r="F751" s="5">
        <v>5</v>
      </c>
      <c r="G751" s="5">
        <v>0</v>
      </c>
    </row>
    <row r="752" spans="1:7" x14ac:dyDescent="0.2">
      <c r="B752" s="10" t="s">
        <v>3039</v>
      </c>
      <c r="C752" s="44" t="s">
        <v>3050</v>
      </c>
      <c r="D752" s="5">
        <v>2</v>
      </c>
      <c r="E752" s="5">
        <v>300</v>
      </c>
      <c r="F752" s="5">
        <v>3</v>
      </c>
      <c r="G752" s="5">
        <v>0</v>
      </c>
    </row>
    <row r="753" spans="2:7" x14ac:dyDescent="0.2">
      <c r="B753" s="10" t="s">
        <v>3040</v>
      </c>
      <c r="C753" s="44" t="s">
        <v>3051</v>
      </c>
      <c r="D753" s="5">
        <v>2</v>
      </c>
      <c r="E753" s="5">
        <v>200</v>
      </c>
      <c r="F753" s="5">
        <v>3</v>
      </c>
      <c r="G753" s="5">
        <v>0</v>
      </c>
    </row>
    <row r="754" spans="2:7" x14ac:dyDescent="0.2">
      <c r="B754" s="10"/>
      <c r="D754" s="5"/>
      <c r="E754" s="5"/>
      <c r="F754" s="5"/>
      <c r="G754" s="5"/>
    </row>
    <row r="755" spans="2:7" x14ac:dyDescent="0.2">
      <c r="B755" s="10"/>
      <c r="D755" s="5"/>
      <c r="E755" s="5"/>
      <c r="F755" s="5"/>
      <c r="G755" s="5"/>
    </row>
    <row r="756" spans="2:7" x14ac:dyDescent="0.2">
      <c r="B756" s="10"/>
      <c r="D756" s="5"/>
      <c r="E756" s="5"/>
      <c r="F756" s="5"/>
      <c r="G756" s="5"/>
    </row>
    <row r="757" spans="2:7" x14ac:dyDescent="0.2">
      <c r="B757" s="10"/>
      <c r="D757" s="5"/>
      <c r="E757" s="5"/>
      <c r="F757" s="5"/>
      <c r="G757" s="5"/>
    </row>
    <row r="758" spans="2:7" x14ac:dyDescent="0.2">
      <c r="B758" s="10"/>
      <c r="D758" s="5"/>
      <c r="E758" s="5"/>
      <c r="F758" s="5"/>
      <c r="G758" s="5"/>
    </row>
    <row r="759" spans="2:7" x14ac:dyDescent="0.2">
      <c r="B759" s="10"/>
      <c r="D759" s="5"/>
      <c r="E759" s="5"/>
      <c r="F759" s="5"/>
      <c r="G759" s="5"/>
    </row>
    <row r="760" spans="2:7" x14ac:dyDescent="0.2">
      <c r="B760" s="10"/>
      <c r="D760" s="5"/>
      <c r="E760" s="5"/>
      <c r="F760" s="5"/>
      <c r="G760" s="5"/>
    </row>
    <row r="761" spans="2:7" x14ac:dyDescent="0.2">
      <c r="B761" s="10"/>
      <c r="D761" s="5"/>
      <c r="E761" s="5"/>
      <c r="F761" s="5"/>
      <c r="G761" s="5"/>
    </row>
    <row r="762" spans="2:7" x14ac:dyDescent="0.2">
      <c r="B762" s="10"/>
      <c r="D762" s="5"/>
      <c r="E762" s="5"/>
      <c r="F762" s="5"/>
      <c r="G762" s="5"/>
    </row>
    <row r="763" spans="2:7" x14ac:dyDescent="0.2">
      <c r="B763" s="10"/>
      <c r="D763" s="5"/>
      <c r="E763" s="5"/>
      <c r="F763" s="5"/>
      <c r="G763" s="5"/>
    </row>
    <row r="764" spans="2:7" x14ac:dyDescent="0.2">
      <c r="B764" s="10"/>
      <c r="D764" s="5"/>
      <c r="E764" s="5"/>
      <c r="F764" s="5"/>
      <c r="G764" s="5"/>
    </row>
    <row r="765" spans="2:7" x14ac:dyDescent="0.2">
      <c r="B765" s="10"/>
      <c r="D765" s="5"/>
      <c r="E765" s="5"/>
      <c r="F765" s="5"/>
      <c r="G765" s="5"/>
    </row>
    <row r="766" spans="2:7" x14ac:dyDescent="0.2">
      <c r="B766" s="10"/>
      <c r="D766" s="5"/>
      <c r="E766" s="5"/>
      <c r="F766" s="5"/>
      <c r="G766" s="5"/>
    </row>
    <row r="767" spans="2:7" x14ac:dyDescent="0.2">
      <c r="B767" s="10"/>
      <c r="D767" s="5"/>
      <c r="E767" s="5"/>
      <c r="F767" s="5"/>
      <c r="G767" s="5"/>
    </row>
    <row r="768" spans="2:7" x14ac:dyDescent="0.2">
      <c r="B768" s="10"/>
      <c r="D768" s="5"/>
      <c r="E768" s="5"/>
      <c r="F768" s="5"/>
      <c r="G768" s="5"/>
    </row>
    <row r="769" spans="2:7" x14ac:dyDescent="0.2">
      <c r="B769" s="10"/>
      <c r="D769" s="5"/>
      <c r="E769" s="5"/>
      <c r="F769" s="5"/>
      <c r="G769" s="5"/>
    </row>
    <row r="770" spans="2:7" x14ac:dyDescent="0.2">
      <c r="B770" s="10"/>
      <c r="D770" s="5"/>
      <c r="E770" s="5"/>
      <c r="F770" s="5"/>
      <c r="G770" s="5"/>
    </row>
    <row r="771" spans="2:7" x14ac:dyDescent="0.2">
      <c r="B771" s="10"/>
      <c r="D771" s="5"/>
      <c r="E771" s="5"/>
      <c r="F771" s="5"/>
      <c r="G771" s="5"/>
    </row>
    <row r="772" spans="2:7" x14ac:dyDescent="0.2">
      <c r="B772" s="10"/>
      <c r="D772" s="5"/>
      <c r="E772" s="5"/>
      <c r="F772" s="5"/>
      <c r="G772" s="5"/>
    </row>
    <row r="773" spans="2:7" x14ac:dyDescent="0.2">
      <c r="B773" s="10"/>
      <c r="D773" s="5"/>
      <c r="E773" s="5"/>
      <c r="F773" s="5"/>
      <c r="G773" s="5"/>
    </row>
    <row r="774" spans="2:7" x14ac:dyDescent="0.2">
      <c r="B774" s="10"/>
      <c r="D774" s="5"/>
      <c r="E774" s="5"/>
      <c r="F774" s="5"/>
      <c r="G774" s="5"/>
    </row>
    <row r="775" spans="2:7" x14ac:dyDescent="0.2">
      <c r="B775" s="10"/>
      <c r="D775" s="5"/>
      <c r="E775" s="5"/>
      <c r="F775" s="5"/>
      <c r="G775" s="5"/>
    </row>
    <row r="776" spans="2:7" x14ac:dyDescent="0.2">
      <c r="B776" s="10"/>
      <c r="D776" s="5"/>
      <c r="E776" s="5"/>
      <c r="F776" s="5"/>
      <c r="G776" s="5"/>
    </row>
    <row r="777" spans="2:7" x14ac:dyDescent="0.2">
      <c r="B777" s="10"/>
      <c r="D777" s="5"/>
      <c r="E777" s="5"/>
      <c r="F777" s="5"/>
      <c r="G777" s="5"/>
    </row>
    <row r="778" spans="2:7" x14ac:dyDescent="0.2">
      <c r="B778" s="10"/>
      <c r="D778" s="5"/>
      <c r="E778" s="5"/>
      <c r="F778" s="5"/>
      <c r="G778" s="5"/>
    </row>
    <row r="779" spans="2:7" x14ac:dyDescent="0.2">
      <c r="B779" s="10"/>
      <c r="D779" s="5"/>
      <c r="E779" s="5"/>
      <c r="F779" s="5"/>
      <c r="G779" s="5"/>
    </row>
    <row r="780" spans="2:7" x14ac:dyDescent="0.2">
      <c r="B780" s="10"/>
      <c r="D780" s="5"/>
      <c r="E780" s="5"/>
      <c r="F780" s="5"/>
      <c r="G780" s="5"/>
    </row>
    <row r="781" spans="2:7" x14ac:dyDescent="0.2">
      <c r="B781" s="10"/>
      <c r="D781" s="5"/>
      <c r="E781" s="5"/>
      <c r="F781" s="5"/>
      <c r="G781" s="5"/>
    </row>
    <row r="782" spans="2:7" x14ac:dyDescent="0.2">
      <c r="B782" s="10"/>
      <c r="D782" s="5"/>
      <c r="E782" s="5"/>
      <c r="F782" s="5"/>
      <c r="G782" s="5"/>
    </row>
    <row r="783" spans="2:7" x14ac:dyDescent="0.2">
      <c r="B783" s="10"/>
      <c r="D783" s="5"/>
      <c r="E783" s="5"/>
      <c r="F783" s="5"/>
      <c r="G783" s="5"/>
    </row>
    <row r="784" spans="2:7" x14ac:dyDescent="0.2">
      <c r="B784" s="10"/>
      <c r="D784" s="5"/>
      <c r="E784" s="5"/>
      <c r="F784" s="5"/>
      <c r="G784" s="5"/>
    </row>
    <row r="785" spans="2:7" x14ac:dyDescent="0.2">
      <c r="B785" s="10"/>
      <c r="D785" s="5"/>
      <c r="E785" s="5"/>
      <c r="F785" s="5"/>
      <c r="G785" s="5"/>
    </row>
    <row r="786" spans="2:7" x14ac:dyDescent="0.2">
      <c r="B786" s="10"/>
      <c r="D786" s="5"/>
      <c r="E786" s="5"/>
      <c r="F786" s="5"/>
      <c r="G786" s="5"/>
    </row>
    <row r="787" spans="2:7" x14ac:dyDescent="0.2">
      <c r="B787" s="10"/>
      <c r="D787" s="5"/>
      <c r="E787" s="5"/>
      <c r="F787" s="5"/>
      <c r="G787" s="5"/>
    </row>
    <row r="788" spans="2:7" x14ac:dyDescent="0.2">
      <c r="B788" s="10"/>
      <c r="D788" s="5"/>
      <c r="E788" s="5"/>
      <c r="F788" s="5"/>
      <c r="G788" s="5"/>
    </row>
    <row r="789" spans="2:7" x14ac:dyDescent="0.2">
      <c r="B789" s="10"/>
      <c r="D789" s="5"/>
      <c r="E789" s="5"/>
      <c r="F789" s="5"/>
      <c r="G789" s="5"/>
    </row>
    <row r="790" spans="2:7" x14ac:dyDescent="0.2">
      <c r="B790" s="10"/>
      <c r="D790" s="5"/>
      <c r="E790" s="5"/>
      <c r="F790" s="5"/>
      <c r="G790" s="5"/>
    </row>
    <row r="791" spans="2:7" x14ac:dyDescent="0.2">
      <c r="B791" s="10"/>
      <c r="D791" s="5"/>
      <c r="E791" s="5"/>
      <c r="F791" s="5"/>
      <c r="G791" s="5"/>
    </row>
    <row r="792" spans="2:7" x14ac:dyDescent="0.2">
      <c r="B792" s="10"/>
      <c r="D792" s="5"/>
      <c r="E792" s="5"/>
      <c r="F792" s="5"/>
      <c r="G792" s="5"/>
    </row>
    <row r="793" spans="2:7" x14ac:dyDescent="0.2">
      <c r="B793" s="10"/>
      <c r="D793" s="5"/>
      <c r="E793" s="5"/>
      <c r="F793" s="5"/>
      <c r="G793" s="5"/>
    </row>
    <row r="794" spans="2:7" x14ac:dyDescent="0.2">
      <c r="B794" s="10"/>
      <c r="D794" s="5"/>
      <c r="E794" s="5"/>
      <c r="F794" s="5"/>
      <c r="G794" s="5"/>
    </row>
    <row r="795" spans="2:7" x14ac:dyDescent="0.2">
      <c r="B795" s="10"/>
      <c r="D795" s="5"/>
      <c r="E795" s="5"/>
      <c r="F795" s="5"/>
      <c r="G795" s="5"/>
    </row>
    <row r="796" spans="2:7" x14ac:dyDescent="0.2">
      <c r="B796" s="10"/>
      <c r="D796" s="5"/>
      <c r="E796" s="5"/>
      <c r="F796" s="5"/>
      <c r="G796" s="5"/>
    </row>
    <row r="797" spans="2:7" x14ac:dyDescent="0.2">
      <c r="B797" s="10"/>
      <c r="D797" s="5"/>
      <c r="E797" s="5"/>
      <c r="F797" s="5"/>
      <c r="G797" s="5"/>
    </row>
    <row r="798" spans="2:7" x14ac:dyDescent="0.2">
      <c r="B798" s="10"/>
      <c r="D798" s="5"/>
      <c r="E798" s="5"/>
      <c r="F798" s="5"/>
      <c r="G798" s="5"/>
    </row>
    <row r="799" spans="2:7" x14ac:dyDescent="0.2">
      <c r="B799" s="10"/>
      <c r="D799" s="5"/>
      <c r="E799" s="5"/>
      <c r="F799" s="5"/>
      <c r="G799" s="5"/>
    </row>
    <row r="800" spans="2:7" x14ac:dyDescent="0.2">
      <c r="B800" s="10"/>
      <c r="D800" s="5"/>
      <c r="E800" s="5"/>
      <c r="F800" s="5"/>
      <c r="G800" s="5"/>
    </row>
    <row r="801" spans="2:7" x14ac:dyDescent="0.2">
      <c r="B801" s="10"/>
      <c r="D801" s="5"/>
      <c r="E801" s="5"/>
      <c r="F801" s="5"/>
      <c r="G801" s="5"/>
    </row>
    <row r="802" spans="2:7" x14ac:dyDescent="0.2">
      <c r="B802" s="10"/>
      <c r="D802" s="5"/>
      <c r="E802" s="5"/>
      <c r="F802" s="5"/>
      <c r="G802" s="5"/>
    </row>
    <row r="803" spans="2:7" x14ac:dyDescent="0.2">
      <c r="B803" s="10"/>
      <c r="D803" s="5"/>
      <c r="E803" s="5"/>
      <c r="F803" s="5"/>
      <c r="G803" s="5"/>
    </row>
    <row r="804" spans="2:7" x14ac:dyDescent="0.2">
      <c r="B804" s="10"/>
      <c r="D804" s="5"/>
      <c r="E804" s="5"/>
      <c r="F804" s="5"/>
      <c r="G804" s="5"/>
    </row>
    <row r="805" spans="2:7" x14ac:dyDescent="0.2">
      <c r="B805" s="10"/>
      <c r="D805" s="5"/>
      <c r="E805" s="5"/>
      <c r="F805" s="5"/>
      <c r="G805" s="5"/>
    </row>
    <row r="806" spans="2:7" x14ac:dyDescent="0.2">
      <c r="B806" s="10"/>
      <c r="D806" s="5"/>
      <c r="E806" s="5"/>
      <c r="F806" s="5"/>
      <c r="G806" s="5"/>
    </row>
    <row r="807" spans="2:7" x14ac:dyDescent="0.2">
      <c r="B807" s="10"/>
      <c r="D807" s="5"/>
      <c r="E807" s="5"/>
      <c r="F807" s="5"/>
      <c r="G807" s="5"/>
    </row>
    <row r="808" spans="2:7" x14ac:dyDescent="0.2">
      <c r="B808" s="10"/>
      <c r="D808" s="5"/>
      <c r="E808" s="5"/>
      <c r="F808" s="5"/>
      <c r="G808" s="5"/>
    </row>
    <row r="809" spans="2:7" x14ac:dyDescent="0.2">
      <c r="B809" s="10"/>
      <c r="D809" s="5"/>
      <c r="E809" s="5"/>
      <c r="F809" s="5"/>
      <c r="G809" s="5"/>
    </row>
    <row r="810" spans="2:7" x14ac:dyDescent="0.2">
      <c r="B810" s="10"/>
      <c r="D810" s="5"/>
      <c r="E810" s="5"/>
      <c r="F810" s="5"/>
      <c r="G810" s="5"/>
    </row>
    <row r="811" spans="2:7" x14ac:dyDescent="0.2">
      <c r="B811" s="10"/>
      <c r="D811" s="5"/>
      <c r="E811" s="5"/>
      <c r="F811" s="5"/>
      <c r="G811" s="5"/>
    </row>
    <row r="812" spans="2:7" x14ac:dyDescent="0.2">
      <c r="B812" s="10"/>
      <c r="D812" s="5"/>
      <c r="E812" s="5"/>
      <c r="F812" s="5"/>
      <c r="G812" s="5"/>
    </row>
    <row r="813" spans="2:7" x14ac:dyDescent="0.2">
      <c r="B813" s="10"/>
      <c r="D813" s="5"/>
      <c r="E813" s="5"/>
      <c r="F813" s="5"/>
      <c r="G813" s="5"/>
    </row>
    <row r="814" spans="2:7" x14ac:dyDescent="0.2">
      <c r="B814" s="10"/>
      <c r="D814" s="5"/>
      <c r="E814" s="5"/>
      <c r="F814" s="5"/>
      <c r="G814" s="5"/>
    </row>
    <row r="815" spans="2:7" x14ac:dyDescent="0.2">
      <c r="B815" s="10"/>
      <c r="D815" s="5"/>
      <c r="E815" s="5"/>
      <c r="F815" s="5"/>
      <c r="G815" s="5"/>
    </row>
    <row r="816" spans="2:7" x14ac:dyDescent="0.2">
      <c r="B816" s="10"/>
      <c r="D816" s="5"/>
      <c r="E816" s="5"/>
      <c r="F816" s="5"/>
      <c r="G816" s="5"/>
    </row>
    <row r="817" spans="2:7" x14ac:dyDescent="0.2">
      <c r="B817" s="10"/>
      <c r="D817" s="5"/>
      <c r="E817" s="5"/>
      <c r="F817" s="5"/>
      <c r="G817" s="5"/>
    </row>
    <row r="818" spans="2:7" x14ac:dyDescent="0.2">
      <c r="B818" s="10"/>
      <c r="D818" s="5"/>
      <c r="E818" s="5"/>
      <c r="F818" s="5"/>
      <c r="G818" s="5"/>
    </row>
    <row r="819" spans="2:7" x14ac:dyDescent="0.2">
      <c r="B819" s="10"/>
      <c r="D819" s="5"/>
      <c r="E819" s="5"/>
      <c r="F819" s="5"/>
      <c r="G819" s="5"/>
    </row>
    <row r="820" spans="2:7" x14ac:dyDescent="0.2">
      <c r="B820" s="10"/>
      <c r="D820" s="5"/>
      <c r="E820" s="5"/>
      <c r="F820" s="5"/>
      <c r="G820" s="5"/>
    </row>
    <row r="821" spans="2:7" x14ac:dyDescent="0.2">
      <c r="B821" s="10"/>
      <c r="D821" s="5"/>
      <c r="E821" s="5"/>
      <c r="F821" s="5"/>
      <c r="G821" s="5"/>
    </row>
    <row r="822" spans="2:7" x14ac:dyDescent="0.2">
      <c r="B822" s="10"/>
      <c r="D822" s="5"/>
      <c r="E822" s="5"/>
      <c r="F822" s="5"/>
      <c r="G822" s="5"/>
    </row>
    <row r="823" spans="2:7" x14ac:dyDescent="0.2">
      <c r="B823" s="10"/>
      <c r="D823" s="5"/>
      <c r="E823" s="5"/>
      <c r="F823" s="5"/>
      <c r="G823" s="5"/>
    </row>
    <row r="824" spans="2:7" x14ac:dyDescent="0.2">
      <c r="B824" s="10"/>
      <c r="D824" s="5"/>
      <c r="E824" s="5"/>
      <c r="F824" s="5"/>
      <c r="G824" s="5"/>
    </row>
    <row r="825" spans="2:7" x14ac:dyDescent="0.2">
      <c r="B825" s="10"/>
      <c r="D825" s="5"/>
      <c r="E825" s="5"/>
      <c r="F825" s="5"/>
      <c r="G825" s="5"/>
    </row>
    <row r="826" spans="2:7" x14ac:dyDescent="0.2">
      <c r="B826" s="10"/>
      <c r="D826" s="5"/>
      <c r="E826" s="5"/>
      <c r="F826" s="5"/>
      <c r="G826" s="5"/>
    </row>
    <row r="827" spans="2:7" x14ac:dyDescent="0.2">
      <c r="B827" s="10"/>
      <c r="D827" s="5"/>
      <c r="E827" s="5"/>
      <c r="F827" s="5"/>
      <c r="G827" s="5"/>
    </row>
    <row r="828" spans="2:7" x14ac:dyDescent="0.2">
      <c r="B828" s="10"/>
      <c r="D828" s="5"/>
      <c r="E828" s="5"/>
      <c r="F828" s="5"/>
      <c r="G828" s="5"/>
    </row>
    <row r="829" spans="2:7" x14ac:dyDescent="0.2">
      <c r="B829" s="10"/>
      <c r="D829" s="5"/>
      <c r="E829" s="5"/>
      <c r="F829" s="5"/>
      <c r="G829" s="5"/>
    </row>
    <row r="830" spans="2:7" x14ac:dyDescent="0.2">
      <c r="B830" s="10"/>
      <c r="D830" s="5"/>
      <c r="E830" s="5"/>
      <c r="F830" s="5"/>
      <c r="G830" s="5"/>
    </row>
    <row r="831" spans="2:7" x14ac:dyDescent="0.2">
      <c r="B831" s="10"/>
      <c r="D831" s="5"/>
      <c r="E831" s="5"/>
      <c r="F831" s="5"/>
      <c r="G831" s="5"/>
    </row>
    <row r="832" spans="2:7" x14ac:dyDescent="0.2">
      <c r="B832" s="10"/>
      <c r="D832" s="5"/>
      <c r="E832" s="5"/>
      <c r="F832" s="5"/>
      <c r="G832" s="5"/>
    </row>
    <row r="833" spans="2:7" x14ac:dyDescent="0.2">
      <c r="B833" s="10"/>
      <c r="D833" s="5"/>
      <c r="E833" s="5"/>
      <c r="F833" s="5"/>
      <c r="G833" s="5"/>
    </row>
    <row r="834" spans="2:7" x14ac:dyDescent="0.2">
      <c r="B834" s="10"/>
      <c r="D834" s="5"/>
      <c r="E834" s="5"/>
      <c r="F834" s="5"/>
      <c r="G834" s="5"/>
    </row>
    <row r="835" spans="2:7" x14ac:dyDescent="0.2">
      <c r="B835" s="10"/>
      <c r="D835" s="5"/>
      <c r="E835" s="5"/>
      <c r="F835" s="5"/>
      <c r="G835" s="5"/>
    </row>
    <row r="836" spans="2:7" x14ac:dyDescent="0.2">
      <c r="B836" s="10"/>
      <c r="D836" s="5"/>
      <c r="E836" s="5"/>
      <c r="F836" s="5"/>
      <c r="G836" s="5"/>
    </row>
    <row r="837" spans="2:7" x14ac:dyDescent="0.2">
      <c r="B837" s="10"/>
      <c r="D837" s="5"/>
      <c r="E837" s="5"/>
      <c r="F837" s="5"/>
      <c r="G837" s="5"/>
    </row>
    <row r="838" spans="2:7" x14ac:dyDescent="0.2">
      <c r="B838" s="10"/>
      <c r="D838" s="5"/>
      <c r="E838" s="5"/>
      <c r="F838" s="5"/>
      <c r="G838" s="5"/>
    </row>
    <row r="839" spans="2:7" x14ac:dyDescent="0.2">
      <c r="B839" s="10"/>
      <c r="D839" s="5"/>
      <c r="E839" s="5"/>
      <c r="F839" s="5"/>
      <c r="G839" s="5"/>
    </row>
    <row r="840" spans="2:7" x14ac:dyDescent="0.2">
      <c r="B840" s="10"/>
      <c r="D840" s="5"/>
      <c r="E840" s="5"/>
      <c r="F840" s="5"/>
      <c r="G840" s="5"/>
    </row>
    <row r="841" spans="2:7" x14ac:dyDescent="0.2">
      <c r="B841" s="10"/>
      <c r="D841" s="5"/>
      <c r="E841" s="5"/>
      <c r="F841" s="5"/>
      <c r="G841" s="5"/>
    </row>
    <row r="842" spans="2:7" x14ac:dyDescent="0.2">
      <c r="B842" s="10"/>
      <c r="D842" s="5"/>
      <c r="E842" s="5"/>
      <c r="F842" s="5"/>
      <c r="G842" s="5"/>
    </row>
    <row r="843" spans="2:7" x14ac:dyDescent="0.2">
      <c r="B843" s="10"/>
      <c r="D843" s="5"/>
      <c r="E843" s="5"/>
      <c r="F843" s="5"/>
      <c r="G843" s="5"/>
    </row>
    <row r="844" spans="2:7" x14ac:dyDescent="0.2">
      <c r="B844" s="10"/>
      <c r="D844" s="5"/>
      <c r="E844" s="5"/>
      <c r="F844" s="5"/>
      <c r="G844" s="5"/>
    </row>
    <row r="845" spans="2:7" x14ac:dyDescent="0.2">
      <c r="B845" s="10"/>
      <c r="D845" s="5"/>
      <c r="E845" s="5"/>
      <c r="F845" s="5"/>
      <c r="G845" s="5"/>
    </row>
    <row r="846" spans="2:7" x14ac:dyDescent="0.2">
      <c r="B846" s="10"/>
      <c r="D846" s="5"/>
      <c r="E846" s="5"/>
      <c r="F846" s="5"/>
      <c r="G846" s="5"/>
    </row>
    <row r="847" spans="2:7" x14ac:dyDescent="0.2">
      <c r="B847" s="10"/>
      <c r="D847" s="5"/>
      <c r="E847" s="5"/>
      <c r="F847" s="5"/>
      <c r="G847" s="5"/>
    </row>
    <row r="848" spans="2:7" x14ac:dyDescent="0.2">
      <c r="B848" s="10"/>
      <c r="D848" s="5"/>
      <c r="E848" s="5"/>
      <c r="F848" s="5"/>
      <c r="G848" s="5"/>
    </row>
    <row r="849" spans="2:7" x14ac:dyDescent="0.2">
      <c r="B849" s="10"/>
      <c r="D849" s="5"/>
      <c r="E849" s="5"/>
      <c r="F849" s="5"/>
      <c r="G849" s="5"/>
    </row>
    <row r="850" spans="2:7" x14ac:dyDescent="0.2">
      <c r="B850" s="10"/>
      <c r="D850" s="5"/>
      <c r="E850" s="5"/>
      <c r="F850" s="5"/>
      <c r="G850" s="5"/>
    </row>
    <row r="851" spans="2:7" x14ac:dyDescent="0.2">
      <c r="B851" s="10"/>
      <c r="D851" s="5"/>
      <c r="E851" s="5"/>
      <c r="F851" s="5"/>
      <c r="G851" s="5"/>
    </row>
    <row r="852" spans="2:7" x14ac:dyDescent="0.2">
      <c r="B852" s="10"/>
      <c r="D852" s="5"/>
      <c r="E852" s="5"/>
      <c r="F852" s="5"/>
      <c r="G852" s="5"/>
    </row>
    <row r="853" spans="2:7" x14ac:dyDescent="0.2">
      <c r="B853" s="10"/>
      <c r="D853" s="5"/>
      <c r="E853" s="5"/>
      <c r="F853" s="5"/>
      <c r="G853" s="5"/>
    </row>
    <row r="854" spans="2:7" x14ac:dyDescent="0.2">
      <c r="B854" s="10"/>
      <c r="D854" s="5"/>
      <c r="E854" s="5"/>
      <c r="F854" s="5"/>
      <c r="G854" s="5"/>
    </row>
    <row r="855" spans="2:7" x14ac:dyDescent="0.2">
      <c r="B855" s="10"/>
      <c r="D855" s="5"/>
      <c r="E855" s="5"/>
      <c r="F855" s="5"/>
      <c r="G855" s="5"/>
    </row>
    <row r="856" spans="2:7" x14ac:dyDescent="0.2">
      <c r="B856" s="10"/>
      <c r="D856" s="5"/>
      <c r="E856" s="5"/>
      <c r="F856" s="5"/>
      <c r="G856" s="5"/>
    </row>
    <row r="857" spans="2:7" x14ac:dyDescent="0.2">
      <c r="B857" s="10"/>
      <c r="D857" s="5"/>
      <c r="E857" s="5"/>
      <c r="F857" s="5"/>
      <c r="G857" s="5"/>
    </row>
    <row r="858" spans="2:7" x14ac:dyDescent="0.2">
      <c r="B858" s="10"/>
      <c r="D858" s="5"/>
      <c r="E858" s="5"/>
      <c r="F858" s="5"/>
      <c r="G858" s="5"/>
    </row>
    <row r="859" spans="2:7" x14ac:dyDescent="0.2">
      <c r="B859" s="10"/>
      <c r="D859" s="5"/>
      <c r="E859" s="5"/>
      <c r="F859" s="5"/>
      <c r="G859" s="5"/>
    </row>
    <row r="860" spans="2:7" x14ac:dyDescent="0.2">
      <c r="B860" s="10"/>
      <c r="D860" s="5"/>
      <c r="E860" s="5"/>
      <c r="F860" s="5"/>
      <c r="G860" s="5"/>
    </row>
    <row r="861" spans="2:7" x14ac:dyDescent="0.2">
      <c r="B861" s="10"/>
      <c r="D861" s="5"/>
      <c r="E861" s="5"/>
      <c r="F861" s="5"/>
      <c r="G861" s="5"/>
    </row>
    <row r="862" spans="2:7" x14ac:dyDescent="0.2">
      <c r="B862" s="10"/>
      <c r="D862" s="5"/>
      <c r="E862" s="5"/>
      <c r="F862" s="5"/>
      <c r="G862" s="5"/>
    </row>
    <row r="863" spans="2:7" x14ac:dyDescent="0.2">
      <c r="B863" s="10"/>
      <c r="D863" s="5"/>
      <c r="E863" s="5"/>
      <c r="F863" s="5"/>
      <c r="G863" s="5"/>
    </row>
    <row r="864" spans="2:7" x14ac:dyDescent="0.2">
      <c r="B864" s="10"/>
      <c r="D864" s="5"/>
      <c r="E864" s="5"/>
      <c r="F864" s="5"/>
      <c r="G864" s="5"/>
    </row>
    <row r="865" spans="2:7" x14ac:dyDescent="0.2">
      <c r="B865" s="10"/>
      <c r="D865" s="5"/>
      <c r="E865" s="5"/>
      <c r="F865" s="5"/>
      <c r="G865" s="5"/>
    </row>
    <row r="866" spans="2:7" x14ac:dyDescent="0.2">
      <c r="B866" s="10"/>
      <c r="D866" s="5"/>
      <c r="E866" s="5"/>
      <c r="F866" s="5"/>
      <c r="G866" s="5"/>
    </row>
    <row r="867" spans="2:7" x14ac:dyDescent="0.2">
      <c r="B867" s="10"/>
      <c r="D867" s="5"/>
      <c r="E867" s="5"/>
      <c r="F867" s="5"/>
      <c r="G867" s="5"/>
    </row>
    <row r="868" spans="2:7" x14ac:dyDescent="0.2">
      <c r="B868" s="10"/>
      <c r="D868" s="5"/>
      <c r="E868" s="5"/>
      <c r="F868" s="5"/>
      <c r="G868" s="5"/>
    </row>
    <row r="869" spans="2:7" x14ac:dyDescent="0.2">
      <c r="B869" s="10"/>
      <c r="D869" s="5"/>
      <c r="E869" s="5"/>
      <c r="F869" s="5"/>
      <c r="G869" s="5"/>
    </row>
    <row r="870" spans="2:7" x14ac:dyDescent="0.2">
      <c r="B870" s="10"/>
      <c r="D870" s="5"/>
      <c r="E870" s="5"/>
      <c r="F870" s="5"/>
      <c r="G870" s="5"/>
    </row>
    <row r="871" spans="2:7" x14ac:dyDescent="0.2">
      <c r="B871" s="10"/>
      <c r="D871" s="5"/>
      <c r="E871" s="5"/>
      <c r="F871" s="5"/>
      <c r="G871" s="5"/>
    </row>
    <row r="872" spans="2:7" x14ac:dyDescent="0.2">
      <c r="B872" s="10"/>
      <c r="D872" s="5"/>
      <c r="E872" s="5"/>
      <c r="F872" s="5"/>
      <c r="G872" s="5"/>
    </row>
    <row r="873" spans="2:7" x14ac:dyDescent="0.2">
      <c r="B873" s="10"/>
      <c r="D873" s="5"/>
      <c r="E873" s="5"/>
      <c r="F873" s="5"/>
      <c r="G873" s="5"/>
    </row>
    <row r="874" spans="2:7" x14ac:dyDescent="0.2">
      <c r="B874" s="10"/>
      <c r="D874" s="5"/>
      <c r="E874" s="5"/>
      <c r="F874" s="5"/>
      <c r="G874" s="5"/>
    </row>
    <row r="875" spans="2:7" x14ac:dyDescent="0.2">
      <c r="B875" s="10"/>
      <c r="D875" s="5"/>
      <c r="E875" s="5"/>
      <c r="F875" s="5"/>
      <c r="G875" s="5"/>
    </row>
    <row r="876" spans="2:7" x14ac:dyDescent="0.2">
      <c r="B876" s="10"/>
      <c r="D876" s="5"/>
      <c r="E876" s="5"/>
      <c r="F876" s="5"/>
      <c r="G876" s="5"/>
    </row>
    <row r="877" spans="2:7" x14ac:dyDescent="0.2">
      <c r="B877" s="10"/>
      <c r="D877" s="5"/>
      <c r="E877" s="5"/>
      <c r="F877" s="5"/>
      <c r="G877" s="5"/>
    </row>
    <row r="878" spans="2:7" x14ac:dyDescent="0.2">
      <c r="B878" s="10"/>
      <c r="D878" s="5"/>
      <c r="E878" s="5"/>
      <c r="F878" s="5"/>
      <c r="G878" s="5"/>
    </row>
    <row r="879" spans="2:7" x14ac:dyDescent="0.2">
      <c r="B879" s="10"/>
      <c r="D879" s="5"/>
      <c r="E879" s="5"/>
      <c r="F879" s="5"/>
      <c r="G879" s="5"/>
    </row>
    <row r="880" spans="2:7" x14ac:dyDescent="0.2">
      <c r="B880" s="10"/>
      <c r="D880" s="5"/>
      <c r="E880" s="5"/>
      <c r="F880" s="5"/>
      <c r="G880" s="5"/>
    </row>
    <row r="881" spans="2:7" x14ac:dyDescent="0.2">
      <c r="B881" s="10"/>
      <c r="D881" s="5"/>
      <c r="E881" s="5"/>
      <c r="F881" s="5"/>
      <c r="G881" s="5"/>
    </row>
    <row r="882" spans="2:7" x14ac:dyDescent="0.2">
      <c r="B882" s="10"/>
      <c r="D882" s="5"/>
      <c r="E882" s="5"/>
      <c r="F882" s="5"/>
      <c r="G882" s="5"/>
    </row>
    <row r="883" spans="2:7" x14ac:dyDescent="0.2">
      <c r="B883" s="10"/>
      <c r="D883" s="5"/>
      <c r="E883" s="5"/>
      <c r="F883" s="5"/>
      <c r="G883" s="5"/>
    </row>
    <row r="884" spans="2:7" x14ac:dyDescent="0.2">
      <c r="B884" s="10"/>
      <c r="D884" s="5"/>
      <c r="E884" s="5"/>
      <c r="F884" s="5"/>
      <c r="G884" s="5"/>
    </row>
    <row r="885" spans="2:7" x14ac:dyDescent="0.2">
      <c r="B885" s="10"/>
      <c r="D885" s="5"/>
      <c r="E885" s="5"/>
      <c r="F885" s="5"/>
      <c r="G885" s="5"/>
    </row>
    <row r="886" spans="2:7" x14ac:dyDescent="0.2">
      <c r="B886" s="10"/>
      <c r="D886" s="5"/>
      <c r="E886" s="5"/>
      <c r="F886" s="5"/>
      <c r="G886" s="5"/>
    </row>
    <row r="887" spans="2:7" x14ac:dyDescent="0.2">
      <c r="B887" s="10"/>
      <c r="D887" s="5"/>
      <c r="E887" s="5"/>
      <c r="F887" s="5"/>
      <c r="G887" s="5"/>
    </row>
    <row r="888" spans="2:7" x14ac:dyDescent="0.2">
      <c r="B888" s="10"/>
      <c r="D888" s="5"/>
      <c r="E888" s="5"/>
      <c r="F888" s="5"/>
      <c r="G888" s="5"/>
    </row>
    <row r="889" spans="2:7" x14ac:dyDescent="0.2">
      <c r="B889" s="10"/>
      <c r="D889" s="5"/>
      <c r="E889" s="5"/>
      <c r="F889" s="5"/>
      <c r="G889" s="5"/>
    </row>
    <row r="890" spans="2:7" x14ac:dyDescent="0.2">
      <c r="B890" s="10"/>
      <c r="D890" s="5"/>
      <c r="E890" s="5"/>
      <c r="F890" s="5"/>
      <c r="G890" s="5"/>
    </row>
    <row r="891" spans="2:7" x14ac:dyDescent="0.2">
      <c r="B891" s="10"/>
      <c r="D891" s="5"/>
      <c r="E891" s="5"/>
      <c r="F891" s="5"/>
      <c r="G891" s="5"/>
    </row>
    <row r="892" spans="2:7" x14ac:dyDescent="0.2">
      <c r="B892" s="10"/>
      <c r="D892" s="5"/>
      <c r="E892" s="5"/>
      <c r="F892" s="5"/>
      <c r="G892" s="5"/>
    </row>
    <row r="893" spans="2:7" x14ac:dyDescent="0.2">
      <c r="B893" s="10"/>
      <c r="D893" s="5"/>
      <c r="E893" s="5"/>
      <c r="F893" s="5"/>
      <c r="G893" s="5"/>
    </row>
    <row r="894" spans="2:7" x14ac:dyDescent="0.2">
      <c r="B894" s="10"/>
      <c r="D894" s="5"/>
      <c r="E894" s="5"/>
      <c r="F894" s="5"/>
      <c r="G894" s="5"/>
    </row>
    <row r="895" spans="2:7" x14ac:dyDescent="0.2">
      <c r="B895" s="10"/>
      <c r="D895" s="5"/>
      <c r="E895" s="5"/>
      <c r="F895" s="5"/>
      <c r="G895" s="5"/>
    </row>
    <row r="896" spans="2:7" x14ac:dyDescent="0.2">
      <c r="B896" s="10"/>
      <c r="D896" s="5"/>
      <c r="E896" s="5"/>
      <c r="F896" s="5"/>
      <c r="G896" s="5"/>
    </row>
    <row r="897" spans="2:7" x14ac:dyDescent="0.2">
      <c r="B897" s="10"/>
      <c r="D897" s="5"/>
      <c r="E897" s="5"/>
      <c r="F897" s="5"/>
      <c r="G897" s="5"/>
    </row>
    <row r="898" spans="2:7" x14ac:dyDescent="0.2">
      <c r="B898" s="10"/>
      <c r="D898" s="5"/>
      <c r="E898" s="5"/>
      <c r="F898" s="5"/>
      <c r="G898" s="5"/>
    </row>
    <row r="899" spans="2:7" x14ac:dyDescent="0.2">
      <c r="B899" s="10"/>
      <c r="D899" s="5"/>
      <c r="E899" s="5"/>
      <c r="F899" s="5"/>
      <c r="G899" s="5"/>
    </row>
    <row r="900" spans="2:7" x14ac:dyDescent="0.2">
      <c r="B900" s="10"/>
      <c r="D900" s="5"/>
      <c r="E900" s="5"/>
      <c r="F900" s="5"/>
      <c r="G900" s="5"/>
    </row>
    <row r="901" spans="2:7" x14ac:dyDescent="0.2">
      <c r="B901" s="10"/>
      <c r="D901" s="5"/>
      <c r="E901" s="5"/>
      <c r="F901" s="5"/>
      <c r="G901" s="5"/>
    </row>
    <row r="902" spans="2:7" x14ac:dyDescent="0.2">
      <c r="B902" s="10"/>
      <c r="D902" s="5"/>
      <c r="E902" s="5"/>
      <c r="F902" s="5"/>
      <c r="G902" s="5"/>
    </row>
    <row r="903" spans="2:7" x14ac:dyDescent="0.2">
      <c r="B903" s="10"/>
      <c r="D903" s="5"/>
      <c r="E903" s="5"/>
      <c r="F903" s="5"/>
      <c r="G903" s="5"/>
    </row>
    <row r="904" spans="2:7" x14ac:dyDescent="0.2">
      <c r="B904" s="10"/>
      <c r="D904" s="5"/>
      <c r="E904" s="5"/>
      <c r="F904" s="5"/>
      <c r="G904" s="5"/>
    </row>
    <row r="905" spans="2:7" x14ac:dyDescent="0.2">
      <c r="B905" s="10"/>
      <c r="D905" s="5"/>
      <c r="E905" s="5"/>
      <c r="F905" s="5"/>
      <c r="G905" s="5"/>
    </row>
    <row r="906" spans="2:7" x14ac:dyDescent="0.2">
      <c r="B906" s="10"/>
      <c r="D906" s="5"/>
      <c r="E906" s="5"/>
      <c r="F906" s="5"/>
      <c r="G906" s="5"/>
    </row>
    <row r="907" spans="2:7" x14ac:dyDescent="0.2">
      <c r="B907" s="10"/>
      <c r="D907" s="5"/>
      <c r="E907" s="5"/>
      <c r="F907" s="5"/>
      <c r="G907" s="5"/>
    </row>
    <row r="908" spans="2:7" x14ac:dyDescent="0.2">
      <c r="B908" s="10"/>
      <c r="D908" s="5"/>
      <c r="E908" s="5"/>
      <c r="F908" s="5"/>
      <c r="G908" s="5"/>
    </row>
    <row r="909" spans="2:7" x14ac:dyDescent="0.2">
      <c r="B909" s="10"/>
      <c r="D909" s="5"/>
      <c r="E909" s="5"/>
      <c r="F909" s="5"/>
      <c r="G909" s="5"/>
    </row>
    <row r="910" spans="2:7" x14ac:dyDescent="0.2">
      <c r="B910" s="10"/>
      <c r="D910" s="5"/>
      <c r="E910" s="5"/>
      <c r="F910" s="5"/>
      <c r="G910" s="5"/>
    </row>
    <row r="911" spans="2:7" x14ac:dyDescent="0.2">
      <c r="B911" s="10"/>
      <c r="D911" s="5"/>
      <c r="E911" s="5"/>
      <c r="F911" s="5"/>
      <c r="G911" s="5"/>
    </row>
    <row r="912" spans="2:7" x14ac:dyDescent="0.2">
      <c r="B912" s="10"/>
      <c r="D912" s="5"/>
      <c r="E912" s="5"/>
      <c r="F912" s="5"/>
      <c r="G912" s="5"/>
    </row>
    <row r="913" spans="2:7" x14ac:dyDescent="0.2">
      <c r="B913" s="10"/>
      <c r="D913" s="5"/>
      <c r="E913" s="5"/>
      <c r="F913" s="5"/>
      <c r="G913" s="5"/>
    </row>
    <row r="914" spans="2:7" x14ac:dyDescent="0.2">
      <c r="B914" s="10"/>
      <c r="D914" s="5"/>
      <c r="E914" s="5"/>
      <c r="F914" s="5"/>
      <c r="G914" s="5"/>
    </row>
    <row r="915" spans="2:7" x14ac:dyDescent="0.2">
      <c r="B915" s="10"/>
      <c r="D915" s="5"/>
      <c r="E915" s="5"/>
      <c r="F915" s="5"/>
      <c r="G915" s="5"/>
    </row>
    <row r="916" spans="2:7" x14ac:dyDescent="0.2">
      <c r="B916" s="10"/>
      <c r="D916" s="5"/>
      <c r="E916" s="5"/>
      <c r="F916" s="5"/>
      <c r="G916" s="5"/>
    </row>
    <row r="917" spans="2:7" x14ac:dyDescent="0.2">
      <c r="B917" s="10"/>
      <c r="D917" s="5"/>
      <c r="E917" s="5"/>
      <c r="F917" s="5"/>
      <c r="G917" s="5"/>
    </row>
    <row r="918" spans="2:7" x14ac:dyDescent="0.2">
      <c r="B918" s="10"/>
      <c r="D918" s="5"/>
      <c r="E918" s="5"/>
      <c r="F918" s="5"/>
      <c r="G918" s="5"/>
    </row>
    <row r="919" spans="2:7" x14ac:dyDescent="0.2">
      <c r="B919" s="10"/>
      <c r="D919" s="5"/>
      <c r="E919" s="5"/>
      <c r="F919" s="5"/>
      <c r="G919" s="5"/>
    </row>
    <row r="920" spans="2:7" x14ac:dyDescent="0.2">
      <c r="B920" s="10"/>
      <c r="D920" s="5"/>
      <c r="E920" s="5"/>
      <c r="F920" s="5"/>
      <c r="G920" s="5"/>
    </row>
    <row r="921" spans="2:7" x14ac:dyDescent="0.2">
      <c r="B921" s="10"/>
      <c r="D921" s="5"/>
      <c r="E921" s="5"/>
      <c r="F921" s="5"/>
      <c r="G921" s="5"/>
    </row>
    <row r="922" spans="2:7" x14ac:dyDescent="0.2">
      <c r="B922" s="10"/>
      <c r="D922" s="5"/>
      <c r="E922" s="5"/>
      <c r="F922" s="5"/>
      <c r="G922" s="5"/>
    </row>
    <row r="923" spans="2:7" x14ac:dyDescent="0.2">
      <c r="B923" s="10"/>
      <c r="D923" s="5"/>
      <c r="E923" s="5"/>
      <c r="F923" s="5"/>
      <c r="G923" s="5"/>
    </row>
    <row r="924" spans="2:7" x14ac:dyDescent="0.2">
      <c r="B924" s="10"/>
      <c r="D924" s="5"/>
      <c r="E924" s="5"/>
      <c r="F924" s="5"/>
      <c r="G924" s="5"/>
    </row>
    <row r="925" spans="2:7" x14ac:dyDescent="0.2">
      <c r="B925" s="10"/>
      <c r="D925" s="5"/>
      <c r="E925" s="5"/>
      <c r="F925" s="5"/>
      <c r="G925" s="5"/>
    </row>
    <row r="926" spans="2:7" x14ac:dyDescent="0.2">
      <c r="B926" s="10"/>
      <c r="D926" s="5"/>
      <c r="E926" s="5"/>
      <c r="F926" s="5"/>
      <c r="G926" s="5"/>
    </row>
    <row r="927" spans="2:7" x14ac:dyDescent="0.2">
      <c r="B927" s="10"/>
      <c r="D927" s="5"/>
      <c r="E927" s="5"/>
      <c r="F927" s="5"/>
      <c r="G927" s="5"/>
    </row>
    <row r="928" spans="2:7" x14ac:dyDescent="0.2">
      <c r="B928" s="10"/>
      <c r="D928" s="5"/>
      <c r="E928" s="5"/>
      <c r="F928" s="5"/>
      <c r="G928" s="5"/>
    </row>
    <row r="929" spans="2:7" x14ac:dyDescent="0.2">
      <c r="B929" s="10"/>
      <c r="D929" s="5"/>
      <c r="E929" s="5"/>
      <c r="F929" s="5"/>
      <c r="G929" s="5"/>
    </row>
    <row r="930" spans="2:7" x14ac:dyDescent="0.2">
      <c r="B930" s="10"/>
      <c r="D930" s="5"/>
      <c r="E930" s="5"/>
      <c r="F930" s="5"/>
      <c r="G930" s="5"/>
    </row>
    <row r="931" spans="2:7" x14ac:dyDescent="0.2">
      <c r="B931" s="10"/>
      <c r="D931" s="5"/>
      <c r="E931" s="5"/>
      <c r="F931" s="5"/>
      <c r="G931" s="5"/>
    </row>
    <row r="932" spans="2:7" x14ac:dyDescent="0.2">
      <c r="B932" s="10"/>
      <c r="D932" s="5"/>
      <c r="E932" s="5"/>
      <c r="F932" s="5"/>
      <c r="G932" s="5"/>
    </row>
    <row r="933" spans="2:7" x14ac:dyDescent="0.2">
      <c r="B933" s="10"/>
      <c r="D933" s="5"/>
      <c r="E933" s="5"/>
      <c r="F933" s="5"/>
      <c r="G933" s="5"/>
    </row>
    <row r="934" spans="2:7" x14ac:dyDescent="0.2">
      <c r="B934" s="10"/>
      <c r="D934" s="5"/>
      <c r="E934" s="5"/>
      <c r="F934" s="5"/>
      <c r="G934" s="5"/>
    </row>
    <row r="935" spans="2:7" x14ac:dyDescent="0.2">
      <c r="B935" s="10"/>
      <c r="D935" s="5"/>
      <c r="E935" s="5"/>
      <c r="F935" s="5"/>
      <c r="G935" s="5"/>
    </row>
    <row r="936" spans="2:7" x14ac:dyDescent="0.2">
      <c r="B936" s="10"/>
      <c r="D936" s="5"/>
      <c r="E936" s="5"/>
      <c r="F936" s="5"/>
      <c r="G936" s="5"/>
    </row>
    <row r="937" spans="2:7" x14ac:dyDescent="0.2">
      <c r="B937" s="10"/>
      <c r="D937" s="5"/>
      <c r="E937" s="5"/>
      <c r="F937" s="5"/>
      <c r="G937" s="5"/>
    </row>
    <row r="938" spans="2:7" x14ac:dyDescent="0.2">
      <c r="B938" s="10"/>
      <c r="D938" s="5"/>
      <c r="E938" s="5"/>
      <c r="F938" s="5"/>
      <c r="G938" s="5"/>
    </row>
    <row r="939" spans="2:7" x14ac:dyDescent="0.2">
      <c r="B939" s="10"/>
      <c r="D939" s="5"/>
      <c r="E939" s="5"/>
      <c r="F939" s="5"/>
      <c r="G939" s="5"/>
    </row>
    <row r="940" spans="2:7" x14ac:dyDescent="0.2">
      <c r="B940" s="10"/>
      <c r="D940" s="5"/>
      <c r="E940" s="5"/>
      <c r="F940" s="5"/>
      <c r="G940" s="5"/>
    </row>
    <row r="941" spans="2:7" x14ac:dyDescent="0.2">
      <c r="B941" s="10"/>
      <c r="D941" s="5"/>
      <c r="E941" s="5"/>
      <c r="F941" s="5"/>
      <c r="G941" s="5"/>
    </row>
    <row r="942" spans="2:7" x14ac:dyDescent="0.2">
      <c r="B942" s="10"/>
      <c r="D942" s="5"/>
      <c r="E942" s="5"/>
      <c r="F942" s="5"/>
      <c r="G942" s="5"/>
    </row>
    <row r="943" spans="2:7" x14ac:dyDescent="0.2">
      <c r="B943" s="10"/>
      <c r="D943" s="5"/>
      <c r="E943" s="5"/>
      <c r="F943" s="5"/>
      <c r="G943" s="5"/>
    </row>
    <row r="944" spans="2:7" x14ac:dyDescent="0.2">
      <c r="B944" s="10"/>
      <c r="D944" s="5"/>
      <c r="E944" s="5"/>
      <c r="F944" s="5"/>
      <c r="G944" s="5"/>
    </row>
    <row r="945" spans="2:7" x14ac:dyDescent="0.2">
      <c r="B945" s="10"/>
      <c r="D945" s="5"/>
      <c r="E945" s="5"/>
      <c r="F945" s="5"/>
      <c r="G945" s="5"/>
    </row>
    <row r="946" spans="2:7" x14ac:dyDescent="0.2">
      <c r="B946" s="10"/>
      <c r="D946" s="5"/>
      <c r="E946" s="5"/>
      <c r="F946" s="5"/>
      <c r="G946" s="5"/>
    </row>
    <row r="947" spans="2:7" x14ac:dyDescent="0.2">
      <c r="B947" s="10"/>
      <c r="D947" s="5"/>
      <c r="E947" s="5"/>
      <c r="F947" s="5"/>
      <c r="G947" s="5"/>
    </row>
    <row r="948" spans="2:7" x14ac:dyDescent="0.2">
      <c r="B948" s="10"/>
      <c r="D948" s="5"/>
      <c r="E948" s="5"/>
      <c r="F948" s="5"/>
      <c r="G948" s="5"/>
    </row>
    <row r="949" spans="2:7" x14ac:dyDescent="0.2">
      <c r="B949" s="10"/>
      <c r="D949" s="5"/>
      <c r="E949" s="5"/>
      <c r="F949" s="5"/>
      <c r="G949" s="5"/>
    </row>
    <row r="950" spans="2:7" x14ac:dyDescent="0.2">
      <c r="B950" s="10"/>
      <c r="D950" s="5"/>
      <c r="E950" s="5"/>
      <c r="F950" s="5"/>
      <c r="G950" s="5"/>
    </row>
    <row r="951" spans="2:7" x14ac:dyDescent="0.2">
      <c r="B951" s="10"/>
      <c r="D951" s="5"/>
      <c r="E951" s="5"/>
      <c r="F951" s="5"/>
      <c r="G951" s="5"/>
    </row>
    <row r="952" spans="2:7" x14ac:dyDescent="0.2">
      <c r="B952" s="10"/>
      <c r="D952" s="5"/>
      <c r="E952" s="5"/>
      <c r="F952" s="5"/>
      <c r="G952" s="5"/>
    </row>
    <row r="953" spans="2:7" x14ac:dyDescent="0.2">
      <c r="B953" s="10"/>
      <c r="D953" s="5"/>
      <c r="E953" s="5"/>
      <c r="F953" s="5"/>
      <c r="G953" s="5"/>
    </row>
    <row r="954" spans="2:7" x14ac:dyDescent="0.2">
      <c r="B954" s="10"/>
      <c r="D954" s="5"/>
      <c r="E954" s="5"/>
      <c r="F954" s="5"/>
      <c r="G954" s="5"/>
    </row>
    <row r="955" spans="2:7" x14ac:dyDescent="0.2">
      <c r="B955" s="10"/>
      <c r="D955" s="5"/>
      <c r="E955" s="5"/>
      <c r="F955" s="5"/>
      <c r="G955" s="5"/>
    </row>
    <row r="956" spans="2:7" x14ac:dyDescent="0.2">
      <c r="B956" s="10"/>
      <c r="D956" s="5"/>
      <c r="E956" s="5"/>
      <c r="F956" s="5"/>
      <c r="G956" s="5"/>
    </row>
    <row r="957" spans="2:7" x14ac:dyDescent="0.2">
      <c r="B957" s="10"/>
      <c r="D957" s="5"/>
      <c r="E957" s="5"/>
      <c r="F957" s="5"/>
      <c r="G957" s="5"/>
    </row>
    <row r="958" spans="2:7" x14ac:dyDescent="0.2">
      <c r="B958" s="10"/>
      <c r="D958" s="5"/>
      <c r="E958" s="5"/>
      <c r="F958" s="5"/>
      <c r="G958" s="5"/>
    </row>
    <row r="959" spans="2:7" x14ac:dyDescent="0.2">
      <c r="B959" s="10"/>
      <c r="D959" s="5"/>
      <c r="E959" s="5"/>
      <c r="F959" s="5"/>
      <c r="G959" s="5"/>
    </row>
    <row r="960" spans="2:7" x14ac:dyDescent="0.2">
      <c r="B960" s="10"/>
      <c r="D960" s="5"/>
      <c r="E960" s="5"/>
      <c r="F960" s="5"/>
      <c r="G960" s="5"/>
    </row>
    <row r="961" spans="2:7" x14ac:dyDescent="0.2">
      <c r="B961" s="10"/>
      <c r="D961" s="5"/>
      <c r="E961" s="5"/>
      <c r="F961" s="5"/>
      <c r="G961" s="5"/>
    </row>
    <row r="962" spans="2:7" x14ac:dyDescent="0.2">
      <c r="B962" s="10"/>
      <c r="D962" s="5"/>
      <c r="E962" s="5"/>
      <c r="F962" s="5"/>
      <c r="G962" s="5"/>
    </row>
    <row r="963" spans="2:7" x14ac:dyDescent="0.2">
      <c r="B963" s="10"/>
      <c r="D963" s="5"/>
      <c r="E963" s="5"/>
      <c r="F963" s="5"/>
      <c r="G963" s="5"/>
    </row>
    <row r="964" spans="2:7" x14ac:dyDescent="0.2">
      <c r="B964" s="10"/>
      <c r="D964" s="5"/>
      <c r="E964" s="5"/>
      <c r="F964" s="5"/>
      <c r="G964" s="5"/>
    </row>
    <row r="965" spans="2:7" x14ac:dyDescent="0.2">
      <c r="B965" s="10"/>
      <c r="D965" s="5"/>
      <c r="E965" s="5"/>
      <c r="F965" s="5"/>
      <c r="G965" s="5"/>
    </row>
    <row r="966" spans="2:7" x14ac:dyDescent="0.2">
      <c r="B966" s="10"/>
      <c r="D966" s="5"/>
      <c r="E966" s="5"/>
      <c r="F966" s="5"/>
      <c r="G966" s="5"/>
    </row>
    <row r="967" spans="2:7" x14ac:dyDescent="0.2">
      <c r="B967" s="10"/>
      <c r="D967" s="5"/>
      <c r="E967" s="5"/>
      <c r="F967" s="5"/>
      <c r="G967" s="5"/>
    </row>
    <row r="968" spans="2:7" x14ac:dyDescent="0.2">
      <c r="B968" s="10"/>
      <c r="D968" s="5"/>
      <c r="E968" s="5"/>
      <c r="F968" s="5"/>
      <c r="G968" s="5"/>
    </row>
    <row r="969" spans="2:7" x14ac:dyDescent="0.2">
      <c r="B969" s="10"/>
      <c r="D969" s="5"/>
      <c r="E969" s="5"/>
      <c r="F969" s="5"/>
      <c r="G969" s="5"/>
    </row>
    <row r="970" spans="2:7" x14ac:dyDescent="0.2">
      <c r="B970" s="10"/>
      <c r="D970" s="5"/>
      <c r="E970" s="5"/>
      <c r="F970" s="5"/>
      <c r="G970" s="5"/>
    </row>
    <row r="971" spans="2:7" x14ac:dyDescent="0.2">
      <c r="B971" s="10"/>
      <c r="D971" s="5"/>
      <c r="E971" s="5"/>
      <c r="F971" s="5"/>
      <c r="G971" s="5"/>
    </row>
    <row r="972" spans="2:7" x14ac:dyDescent="0.2">
      <c r="B972" s="10"/>
      <c r="D972" s="5"/>
      <c r="E972" s="5"/>
      <c r="F972" s="5"/>
      <c r="G972" s="5"/>
    </row>
    <row r="973" spans="2:7" x14ac:dyDescent="0.2">
      <c r="B973" s="10"/>
      <c r="D973" s="5"/>
      <c r="E973" s="5"/>
      <c r="F973" s="5"/>
      <c r="G973" s="5"/>
    </row>
    <row r="974" spans="2:7" x14ac:dyDescent="0.2">
      <c r="B974" s="10"/>
      <c r="D974" s="5"/>
      <c r="E974" s="5"/>
      <c r="F974" s="5"/>
      <c r="G974" s="5"/>
    </row>
    <row r="975" spans="2:7" x14ac:dyDescent="0.2">
      <c r="B975" s="10"/>
      <c r="D975" s="5"/>
      <c r="E975" s="5"/>
      <c r="F975" s="5"/>
      <c r="G975" s="5"/>
    </row>
    <row r="976" spans="2:7" x14ac:dyDescent="0.2">
      <c r="B976" s="10"/>
      <c r="D976" s="5"/>
      <c r="E976" s="5"/>
      <c r="F976" s="5"/>
      <c r="G976" s="5"/>
    </row>
    <row r="977" spans="2:7" x14ac:dyDescent="0.2">
      <c r="B977" s="10"/>
      <c r="D977" s="5"/>
      <c r="E977" s="5"/>
      <c r="F977" s="5"/>
      <c r="G977" s="5"/>
    </row>
    <row r="978" spans="2:7" x14ac:dyDescent="0.2">
      <c r="B978" s="10"/>
      <c r="D978" s="5"/>
      <c r="E978" s="5"/>
      <c r="F978" s="5"/>
      <c r="G978" s="5"/>
    </row>
    <row r="979" spans="2:7" x14ac:dyDescent="0.2">
      <c r="B979" s="10"/>
      <c r="D979" s="5"/>
      <c r="E979" s="5"/>
      <c r="F979" s="5"/>
      <c r="G979" s="5"/>
    </row>
    <row r="980" spans="2:7" x14ac:dyDescent="0.2">
      <c r="B980" s="10"/>
      <c r="D980" s="5"/>
      <c r="E980" s="5"/>
      <c r="F980" s="5"/>
      <c r="G980" s="5"/>
    </row>
    <row r="981" spans="2:7" x14ac:dyDescent="0.2">
      <c r="B981" s="10"/>
      <c r="D981" s="5"/>
      <c r="E981" s="5"/>
      <c r="F981" s="5"/>
      <c r="G981" s="5"/>
    </row>
    <row r="982" spans="2:7" x14ac:dyDescent="0.2">
      <c r="B982" s="10"/>
      <c r="D982" s="5"/>
      <c r="E982" s="5"/>
      <c r="F982" s="5"/>
      <c r="G982" s="5"/>
    </row>
    <row r="983" spans="2:7" x14ac:dyDescent="0.2">
      <c r="B983" s="10"/>
      <c r="D983" s="5"/>
      <c r="E983" s="5"/>
      <c r="F983" s="5"/>
      <c r="G983" s="5"/>
    </row>
    <row r="984" spans="2:7" x14ac:dyDescent="0.2">
      <c r="B984" s="10"/>
      <c r="D984" s="5"/>
      <c r="E984" s="5"/>
      <c r="F984" s="5"/>
      <c r="G984" s="5"/>
    </row>
    <row r="985" spans="2:7" x14ac:dyDescent="0.2">
      <c r="B985" s="10"/>
      <c r="D985" s="5"/>
      <c r="E985" s="5"/>
      <c r="F985" s="5"/>
      <c r="G985" s="5"/>
    </row>
    <row r="986" spans="2:7" x14ac:dyDescent="0.2">
      <c r="B986" s="10"/>
      <c r="D986" s="5"/>
      <c r="E986" s="5"/>
      <c r="F986" s="5"/>
      <c r="G986" s="5"/>
    </row>
    <row r="987" spans="2:7" x14ac:dyDescent="0.2">
      <c r="B987" s="10"/>
      <c r="D987" s="5"/>
      <c r="E987" s="5"/>
      <c r="F987" s="5"/>
      <c r="G987" s="5"/>
    </row>
    <row r="988" spans="2:7" x14ac:dyDescent="0.2">
      <c r="B988" s="10"/>
      <c r="D988" s="5"/>
      <c r="E988" s="5"/>
      <c r="F988" s="5"/>
      <c r="G988" s="5"/>
    </row>
    <row r="989" spans="2:7" x14ac:dyDescent="0.2">
      <c r="B989" s="10"/>
      <c r="D989" s="5"/>
      <c r="E989" s="5"/>
      <c r="F989" s="5"/>
      <c r="G989" s="5"/>
    </row>
    <row r="990" spans="2:7" x14ac:dyDescent="0.2">
      <c r="B990" s="10"/>
      <c r="D990" s="5"/>
      <c r="E990" s="5"/>
      <c r="F990" s="5"/>
      <c r="G990" s="5"/>
    </row>
    <row r="991" spans="2:7" x14ac:dyDescent="0.2">
      <c r="B991" s="10"/>
      <c r="D991" s="5"/>
      <c r="E991" s="5"/>
      <c r="F991" s="5"/>
      <c r="G991" s="5"/>
    </row>
    <row r="992" spans="2:7" x14ac:dyDescent="0.2">
      <c r="B992" s="10"/>
      <c r="D992" s="5"/>
      <c r="E992" s="5"/>
      <c r="F992" s="5"/>
      <c r="G992" s="5"/>
    </row>
    <row r="993" spans="2:7" x14ac:dyDescent="0.2">
      <c r="B993" s="10"/>
      <c r="D993" s="5"/>
      <c r="E993" s="5"/>
      <c r="F993" s="5"/>
      <c r="G993" s="5"/>
    </row>
    <row r="994" spans="2:7" x14ac:dyDescent="0.2">
      <c r="B994" s="10"/>
      <c r="D994" s="5"/>
      <c r="E994" s="5"/>
      <c r="F994" s="5"/>
      <c r="G994" s="5"/>
    </row>
    <row r="995" spans="2:7" x14ac:dyDescent="0.2">
      <c r="B995" s="10"/>
      <c r="D995" s="5"/>
      <c r="E995" s="5"/>
      <c r="F995" s="5"/>
      <c r="G995" s="5"/>
    </row>
    <row r="996" spans="2:7" x14ac:dyDescent="0.2">
      <c r="B996" s="10"/>
      <c r="D996" s="5"/>
      <c r="E996" s="5"/>
      <c r="F996" s="5"/>
      <c r="G996" s="5"/>
    </row>
    <row r="997" spans="2:7" x14ac:dyDescent="0.2">
      <c r="B997" s="10"/>
      <c r="D997" s="5"/>
      <c r="E997" s="5"/>
      <c r="F997" s="5"/>
      <c r="G997" s="5"/>
    </row>
    <row r="998" spans="2:7" x14ac:dyDescent="0.2">
      <c r="B998" s="10"/>
      <c r="D998" s="5"/>
      <c r="E998" s="5"/>
      <c r="F998" s="5"/>
      <c r="G998" s="5"/>
    </row>
    <row r="999" spans="2:7" x14ac:dyDescent="0.2">
      <c r="B999" s="10"/>
      <c r="D999" s="5"/>
      <c r="E999" s="5"/>
      <c r="F999" s="5"/>
      <c r="G999" s="5"/>
    </row>
    <row r="1000" spans="2:7" x14ac:dyDescent="0.2">
      <c r="B1000" s="10"/>
      <c r="D1000" s="5"/>
      <c r="E1000" s="5"/>
      <c r="F1000" s="5"/>
      <c r="G1000" s="5"/>
    </row>
    <row r="1001" spans="2:7" x14ac:dyDescent="0.2">
      <c r="B1001" s="10"/>
      <c r="D1001" s="5"/>
      <c r="E1001" s="5"/>
      <c r="F1001" s="5"/>
      <c r="G1001" s="5"/>
    </row>
    <row r="1002" spans="2:7" x14ac:dyDescent="0.2">
      <c r="B1002" s="10"/>
      <c r="D1002" s="5"/>
      <c r="E1002" s="5"/>
      <c r="F1002" s="5"/>
      <c r="G1002" s="5"/>
    </row>
    <row r="1003" spans="2:7" x14ac:dyDescent="0.2">
      <c r="B1003" s="10"/>
      <c r="D1003" s="5"/>
      <c r="E1003" s="5"/>
      <c r="F1003" s="5"/>
      <c r="G1003" s="5"/>
    </row>
    <row r="1004" spans="2:7" x14ac:dyDescent="0.2">
      <c r="B1004" s="10"/>
      <c r="D1004" s="5"/>
      <c r="E1004" s="5"/>
      <c r="F1004" s="5"/>
      <c r="G1004" s="5"/>
    </row>
    <row r="1005" spans="2:7" x14ac:dyDescent="0.2">
      <c r="B1005" s="10"/>
      <c r="D1005" s="5"/>
      <c r="E1005" s="5"/>
      <c r="F1005" s="5"/>
      <c r="G1005" s="5"/>
    </row>
    <row r="1006" spans="2:7" x14ac:dyDescent="0.2">
      <c r="B1006" s="10"/>
      <c r="D1006" s="5"/>
      <c r="E1006" s="5"/>
      <c r="F1006" s="5"/>
      <c r="G1006" s="5"/>
    </row>
    <row r="1007" spans="2:7" x14ac:dyDescent="0.2">
      <c r="B1007" s="10"/>
      <c r="D1007" s="5"/>
      <c r="E1007" s="5"/>
      <c r="F1007" s="5"/>
      <c r="G1007" s="5"/>
    </row>
    <row r="1008" spans="2:7" x14ac:dyDescent="0.2">
      <c r="B1008" s="10"/>
      <c r="D1008" s="5"/>
      <c r="E1008" s="5"/>
      <c r="F1008" s="5"/>
      <c r="G1008" s="5"/>
    </row>
    <row r="1009" spans="2:7" x14ac:dyDescent="0.2">
      <c r="B1009" s="10"/>
      <c r="D1009" s="5"/>
      <c r="E1009" s="5"/>
      <c r="F1009" s="5"/>
      <c r="G1009" s="5"/>
    </row>
    <row r="1010" spans="2:7" x14ac:dyDescent="0.2">
      <c r="B1010" s="10"/>
      <c r="D1010" s="5"/>
      <c r="E1010" s="5"/>
      <c r="F1010" s="5"/>
      <c r="G1010" s="5"/>
    </row>
    <row r="1011" spans="2:7" x14ac:dyDescent="0.2">
      <c r="B1011" s="10"/>
      <c r="D1011" s="5"/>
      <c r="E1011" s="5"/>
      <c r="F1011" s="5"/>
      <c r="G1011" s="5"/>
    </row>
    <row r="1012" spans="2:7" x14ac:dyDescent="0.2">
      <c r="B1012" s="10"/>
      <c r="D1012" s="5"/>
      <c r="E1012" s="5"/>
      <c r="F1012" s="5"/>
      <c r="G1012" s="5"/>
    </row>
    <row r="1013" spans="2:7" x14ac:dyDescent="0.2">
      <c r="B1013" s="10"/>
      <c r="D1013" s="5"/>
      <c r="E1013" s="5"/>
      <c r="F1013" s="5"/>
      <c r="G1013" s="5"/>
    </row>
    <row r="1014" spans="2:7" x14ac:dyDescent="0.2">
      <c r="B1014" s="10"/>
      <c r="D1014" s="5"/>
      <c r="E1014" s="5"/>
      <c r="F1014" s="5"/>
      <c r="G1014" s="5"/>
    </row>
    <row r="1015" spans="2:7" x14ac:dyDescent="0.2">
      <c r="B1015" s="10"/>
      <c r="D1015" s="5"/>
      <c r="E1015" s="5"/>
      <c r="F1015" s="5"/>
      <c r="G1015" s="5"/>
    </row>
    <row r="1016" spans="2:7" x14ac:dyDescent="0.2">
      <c r="B1016" s="10"/>
      <c r="D1016" s="5"/>
      <c r="E1016" s="5"/>
      <c r="F1016" s="5"/>
      <c r="G1016" s="5"/>
    </row>
    <row r="1017" spans="2:7" x14ac:dyDescent="0.2">
      <c r="B1017" s="10"/>
      <c r="D1017" s="5"/>
      <c r="E1017" s="5"/>
      <c r="F1017" s="5"/>
      <c r="G1017" s="5"/>
    </row>
    <row r="1018" spans="2:7" x14ac:dyDescent="0.2">
      <c r="B1018" s="10"/>
      <c r="G1018" s="5"/>
    </row>
    <row r="1019" spans="2:7" x14ac:dyDescent="0.2">
      <c r="B1019" s="10"/>
      <c r="G1019" s="5"/>
    </row>
    <row r="1020" spans="2:7" x14ac:dyDescent="0.2">
      <c r="B1020" s="10"/>
      <c r="G1020" s="5"/>
    </row>
    <row r="1021" spans="2:7" x14ac:dyDescent="0.2">
      <c r="B1021" s="10"/>
      <c r="G1021" s="5"/>
    </row>
    <row r="1022" spans="2:7" x14ac:dyDescent="0.2">
      <c r="B1022" s="10"/>
    </row>
    <row r="1023" spans="2:7" x14ac:dyDescent="0.2">
      <c r="B1023" s="10"/>
    </row>
    <row r="1024" spans="2:7" x14ac:dyDescent="0.2">
      <c r="B1024" s="10"/>
    </row>
    <row r="1025" spans="2:2" x14ac:dyDescent="0.2">
      <c r="B1025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2"/>
  <sheetViews>
    <sheetView topLeftCell="A47" zoomScaleNormal="100" workbookViewId="0">
      <selection activeCell="G63" sqref="G63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/>
      <c r="D2" s="3"/>
      <c r="E2" s="3"/>
      <c r="F2" s="3"/>
    </row>
    <row r="3" spans="1:11" x14ac:dyDescent="0.2">
      <c r="A3" s="2" t="s">
        <v>2</v>
      </c>
      <c r="B3" s="3" t="s">
        <v>4</v>
      </c>
      <c r="C3" s="8"/>
      <c r="D3" s="3"/>
      <c r="E3" s="3"/>
      <c r="F3" s="3"/>
    </row>
    <row r="4" spans="1:11" x14ac:dyDescent="0.2">
      <c r="A4" s="1" t="s">
        <v>3</v>
      </c>
      <c r="B4" s="16" t="s">
        <v>769</v>
      </c>
      <c r="C4" s="1"/>
      <c r="D4" s="1"/>
      <c r="E4" s="1"/>
      <c r="F4" s="1"/>
    </row>
    <row r="5" spans="1:11" x14ac:dyDescent="0.2">
      <c r="A5" s="1" t="s">
        <v>3</v>
      </c>
      <c r="B5" s="16" t="s">
        <v>770</v>
      </c>
      <c r="C5" s="1"/>
      <c r="D5" s="1"/>
      <c r="E5" s="1"/>
      <c r="F5" s="1"/>
    </row>
    <row r="6" spans="1:11" x14ac:dyDescent="0.2">
      <c r="B6" s="10"/>
      <c r="C6" s="11"/>
      <c r="K6" s="5"/>
    </row>
    <row r="7" spans="1:11" x14ac:dyDescent="0.2">
      <c r="B7" s="10"/>
      <c r="C7" s="11"/>
      <c r="K7" s="5"/>
    </row>
    <row r="8" spans="1:11" x14ac:dyDescent="0.2">
      <c r="B8" s="10"/>
      <c r="C8" s="11"/>
      <c r="E8" s="6"/>
      <c r="K8" s="5"/>
    </row>
    <row r="9" spans="1:11" x14ac:dyDescent="0.2">
      <c r="B9" s="10"/>
      <c r="C9" s="11"/>
      <c r="E9" s="6"/>
      <c r="K9" s="5"/>
    </row>
    <row r="10" spans="1:11" x14ac:dyDescent="0.2">
      <c r="B10" s="10"/>
      <c r="C10" s="11"/>
      <c r="E10" s="6"/>
      <c r="K10" s="5"/>
    </row>
    <row r="11" spans="1:11" x14ac:dyDescent="0.2">
      <c r="B11" s="10"/>
      <c r="C11" s="11"/>
      <c r="E11" s="6"/>
      <c r="K11" s="5"/>
    </row>
    <row r="12" spans="1:11" x14ac:dyDescent="0.2">
      <c r="B12" s="10"/>
      <c r="C12" s="11"/>
      <c r="E12" s="6"/>
      <c r="K12" s="5"/>
    </row>
    <row r="13" spans="1:11" x14ac:dyDescent="0.2">
      <c r="B13" s="10"/>
      <c r="C13" s="11"/>
      <c r="E13" s="6"/>
      <c r="K13" s="5"/>
    </row>
    <row r="14" spans="1:11" x14ac:dyDescent="0.2">
      <c r="B14" s="10"/>
      <c r="C14" s="11"/>
      <c r="E14" s="6"/>
    </row>
    <row r="15" spans="1:11" x14ac:dyDescent="0.2">
      <c r="B15" s="10"/>
      <c r="C15" s="11"/>
      <c r="E15" s="6"/>
    </row>
    <row r="16" spans="1:11" x14ac:dyDescent="0.2">
      <c r="B16" s="10"/>
      <c r="C16" s="11"/>
    </row>
    <row r="17" spans="2:3" x14ac:dyDescent="0.2">
      <c r="B17" s="10"/>
      <c r="C17" s="11"/>
    </row>
    <row r="18" spans="2:3" x14ac:dyDescent="0.2">
      <c r="B18" s="10"/>
      <c r="C18" s="11"/>
    </row>
    <row r="19" spans="2:3" x14ac:dyDescent="0.2">
      <c r="B19" s="10"/>
      <c r="C19" s="11"/>
    </row>
    <row r="20" spans="2:3" x14ac:dyDescent="0.2">
      <c r="B20" s="10"/>
      <c r="C20" s="11"/>
    </row>
    <row r="21" spans="2:3" x14ac:dyDescent="0.2">
      <c r="B21" s="10"/>
      <c r="C21" s="11"/>
    </row>
    <row r="22" spans="2:3" x14ac:dyDescent="0.2">
      <c r="B22" s="10"/>
      <c r="C22" s="11"/>
    </row>
    <row r="23" spans="2:3" x14ac:dyDescent="0.2">
      <c r="B23" s="10"/>
      <c r="C23" s="11"/>
    </row>
    <row r="24" spans="2:3" x14ac:dyDescent="0.2">
      <c r="B24" s="10"/>
      <c r="C24" s="11"/>
    </row>
    <row r="25" spans="2:3" x14ac:dyDescent="0.2">
      <c r="B25" s="10"/>
      <c r="C25" s="11"/>
    </row>
    <row r="26" spans="2:3" x14ac:dyDescent="0.2">
      <c r="B26" s="10"/>
      <c r="C26" s="11"/>
    </row>
    <row r="27" spans="2:3" x14ac:dyDescent="0.2">
      <c r="B27" s="10"/>
      <c r="C27" s="11"/>
    </row>
    <row r="28" spans="2:3" x14ac:dyDescent="0.2">
      <c r="B28" s="10"/>
      <c r="C28" s="11"/>
    </row>
    <row r="29" spans="2:3" x14ac:dyDescent="0.2">
      <c r="B29" s="4"/>
    </row>
    <row r="30" spans="2:3" x14ac:dyDescent="0.2">
      <c r="B30" s="4"/>
    </row>
    <row r="31" spans="2:3" x14ac:dyDescent="0.2">
      <c r="B31" s="4"/>
    </row>
    <row r="32" spans="2:3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32"/>
    </row>
    <row r="48" spans="2:2" x14ac:dyDescent="0.2">
      <c r="B48" s="10"/>
    </row>
    <row r="49" spans="2:2" x14ac:dyDescent="0.2">
      <c r="B49" s="10"/>
    </row>
    <row r="50" spans="2:2" x14ac:dyDescent="0.2">
      <c r="B50" s="10"/>
    </row>
    <row r="51" spans="2:2" x14ac:dyDescent="0.2">
      <c r="B51" s="10"/>
    </row>
    <row r="52" spans="2:2" x14ac:dyDescent="0.2">
      <c r="B52" s="10"/>
    </row>
    <row r="53" spans="2:2" x14ac:dyDescent="0.2">
      <c r="B53" s="10"/>
    </row>
    <row r="54" spans="2:2" x14ac:dyDescent="0.2">
      <c r="B54" s="10"/>
    </row>
    <row r="55" spans="2:2" x14ac:dyDescent="0.2">
      <c r="B55" s="10"/>
    </row>
    <row r="56" spans="2:2" x14ac:dyDescent="0.2">
      <c r="B56" s="10"/>
    </row>
    <row r="57" spans="2:2" x14ac:dyDescent="0.2">
      <c r="B57" s="10"/>
    </row>
    <row r="58" spans="2:2" x14ac:dyDescent="0.2">
      <c r="B58" s="10"/>
    </row>
    <row r="59" spans="2:2" x14ac:dyDescent="0.2">
      <c r="B59" s="10"/>
    </row>
    <row r="60" spans="2:2" x14ac:dyDescent="0.2">
      <c r="B60" s="10"/>
    </row>
    <row r="61" spans="2:2" x14ac:dyDescent="0.2">
      <c r="B61" s="10"/>
    </row>
    <row r="62" spans="2:2" x14ac:dyDescent="0.2">
      <c r="B62" s="10"/>
    </row>
    <row r="63" spans="2:2" x14ac:dyDescent="0.2">
      <c r="B63" s="10"/>
    </row>
    <row r="64" spans="2:2" x14ac:dyDescent="0.2">
      <c r="B64" s="10"/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10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32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10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10"/>
    </row>
    <row r="200" spans="2:2" x14ac:dyDescent="0.2">
      <c r="B200" s="10"/>
    </row>
    <row r="201" spans="2:2" x14ac:dyDescent="0.2">
      <c r="B201" s="10"/>
    </row>
    <row r="202" spans="2:2" x14ac:dyDescent="0.2">
      <c r="B202" s="10"/>
    </row>
    <row r="203" spans="2:2" x14ac:dyDescent="0.2">
      <c r="B203" s="10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10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10"/>
    </row>
    <row r="387" spans="2:2" x14ac:dyDescent="0.2">
      <c r="B387" s="10"/>
    </row>
    <row r="388" spans="2:2" x14ac:dyDescent="0.2">
      <c r="B388" s="10"/>
    </row>
    <row r="389" spans="2:2" x14ac:dyDescent="0.2">
      <c r="B389" s="10"/>
    </row>
    <row r="390" spans="2:2" x14ac:dyDescent="0.2">
      <c r="B390" s="10"/>
    </row>
    <row r="391" spans="2:2" x14ac:dyDescent="0.2">
      <c r="B391" s="10"/>
    </row>
    <row r="392" spans="2:2" x14ac:dyDescent="0.2">
      <c r="B392" s="10"/>
    </row>
    <row r="393" spans="2:2" x14ac:dyDescent="0.2">
      <c r="B393" s="10"/>
    </row>
    <row r="394" spans="2:2" x14ac:dyDescent="0.2">
      <c r="B394" s="10"/>
    </row>
    <row r="395" spans="2:2" x14ac:dyDescent="0.2">
      <c r="B395" s="10"/>
    </row>
    <row r="396" spans="2:2" x14ac:dyDescent="0.2">
      <c r="B396" s="10"/>
    </row>
    <row r="397" spans="2:2" x14ac:dyDescent="0.2">
      <c r="B397" s="10"/>
    </row>
    <row r="398" spans="2:2" x14ac:dyDescent="0.2">
      <c r="B398" s="10"/>
    </row>
    <row r="399" spans="2:2" x14ac:dyDescent="0.2">
      <c r="B399" s="10"/>
    </row>
    <row r="400" spans="2:2" x14ac:dyDescent="0.2">
      <c r="B400" s="10"/>
    </row>
    <row r="401" spans="2:2" x14ac:dyDescent="0.2">
      <c r="B401" s="10"/>
    </row>
    <row r="402" spans="2:2" x14ac:dyDescent="0.2">
      <c r="B402" s="10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2" x14ac:dyDescent="0.2">
      <c r="B1009" s="4"/>
    </row>
    <row r="1010" spans="2:2" x14ac:dyDescent="0.2">
      <c r="B1010" s="4"/>
    </row>
    <row r="1011" spans="2:2" x14ac:dyDescent="0.2">
      <c r="B1011" s="4"/>
    </row>
    <row r="1012" spans="2:2" x14ac:dyDescent="0.2">
      <c r="B1012" s="4"/>
    </row>
    <row r="1013" spans="2:2" x14ac:dyDescent="0.2">
      <c r="B1013" s="4"/>
    </row>
    <row r="1014" spans="2:2" x14ac:dyDescent="0.2">
      <c r="B1014" s="4"/>
    </row>
    <row r="1015" spans="2:2" x14ac:dyDescent="0.2">
      <c r="B1015" s="4"/>
    </row>
    <row r="1016" spans="2:2" x14ac:dyDescent="0.2">
      <c r="B1016" s="4"/>
    </row>
    <row r="1017" spans="2:2" x14ac:dyDescent="0.2">
      <c r="B1017" s="4"/>
    </row>
    <row r="1018" spans="2:2" x14ac:dyDescent="0.2">
      <c r="B1018" s="4"/>
    </row>
    <row r="1019" spans="2:2" x14ac:dyDescent="0.2">
      <c r="B1019" s="4"/>
    </row>
    <row r="1020" spans="2:2" x14ac:dyDescent="0.2">
      <c r="B1020" s="4"/>
    </row>
    <row r="1021" spans="2:2" x14ac:dyDescent="0.2">
      <c r="B1021" s="4"/>
    </row>
    <row r="1022" spans="2:2" x14ac:dyDescent="0.2">
      <c r="B1022" s="4"/>
    </row>
    <row r="1023" spans="2:2" x14ac:dyDescent="0.2">
      <c r="B1023" s="4"/>
    </row>
    <row r="1024" spans="2:2" x14ac:dyDescent="0.2">
      <c r="B1024" s="4"/>
    </row>
    <row r="1025" spans="2:2" x14ac:dyDescent="0.2">
      <c r="B1025" s="4"/>
    </row>
    <row r="1026" spans="2:2" x14ac:dyDescent="0.2">
      <c r="B1026" s="4"/>
    </row>
    <row r="1027" spans="2:2" x14ac:dyDescent="0.2">
      <c r="B1027" s="4"/>
    </row>
    <row r="1028" spans="2:2" x14ac:dyDescent="0.2">
      <c r="B1028" s="4"/>
    </row>
    <row r="1029" spans="2:2" x14ac:dyDescent="0.2">
      <c r="B1029" s="4"/>
    </row>
    <row r="1030" spans="2:2" x14ac:dyDescent="0.2">
      <c r="B1030" s="4"/>
    </row>
    <row r="1031" spans="2:2" x14ac:dyDescent="0.2">
      <c r="B1031" s="4"/>
    </row>
    <row r="1032" spans="2:2" x14ac:dyDescent="0.2">
      <c r="B1032" s="4"/>
    </row>
    <row r="1033" spans="2:2" x14ac:dyDescent="0.2">
      <c r="B1033" s="4"/>
    </row>
    <row r="1034" spans="2:2" x14ac:dyDescent="0.2">
      <c r="B1034" s="4"/>
    </row>
    <row r="1035" spans="2:2" x14ac:dyDescent="0.2">
      <c r="B1035" s="4"/>
    </row>
    <row r="1036" spans="2:2" x14ac:dyDescent="0.2">
      <c r="B1036" s="4"/>
    </row>
    <row r="1037" spans="2:2" x14ac:dyDescent="0.2">
      <c r="B1037" s="4"/>
    </row>
    <row r="1038" spans="2:2" x14ac:dyDescent="0.2">
      <c r="B1038" s="4"/>
    </row>
    <row r="1039" spans="2:2" x14ac:dyDescent="0.2">
      <c r="B1039" s="4"/>
    </row>
    <row r="1040" spans="2:2" x14ac:dyDescent="0.2">
      <c r="B1040" s="4"/>
    </row>
    <row r="1041" spans="2:2" x14ac:dyDescent="0.2">
      <c r="B1041" s="4"/>
    </row>
    <row r="1042" spans="2:2" x14ac:dyDescent="0.2">
      <c r="B1042" s="4"/>
    </row>
    <row r="1043" spans="2:2" x14ac:dyDescent="0.2">
      <c r="B1043" s="4"/>
    </row>
    <row r="1044" spans="2:2" x14ac:dyDescent="0.2">
      <c r="B1044" s="4"/>
    </row>
    <row r="1045" spans="2:2" x14ac:dyDescent="0.2">
      <c r="B1045" s="4"/>
    </row>
    <row r="1046" spans="2:2" x14ac:dyDescent="0.2">
      <c r="B1046" s="4"/>
    </row>
    <row r="1047" spans="2:2" x14ac:dyDescent="0.2">
      <c r="B1047" s="4"/>
    </row>
    <row r="1048" spans="2:2" x14ac:dyDescent="0.2">
      <c r="B1048" s="4"/>
    </row>
    <row r="1049" spans="2:2" x14ac:dyDescent="0.2">
      <c r="B1049" s="4"/>
    </row>
    <row r="1050" spans="2:2" x14ac:dyDescent="0.2">
      <c r="B1050" s="4"/>
    </row>
    <row r="1051" spans="2:2" x14ac:dyDescent="0.2">
      <c r="B1051" s="4"/>
    </row>
    <row r="1052" spans="2:2" x14ac:dyDescent="0.2">
      <c r="B1052" s="4"/>
    </row>
    <row r="1053" spans="2:2" x14ac:dyDescent="0.2">
      <c r="B1053" s="4"/>
    </row>
    <row r="1054" spans="2:2" x14ac:dyDescent="0.2">
      <c r="B1054" s="4"/>
    </row>
    <row r="1055" spans="2:2" x14ac:dyDescent="0.2">
      <c r="B1055" s="4"/>
    </row>
    <row r="1056" spans="2:2" x14ac:dyDescent="0.2">
      <c r="B1056" s="4"/>
    </row>
    <row r="1057" spans="2:2" x14ac:dyDescent="0.2">
      <c r="B1057" s="4"/>
    </row>
    <row r="1058" spans="2:2" x14ac:dyDescent="0.2">
      <c r="B1058" s="4"/>
    </row>
    <row r="1059" spans="2:2" x14ac:dyDescent="0.2">
      <c r="B1059" s="4"/>
    </row>
    <row r="1060" spans="2:2" x14ac:dyDescent="0.2">
      <c r="B1060" s="4"/>
    </row>
    <row r="1061" spans="2:2" x14ac:dyDescent="0.2">
      <c r="B1061" s="4"/>
    </row>
    <row r="1062" spans="2:2" x14ac:dyDescent="0.2">
      <c r="B1062" s="4"/>
    </row>
    <row r="1063" spans="2:2" x14ac:dyDescent="0.2">
      <c r="B1063" s="4"/>
    </row>
    <row r="1064" spans="2:2" x14ac:dyDescent="0.2">
      <c r="B1064" s="4"/>
    </row>
    <row r="1065" spans="2:2" x14ac:dyDescent="0.2">
      <c r="B1065" s="4"/>
    </row>
    <row r="1066" spans="2:2" x14ac:dyDescent="0.2">
      <c r="B1066" s="4"/>
    </row>
    <row r="1067" spans="2:2" x14ac:dyDescent="0.2">
      <c r="B1067" s="4"/>
    </row>
    <row r="1068" spans="2:2" x14ac:dyDescent="0.2">
      <c r="B1068" s="4"/>
    </row>
    <row r="1069" spans="2:2" x14ac:dyDescent="0.2">
      <c r="B1069" s="4"/>
    </row>
    <row r="1070" spans="2:2" x14ac:dyDescent="0.2">
      <c r="B1070" s="4"/>
    </row>
    <row r="1071" spans="2:2" x14ac:dyDescent="0.2">
      <c r="B1071" s="4"/>
    </row>
    <row r="1072" spans="2:2" x14ac:dyDescent="0.2">
      <c r="B1072" s="4"/>
    </row>
    <row r="1073" spans="2:2" x14ac:dyDescent="0.2">
      <c r="B1073" s="4"/>
    </row>
    <row r="1074" spans="2:2" x14ac:dyDescent="0.2">
      <c r="B1074" s="4"/>
    </row>
    <row r="1075" spans="2:2" x14ac:dyDescent="0.2">
      <c r="B1075" s="4"/>
    </row>
    <row r="1076" spans="2:2" x14ac:dyDescent="0.2">
      <c r="B1076" s="4"/>
    </row>
    <row r="1077" spans="2:2" x14ac:dyDescent="0.2">
      <c r="B1077" s="4"/>
    </row>
    <row r="1078" spans="2:2" x14ac:dyDescent="0.2">
      <c r="B1078" s="4"/>
    </row>
    <row r="1079" spans="2:2" x14ac:dyDescent="0.2">
      <c r="B1079" s="4"/>
    </row>
    <row r="1080" spans="2:2" x14ac:dyDescent="0.2">
      <c r="B1080" s="4"/>
    </row>
    <row r="1081" spans="2:2" x14ac:dyDescent="0.2">
      <c r="B1081" s="4"/>
    </row>
    <row r="1082" spans="2:2" x14ac:dyDescent="0.2">
      <c r="B1082" s="4"/>
    </row>
    <row r="1083" spans="2:2" x14ac:dyDescent="0.2">
      <c r="B1083" s="4"/>
    </row>
    <row r="1084" spans="2:2" x14ac:dyDescent="0.2">
      <c r="B1084" s="4"/>
    </row>
    <row r="1085" spans="2:2" x14ac:dyDescent="0.2">
      <c r="B1085" s="4"/>
    </row>
    <row r="1086" spans="2:2" x14ac:dyDescent="0.2">
      <c r="B1086" s="4"/>
    </row>
    <row r="1087" spans="2:2" x14ac:dyDescent="0.2">
      <c r="B1087" s="4"/>
    </row>
    <row r="1088" spans="2:2" x14ac:dyDescent="0.2">
      <c r="B1088" s="4"/>
    </row>
    <row r="1089" spans="2:2" x14ac:dyDescent="0.2">
      <c r="B1089" s="4"/>
    </row>
    <row r="1090" spans="2:2" x14ac:dyDescent="0.2">
      <c r="B1090" s="4"/>
    </row>
    <row r="1091" spans="2:2" x14ac:dyDescent="0.2">
      <c r="B1091" s="4"/>
    </row>
    <row r="1092" spans="2:2" x14ac:dyDescent="0.2">
      <c r="B1092" s="4"/>
    </row>
    <row r="1093" spans="2:2" x14ac:dyDescent="0.2">
      <c r="B1093" s="4"/>
    </row>
    <row r="1094" spans="2:2" x14ac:dyDescent="0.2">
      <c r="B1094" s="4"/>
    </row>
    <row r="1095" spans="2:2" x14ac:dyDescent="0.2">
      <c r="B1095" s="4"/>
    </row>
    <row r="1096" spans="2:2" x14ac:dyDescent="0.2">
      <c r="B1096" s="4"/>
    </row>
    <row r="1097" spans="2:2" x14ac:dyDescent="0.2">
      <c r="B1097" s="4"/>
    </row>
    <row r="1098" spans="2:2" x14ac:dyDescent="0.2">
      <c r="B1098" s="4"/>
    </row>
    <row r="1099" spans="2:2" x14ac:dyDescent="0.2">
      <c r="B1099" s="4"/>
    </row>
    <row r="1100" spans="2:2" x14ac:dyDescent="0.2">
      <c r="B1100" s="4"/>
    </row>
    <row r="1101" spans="2:2" x14ac:dyDescent="0.2">
      <c r="B1101" s="4"/>
    </row>
    <row r="1102" spans="2:2" x14ac:dyDescent="0.2">
      <c r="B1102" s="4"/>
    </row>
    <row r="1103" spans="2:2" x14ac:dyDescent="0.2">
      <c r="B1103" s="4"/>
    </row>
    <row r="1104" spans="2:2" x14ac:dyDescent="0.2">
      <c r="B1104" s="4"/>
    </row>
    <row r="1105" spans="2:2" x14ac:dyDescent="0.2">
      <c r="B1105" s="4"/>
    </row>
    <row r="1106" spans="2:2" x14ac:dyDescent="0.2">
      <c r="B1106" s="4"/>
    </row>
    <row r="1107" spans="2:2" x14ac:dyDescent="0.2">
      <c r="B1107" s="4"/>
    </row>
    <row r="1108" spans="2:2" x14ac:dyDescent="0.2">
      <c r="B1108" s="4"/>
    </row>
    <row r="1109" spans="2:2" x14ac:dyDescent="0.2">
      <c r="B1109" s="4"/>
    </row>
    <row r="1110" spans="2:2" x14ac:dyDescent="0.2">
      <c r="B1110" s="4"/>
    </row>
    <row r="1111" spans="2:2" x14ac:dyDescent="0.2">
      <c r="B1111" s="4"/>
    </row>
    <row r="1112" spans="2:2" x14ac:dyDescent="0.2">
      <c r="B11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1"/>
  <sheetViews>
    <sheetView topLeftCell="A290" workbookViewId="0">
      <selection activeCell="F304" sqref="F304"/>
    </sheetView>
  </sheetViews>
  <sheetFormatPr defaultRowHeight="14.25" x14ac:dyDescent="0.2"/>
  <cols>
    <col min="1" max="1" width="18" bestFit="1" customWidth="1"/>
    <col min="2" max="2" width="7.125" bestFit="1" customWidth="1"/>
  </cols>
  <sheetData>
    <row r="1" spans="1:3" x14ac:dyDescent="0.2">
      <c r="A1" s="1" t="s">
        <v>3</v>
      </c>
      <c r="B1" s="1"/>
      <c r="C1" s="7"/>
    </row>
    <row r="2" spans="1:3" x14ac:dyDescent="0.2">
      <c r="A2" s="2" t="s">
        <v>921</v>
      </c>
      <c r="B2" s="2" t="s">
        <v>922</v>
      </c>
      <c r="C2" s="8"/>
    </row>
    <row r="3" spans="1:3" x14ac:dyDescent="0.2">
      <c r="A3" s="2" t="s">
        <v>923</v>
      </c>
      <c r="B3" s="3" t="s">
        <v>924</v>
      </c>
      <c r="C3" s="8"/>
    </row>
    <row r="4" spans="1:3" x14ac:dyDescent="0.2">
      <c r="B4" s="10"/>
      <c r="C4" s="11"/>
    </row>
    <row r="5" spans="1:3" x14ac:dyDescent="0.2">
      <c r="B5" s="10"/>
      <c r="C5" s="11"/>
    </row>
    <row r="6" spans="1:3" x14ac:dyDescent="0.2">
      <c r="B6" s="10"/>
      <c r="C6" s="11"/>
    </row>
    <row r="7" spans="1:3" x14ac:dyDescent="0.2">
      <c r="B7" s="10"/>
      <c r="C7" s="11"/>
    </row>
    <row r="8" spans="1:3" x14ac:dyDescent="0.2">
      <c r="B8" s="10"/>
      <c r="C8" s="11"/>
    </row>
    <row r="9" spans="1:3" x14ac:dyDescent="0.2">
      <c r="B9" s="10"/>
      <c r="C9" s="11"/>
    </row>
    <row r="10" spans="1:3" x14ac:dyDescent="0.2">
      <c r="B10" s="10"/>
      <c r="C10" s="11"/>
    </row>
    <row r="11" spans="1:3" x14ac:dyDescent="0.2">
      <c r="B11" s="10"/>
      <c r="C11" s="11"/>
    </row>
    <row r="12" spans="1:3" x14ac:dyDescent="0.2">
      <c r="B12" s="10"/>
      <c r="C12" s="11"/>
    </row>
    <row r="13" spans="1:3" x14ac:dyDescent="0.2">
      <c r="B13" s="10"/>
      <c r="C13" s="11"/>
    </row>
    <row r="14" spans="1:3" x14ac:dyDescent="0.2">
      <c r="B14" s="10"/>
      <c r="C14" s="11"/>
    </row>
    <row r="15" spans="1:3" x14ac:dyDescent="0.2">
      <c r="B15" s="10"/>
      <c r="C15" s="11"/>
    </row>
    <row r="16" spans="1:3" x14ac:dyDescent="0.2">
      <c r="B16" s="10"/>
      <c r="C16" s="11"/>
    </row>
    <row r="17" spans="2:3" x14ac:dyDescent="0.2">
      <c r="B17" s="10"/>
      <c r="C17" s="11"/>
    </row>
    <row r="18" spans="2:3" x14ac:dyDescent="0.2">
      <c r="B18" s="10"/>
      <c r="C18" s="11"/>
    </row>
    <row r="19" spans="2:3" x14ac:dyDescent="0.2">
      <c r="B19" s="10"/>
      <c r="C19" s="11"/>
    </row>
    <row r="20" spans="2:3" x14ac:dyDescent="0.2">
      <c r="B20" s="10"/>
      <c r="C20" s="11"/>
    </row>
    <row r="21" spans="2:3" x14ac:dyDescent="0.2">
      <c r="B21" s="10"/>
      <c r="C21" s="11"/>
    </row>
    <row r="22" spans="2:3" x14ac:dyDescent="0.2">
      <c r="B22" s="10"/>
      <c r="C22" s="11"/>
    </row>
    <row r="23" spans="2:3" x14ac:dyDescent="0.2">
      <c r="B23" s="10"/>
      <c r="C23" s="11"/>
    </row>
    <row r="24" spans="2:3" x14ac:dyDescent="0.2">
      <c r="B24" s="10"/>
      <c r="C24" s="11"/>
    </row>
    <row r="25" spans="2:3" x14ac:dyDescent="0.2">
      <c r="B25" s="10"/>
      <c r="C25" s="11"/>
    </row>
    <row r="26" spans="2:3" x14ac:dyDescent="0.2">
      <c r="B26" s="10"/>
      <c r="C26" s="11"/>
    </row>
    <row r="27" spans="2:3" x14ac:dyDescent="0.2">
      <c r="B27" s="10"/>
      <c r="C27" s="11"/>
    </row>
    <row r="28" spans="2:3" x14ac:dyDescent="0.2">
      <c r="B28" s="4"/>
      <c r="C28" s="31"/>
    </row>
    <row r="29" spans="2:3" x14ac:dyDescent="0.2">
      <c r="B29" s="4"/>
      <c r="C29" s="11"/>
    </row>
    <row r="30" spans="2:3" x14ac:dyDescent="0.2">
      <c r="B30" s="4"/>
      <c r="C30" s="11"/>
    </row>
    <row r="31" spans="2:3" x14ac:dyDescent="0.2">
      <c r="B31" s="4"/>
      <c r="C31" s="11"/>
    </row>
    <row r="32" spans="2:3" x14ac:dyDescent="0.2">
      <c r="B32" s="4"/>
      <c r="C32" s="11"/>
    </row>
    <row r="33" spans="2:3" x14ac:dyDescent="0.2">
      <c r="B33" s="4"/>
      <c r="C33" s="9"/>
    </row>
    <row r="34" spans="2:3" x14ac:dyDescent="0.2">
      <c r="B34" s="4"/>
      <c r="C34" s="9"/>
    </row>
    <row r="35" spans="2:3" x14ac:dyDescent="0.2">
      <c r="B35" s="4"/>
      <c r="C35" s="9"/>
    </row>
    <row r="36" spans="2:3" x14ac:dyDescent="0.2">
      <c r="B36" s="4"/>
      <c r="C36" s="9"/>
    </row>
    <row r="37" spans="2:3" x14ac:dyDescent="0.2">
      <c r="B37" s="4"/>
      <c r="C37" s="9"/>
    </row>
    <row r="38" spans="2:3" x14ac:dyDescent="0.2">
      <c r="B38" s="4"/>
      <c r="C38" s="9"/>
    </row>
    <row r="39" spans="2:3" x14ac:dyDescent="0.2">
      <c r="B39" s="4"/>
      <c r="C39" s="9"/>
    </row>
    <row r="40" spans="2:3" x14ac:dyDescent="0.2">
      <c r="B40" s="4"/>
      <c r="C40" s="9"/>
    </row>
    <row r="41" spans="2:3" x14ac:dyDescent="0.2">
      <c r="B41" s="4"/>
      <c r="C41" s="9"/>
    </row>
    <row r="42" spans="2:3" x14ac:dyDescent="0.2">
      <c r="B42" s="4"/>
      <c r="C42" s="9"/>
    </row>
    <row r="43" spans="2:3" x14ac:dyDescent="0.2">
      <c r="B43" s="4"/>
      <c r="C43" s="9"/>
    </row>
    <row r="44" spans="2:3" x14ac:dyDescent="0.2">
      <c r="B44" s="4"/>
      <c r="C44" s="33"/>
    </row>
    <row r="45" spans="2:3" x14ac:dyDescent="0.2">
      <c r="B45" s="4"/>
      <c r="C45" s="9"/>
    </row>
    <row r="46" spans="2:3" x14ac:dyDescent="0.2">
      <c r="B46" s="32"/>
      <c r="C46" s="9"/>
    </row>
    <row r="47" spans="2:3" x14ac:dyDescent="0.2">
      <c r="B47" s="10"/>
      <c r="C47" s="9"/>
    </row>
    <row r="48" spans="2:3" x14ac:dyDescent="0.2">
      <c r="B48" s="10"/>
      <c r="C48" s="9"/>
    </row>
    <row r="49" spans="2:3" x14ac:dyDescent="0.2">
      <c r="B49" s="10"/>
      <c r="C49" s="9"/>
    </row>
    <row r="50" spans="2:3" x14ac:dyDescent="0.2">
      <c r="B50" s="10"/>
      <c r="C50" s="9"/>
    </row>
    <row r="51" spans="2:3" x14ac:dyDescent="0.2">
      <c r="B51" s="10"/>
      <c r="C51" s="9"/>
    </row>
    <row r="52" spans="2:3" x14ac:dyDescent="0.2">
      <c r="B52" s="10"/>
      <c r="C52" s="9"/>
    </row>
    <row r="53" spans="2:3" x14ac:dyDescent="0.2">
      <c r="B53" s="10"/>
      <c r="C53" s="9"/>
    </row>
    <row r="54" spans="2:3" x14ac:dyDescent="0.2">
      <c r="B54" s="10"/>
      <c r="C54" s="9"/>
    </row>
    <row r="55" spans="2:3" x14ac:dyDescent="0.2">
      <c r="B55" s="10"/>
      <c r="C55" s="9"/>
    </row>
    <row r="56" spans="2:3" x14ac:dyDescent="0.2">
      <c r="B56" s="10"/>
      <c r="C56" s="9"/>
    </row>
    <row r="57" spans="2:3" x14ac:dyDescent="0.2">
      <c r="B57" s="10"/>
      <c r="C57" s="9"/>
    </row>
    <row r="58" spans="2:3" x14ac:dyDescent="0.2">
      <c r="B58" s="10"/>
      <c r="C58" s="9"/>
    </row>
    <row r="59" spans="2:3" x14ac:dyDescent="0.2">
      <c r="B59" s="10"/>
      <c r="C59" s="9"/>
    </row>
    <row r="60" spans="2:3" x14ac:dyDescent="0.2">
      <c r="B60" s="10"/>
      <c r="C60" s="9"/>
    </row>
    <row r="61" spans="2:3" x14ac:dyDescent="0.2">
      <c r="B61" s="10"/>
      <c r="C61" s="9"/>
    </row>
    <row r="62" spans="2:3" x14ac:dyDescent="0.2">
      <c r="B62" s="10"/>
      <c r="C62" s="9"/>
    </row>
    <row r="63" spans="2:3" x14ac:dyDescent="0.2">
      <c r="B63" s="10"/>
      <c r="C63" s="9"/>
    </row>
    <row r="64" spans="2:3" x14ac:dyDescent="0.2">
      <c r="B64" s="10"/>
      <c r="C64" s="9"/>
    </row>
    <row r="65" spans="2:3" x14ac:dyDescent="0.2">
      <c r="B65" s="10"/>
      <c r="C65" s="9"/>
    </row>
    <row r="66" spans="2:3" x14ac:dyDescent="0.2">
      <c r="B66" s="30"/>
      <c r="C66" s="9"/>
    </row>
    <row r="67" spans="2:3" x14ac:dyDescent="0.2">
      <c r="B67" s="10"/>
      <c r="C67" s="9"/>
    </row>
    <row r="68" spans="2:3" x14ac:dyDescent="0.2">
      <c r="B68" s="10"/>
      <c r="C68" s="9"/>
    </row>
    <row r="69" spans="2:3" x14ac:dyDescent="0.2">
      <c r="B69" s="10"/>
      <c r="C69" s="9"/>
    </row>
    <row r="70" spans="2:3" x14ac:dyDescent="0.2">
      <c r="B70" s="4"/>
    </row>
    <row r="71" spans="2:3" x14ac:dyDescent="0.2">
      <c r="B71" s="4"/>
    </row>
    <row r="72" spans="2:3" x14ac:dyDescent="0.2">
      <c r="B72" s="4"/>
    </row>
    <row r="73" spans="2:3" x14ac:dyDescent="0.2">
      <c r="B73" s="4"/>
    </row>
    <row r="74" spans="2:3" x14ac:dyDescent="0.2">
      <c r="B74" s="4"/>
    </row>
    <row r="75" spans="2:3" x14ac:dyDescent="0.2">
      <c r="B75" s="4"/>
    </row>
    <row r="76" spans="2:3" x14ac:dyDescent="0.2">
      <c r="B76" s="4"/>
    </row>
    <row r="77" spans="2:3" x14ac:dyDescent="0.2">
      <c r="B77" s="4"/>
    </row>
    <row r="78" spans="2:3" x14ac:dyDescent="0.2">
      <c r="B78" s="4"/>
    </row>
    <row r="79" spans="2:3" x14ac:dyDescent="0.2">
      <c r="B79" s="4"/>
    </row>
    <row r="80" spans="2:3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32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10"/>
    </row>
    <row r="191" spans="2:2" x14ac:dyDescent="0.2">
      <c r="B191" s="10"/>
    </row>
    <row r="192" spans="2:2" x14ac:dyDescent="0.2">
      <c r="B192" s="10"/>
    </row>
    <row r="193" spans="2:2" x14ac:dyDescent="0.2">
      <c r="B193" s="10"/>
    </row>
    <row r="194" spans="2:2" x14ac:dyDescent="0.2">
      <c r="B194" s="10"/>
    </row>
    <row r="195" spans="2:2" x14ac:dyDescent="0.2">
      <c r="B195" s="10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10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10"/>
    </row>
    <row r="382" spans="2:2" x14ac:dyDescent="0.2">
      <c r="B382" s="10"/>
    </row>
    <row r="383" spans="2:2" x14ac:dyDescent="0.2">
      <c r="B383" s="10"/>
    </row>
    <row r="384" spans="2:2" x14ac:dyDescent="0.2">
      <c r="B384" s="10"/>
    </row>
    <row r="385" spans="2:2" x14ac:dyDescent="0.2">
      <c r="B385" s="10"/>
    </row>
    <row r="386" spans="2:2" x14ac:dyDescent="0.2">
      <c r="B386" s="10"/>
    </row>
    <row r="387" spans="2:2" x14ac:dyDescent="0.2">
      <c r="B387" s="10"/>
    </row>
    <row r="388" spans="2:2" x14ac:dyDescent="0.2">
      <c r="B388" s="10"/>
    </row>
    <row r="389" spans="2:2" x14ac:dyDescent="0.2">
      <c r="B389" s="10"/>
    </row>
    <row r="390" spans="2:2" x14ac:dyDescent="0.2">
      <c r="B390" s="10"/>
    </row>
    <row r="391" spans="2:2" x14ac:dyDescent="0.2">
      <c r="B391" s="10"/>
    </row>
    <row r="392" spans="2:2" x14ac:dyDescent="0.2">
      <c r="B392" s="10"/>
    </row>
    <row r="393" spans="2:2" x14ac:dyDescent="0.2">
      <c r="B393" s="10"/>
    </row>
    <row r="394" spans="2:2" x14ac:dyDescent="0.2">
      <c r="B394" s="10"/>
    </row>
    <row r="395" spans="2:2" x14ac:dyDescent="0.2">
      <c r="B395" s="10"/>
    </row>
    <row r="396" spans="2:2" x14ac:dyDescent="0.2">
      <c r="B396" s="10"/>
    </row>
    <row r="397" spans="2:2" x14ac:dyDescent="0.2">
      <c r="B397" s="10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10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2" x14ac:dyDescent="0.2">
      <c r="B1009" s="4"/>
    </row>
    <row r="1010" spans="2:2" x14ac:dyDescent="0.2">
      <c r="B1010" s="4"/>
    </row>
    <row r="1011" spans="2:2" x14ac:dyDescent="0.2">
      <c r="B1011" s="4"/>
    </row>
    <row r="1012" spans="2:2" x14ac:dyDescent="0.2">
      <c r="B1012" s="4"/>
    </row>
    <row r="1013" spans="2:2" x14ac:dyDescent="0.2">
      <c r="B1013" s="4"/>
    </row>
    <row r="1014" spans="2:2" x14ac:dyDescent="0.2">
      <c r="B1014" s="4"/>
    </row>
    <row r="1015" spans="2:2" x14ac:dyDescent="0.2">
      <c r="B1015" s="4"/>
    </row>
    <row r="1016" spans="2:2" x14ac:dyDescent="0.2">
      <c r="B1016" s="4"/>
    </row>
    <row r="1017" spans="2:2" x14ac:dyDescent="0.2">
      <c r="B1017" s="4"/>
    </row>
    <row r="1018" spans="2:2" x14ac:dyDescent="0.2">
      <c r="B1018" s="4"/>
    </row>
    <row r="1019" spans="2:2" x14ac:dyDescent="0.2">
      <c r="B1019" s="4"/>
    </row>
    <row r="1020" spans="2:2" x14ac:dyDescent="0.2">
      <c r="B1020" s="4"/>
    </row>
    <row r="1021" spans="2:2" x14ac:dyDescent="0.2">
      <c r="B1021" s="4"/>
    </row>
    <row r="1022" spans="2:2" x14ac:dyDescent="0.2">
      <c r="B1022" s="4"/>
    </row>
    <row r="1023" spans="2:2" x14ac:dyDescent="0.2">
      <c r="B1023" s="4"/>
    </row>
    <row r="1024" spans="2:2" x14ac:dyDescent="0.2">
      <c r="B1024" s="4"/>
    </row>
    <row r="1025" spans="2:2" x14ac:dyDescent="0.2">
      <c r="B1025" s="4"/>
    </row>
    <row r="1026" spans="2:2" x14ac:dyDescent="0.2">
      <c r="B1026" s="4"/>
    </row>
    <row r="1027" spans="2:2" x14ac:dyDescent="0.2">
      <c r="B1027" s="4"/>
    </row>
    <row r="1028" spans="2:2" x14ac:dyDescent="0.2">
      <c r="B1028" s="4"/>
    </row>
    <row r="1029" spans="2:2" x14ac:dyDescent="0.2">
      <c r="B1029" s="4"/>
    </row>
    <row r="1030" spans="2:2" x14ac:dyDescent="0.2">
      <c r="B1030" s="4"/>
    </row>
    <row r="1031" spans="2:2" x14ac:dyDescent="0.2">
      <c r="B1031" s="4"/>
    </row>
    <row r="1032" spans="2:2" x14ac:dyDescent="0.2">
      <c r="B1032" s="4"/>
    </row>
    <row r="1033" spans="2:2" x14ac:dyDescent="0.2">
      <c r="B1033" s="4"/>
    </row>
    <row r="1034" spans="2:2" x14ac:dyDescent="0.2">
      <c r="B1034" s="4"/>
    </row>
    <row r="1035" spans="2:2" x14ac:dyDescent="0.2">
      <c r="B1035" s="4"/>
    </row>
    <row r="1036" spans="2:2" x14ac:dyDescent="0.2">
      <c r="B1036" s="4"/>
    </row>
    <row r="1037" spans="2:2" x14ac:dyDescent="0.2">
      <c r="B1037" s="4"/>
    </row>
    <row r="1038" spans="2:2" x14ac:dyDescent="0.2">
      <c r="B1038" s="4"/>
    </row>
    <row r="1039" spans="2:2" x14ac:dyDescent="0.2">
      <c r="B1039" s="4"/>
    </row>
    <row r="1040" spans="2:2" x14ac:dyDescent="0.2">
      <c r="B1040" s="4"/>
    </row>
    <row r="1041" spans="2:2" x14ac:dyDescent="0.2">
      <c r="B1041" s="4"/>
    </row>
    <row r="1042" spans="2:2" x14ac:dyDescent="0.2">
      <c r="B1042" s="4"/>
    </row>
    <row r="1043" spans="2:2" x14ac:dyDescent="0.2">
      <c r="B1043" s="4"/>
    </row>
    <row r="1044" spans="2:2" x14ac:dyDescent="0.2">
      <c r="B1044" s="4"/>
    </row>
    <row r="1045" spans="2:2" x14ac:dyDescent="0.2">
      <c r="B1045" s="4"/>
    </row>
    <row r="1046" spans="2:2" x14ac:dyDescent="0.2">
      <c r="B1046" s="4"/>
    </row>
    <row r="1047" spans="2:2" x14ac:dyDescent="0.2">
      <c r="B1047" s="4"/>
    </row>
    <row r="1048" spans="2:2" x14ac:dyDescent="0.2">
      <c r="B1048" s="4"/>
    </row>
    <row r="1049" spans="2:2" x14ac:dyDescent="0.2">
      <c r="B1049" s="4"/>
    </row>
    <row r="1050" spans="2:2" x14ac:dyDescent="0.2">
      <c r="B1050" s="4"/>
    </row>
    <row r="1051" spans="2:2" x14ac:dyDescent="0.2">
      <c r="B105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topLeftCell="A78" workbookViewId="0">
      <selection activeCell="D89" sqref="D89"/>
    </sheetView>
  </sheetViews>
  <sheetFormatPr defaultRowHeight="14.25" x14ac:dyDescent="0.2"/>
  <cols>
    <col min="1" max="1" width="18" bestFit="1" customWidth="1"/>
  </cols>
  <sheetData>
    <row r="1" spans="1:2" x14ac:dyDescent="0.2">
      <c r="A1" s="1" t="s">
        <v>3</v>
      </c>
      <c r="B1" s="1"/>
    </row>
    <row r="2" spans="1:2" x14ac:dyDescent="0.2">
      <c r="A2" s="2" t="s">
        <v>1</v>
      </c>
      <c r="B2" s="2" t="s">
        <v>0</v>
      </c>
    </row>
    <row r="3" spans="1:2" x14ac:dyDescent="0.2">
      <c r="A3" s="2" t="s">
        <v>2</v>
      </c>
      <c r="B3" s="3" t="s">
        <v>4</v>
      </c>
    </row>
    <row r="4" spans="1:2" x14ac:dyDescent="0.2">
      <c r="B4" s="10"/>
    </row>
    <row r="5" spans="1:2" x14ac:dyDescent="0.2">
      <c r="B5" s="10"/>
    </row>
    <row r="6" spans="1:2" x14ac:dyDescent="0.2">
      <c r="B6" s="10"/>
    </row>
    <row r="7" spans="1:2" x14ac:dyDescent="0.2">
      <c r="B7" s="10"/>
    </row>
    <row r="8" spans="1:2" x14ac:dyDescent="0.2">
      <c r="B8" s="10"/>
    </row>
    <row r="9" spans="1:2" x14ac:dyDescent="0.2">
      <c r="B9" s="10"/>
    </row>
    <row r="10" spans="1:2" x14ac:dyDescent="0.2">
      <c r="B10" s="10"/>
    </row>
    <row r="11" spans="1:2" x14ac:dyDescent="0.2">
      <c r="B11" s="10"/>
    </row>
    <row r="12" spans="1:2" x14ac:dyDescent="0.2">
      <c r="B12" s="10"/>
    </row>
    <row r="13" spans="1:2" x14ac:dyDescent="0.2">
      <c r="B13" s="10"/>
    </row>
    <row r="14" spans="1:2" x14ac:dyDescent="0.2">
      <c r="B14" s="10"/>
    </row>
    <row r="15" spans="1:2" x14ac:dyDescent="0.2">
      <c r="B15" s="10"/>
    </row>
    <row r="16" spans="1:2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 s="10"/>
    </row>
    <row r="22" spans="2:2" x14ac:dyDescent="0.2">
      <c r="B22" s="10"/>
    </row>
    <row r="23" spans="2:2" x14ac:dyDescent="0.2">
      <c r="B23" s="10"/>
    </row>
    <row r="24" spans="2:2" x14ac:dyDescent="0.2">
      <c r="B24" s="10"/>
    </row>
    <row r="25" spans="2:2" x14ac:dyDescent="0.2">
      <c r="B25" s="10"/>
    </row>
    <row r="26" spans="2:2" x14ac:dyDescent="0.2">
      <c r="B26" s="30"/>
    </row>
    <row r="27" spans="2:2" x14ac:dyDescent="0.2">
      <c r="B27" s="10"/>
    </row>
    <row r="28" spans="2:2" x14ac:dyDescent="0.2">
      <c r="B28" s="10"/>
    </row>
    <row r="29" spans="2:2" x14ac:dyDescent="0.2">
      <c r="B29" s="10"/>
    </row>
    <row r="30" spans="2:2" x14ac:dyDescent="0.2">
      <c r="B30" s="10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32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  <row r="75" spans="2:2" x14ac:dyDescent="0.2">
      <c r="B75" s="10"/>
    </row>
    <row r="76" spans="2:2" x14ac:dyDescent="0.2">
      <c r="B76" s="10"/>
    </row>
    <row r="77" spans="2:2" x14ac:dyDescent="0.2">
      <c r="B77" s="10"/>
    </row>
    <row r="78" spans="2:2" x14ac:dyDescent="0.2">
      <c r="B78" s="10"/>
    </row>
    <row r="79" spans="2:2" x14ac:dyDescent="0.2">
      <c r="B79" s="10"/>
    </row>
    <row r="80" spans="2:2" x14ac:dyDescent="0.2">
      <c r="B80" s="10"/>
    </row>
    <row r="81" spans="2:2" x14ac:dyDescent="0.2">
      <c r="B81" s="10"/>
    </row>
    <row r="82" spans="2:2" x14ac:dyDescent="0.2">
      <c r="B82" s="10"/>
    </row>
    <row r="83" spans="2:2" x14ac:dyDescent="0.2">
      <c r="B83" s="10"/>
    </row>
    <row r="84" spans="2:2" x14ac:dyDescent="0.2">
      <c r="B84" s="10"/>
    </row>
    <row r="85" spans="2:2" x14ac:dyDescent="0.2">
      <c r="B85" s="10"/>
    </row>
    <row r="86" spans="2:2" x14ac:dyDescent="0.2">
      <c r="B86" s="10"/>
    </row>
    <row r="87" spans="2:2" x14ac:dyDescent="0.2">
      <c r="B87" s="10"/>
    </row>
    <row r="88" spans="2:2" x14ac:dyDescent="0.2">
      <c r="B88" s="10"/>
    </row>
    <row r="89" spans="2:2" x14ac:dyDescent="0.2">
      <c r="B89" s="10"/>
    </row>
    <row r="90" spans="2:2" x14ac:dyDescent="0.2">
      <c r="B90" s="10"/>
    </row>
    <row r="91" spans="2:2" x14ac:dyDescent="0.2">
      <c r="B91" s="10"/>
    </row>
    <row r="92" spans="2:2" x14ac:dyDescent="0.2">
      <c r="B92" s="10"/>
    </row>
    <row r="93" spans="2:2" x14ac:dyDescent="0.2">
      <c r="B93" s="10"/>
    </row>
    <row r="94" spans="2:2" x14ac:dyDescent="0.2">
      <c r="B94" s="10"/>
    </row>
    <row r="95" spans="2:2" x14ac:dyDescent="0.2">
      <c r="B95" s="10"/>
    </row>
    <row r="96" spans="2:2" x14ac:dyDescent="0.2">
      <c r="B96" s="10"/>
    </row>
    <row r="97" spans="2:2" x14ac:dyDescent="0.2">
      <c r="B97" s="10"/>
    </row>
    <row r="98" spans="2:2" x14ac:dyDescent="0.2">
      <c r="B98" s="10"/>
    </row>
    <row r="99" spans="2:2" x14ac:dyDescent="0.2">
      <c r="B99" s="10"/>
    </row>
    <row r="100" spans="2:2" x14ac:dyDescent="0.2">
      <c r="B100" s="10"/>
    </row>
    <row r="101" spans="2:2" x14ac:dyDescent="0.2">
      <c r="B101" s="10"/>
    </row>
    <row r="102" spans="2:2" x14ac:dyDescent="0.2">
      <c r="B102" s="10"/>
    </row>
    <row r="103" spans="2:2" x14ac:dyDescent="0.2">
      <c r="B103" s="10"/>
    </row>
    <row r="104" spans="2:2" x14ac:dyDescent="0.2">
      <c r="B104" s="10"/>
    </row>
    <row r="105" spans="2:2" x14ac:dyDescent="0.2">
      <c r="B105" s="10"/>
    </row>
    <row r="106" spans="2:2" x14ac:dyDescent="0.2">
      <c r="B106" s="10"/>
    </row>
    <row r="107" spans="2:2" x14ac:dyDescent="0.2">
      <c r="B107" s="10"/>
    </row>
    <row r="108" spans="2:2" x14ac:dyDescent="0.2">
      <c r="B108" s="10"/>
    </row>
    <row r="109" spans="2:2" x14ac:dyDescent="0.2">
      <c r="B109" s="10"/>
    </row>
    <row r="110" spans="2:2" x14ac:dyDescent="0.2">
      <c r="B110" s="10"/>
    </row>
    <row r="111" spans="2:2" x14ac:dyDescent="0.2">
      <c r="B111" s="10"/>
    </row>
    <row r="112" spans="2:2" x14ac:dyDescent="0.2">
      <c r="B112" s="10"/>
    </row>
    <row r="113" spans="2:2" x14ac:dyDescent="0.2">
      <c r="B113" s="10"/>
    </row>
    <row r="114" spans="2:2" x14ac:dyDescent="0.2">
      <c r="B114" s="10"/>
    </row>
    <row r="115" spans="2:2" x14ac:dyDescent="0.2">
      <c r="B115" s="10"/>
    </row>
    <row r="116" spans="2:2" x14ac:dyDescent="0.2">
      <c r="B116" s="10"/>
    </row>
    <row r="117" spans="2:2" x14ac:dyDescent="0.2">
      <c r="B117" s="10"/>
    </row>
    <row r="118" spans="2:2" x14ac:dyDescent="0.2">
      <c r="B118" s="10"/>
    </row>
    <row r="119" spans="2:2" x14ac:dyDescent="0.2">
      <c r="B119" s="10"/>
    </row>
    <row r="120" spans="2:2" x14ac:dyDescent="0.2">
      <c r="B120" s="10"/>
    </row>
    <row r="121" spans="2:2" x14ac:dyDescent="0.2">
      <c r="B121" s="10"/>
    </row>
    <row r="122" spans="2:2" x14ac:dyDescent="0.2">
      <c r="B122" s="10"/>
    </row>
    <row r="123" spans="2:2" x14ac:dyDescent="0.2">
      <c r="B123" s="10"/>
    </row>
    <row r="124" spans="2:2" x14ac:dyDescent="0.2">
      <c r="B124" s="10"/>
    </row>
    <row r="125" spans="2:2" x14ac:dyDescent="0.2">
      <c r="B125" s="10"/>
    </row>
    <row r="126" spans="2:2" x14ac:dyDescent="0.2">
      <c r="B126" s="10"/>
    </row>
    <row r="127" spans="2:2" x14ac:dyDescent="0.2">
      <c r="B127" s="10"/>
    </row>
    <row r="128" spans="2:2" x14ac:dyDescent="0.2">
      <c r="B128" s="10"/>
    </row>
    <row r="129" spans="2:2" x14ac:dyDescent="0.2">
      <c r="B129" s="10"/>
    </row>
    <row r="130" spans="2:2" x14ac:dyDescent="0.2">
      <c r="B130" s="10"/>
    </row>
    <row r="131" spans="2:2" x14ac:dyDescent="0.2">
      <c r="B131" s="10"/>
    </row>
    <row r="132" spans="2:2" x14ac:dyDescent="0.2">
      <c r="B132" s="10"/>
    </row>
    <row r="133" spans="2:2" x14ac:dyDescent="0.2">
      <c r="B133" s="10"/>
    </row>
    <row r="134" spans="2:2" x14ac:dyDescent="0.2">
      <c r="B134" s="10"/>
    </row>
    <row r="135" spans="2:2" x14ac:dyDescent="0.2">
      <c r="B135" s="10"/>
    </row>
    <row r="136" spans="2:2" x14ac:dyDescent="0.2">
      <c r="B136" s="10"/>
    </row>
    <row r="137" spans="2:2" x14ac:dyDescent="0.2">
      <c r="B137" s="10"/>
    </row>
    <row r="138" spans="2:2" x14ac:dyDescent="0.2">
      <c r="B138" s="10"/>
    </row>
    <row r="139" spans="2:2" x14ac:dyDescent="0.2">
      <c r="B139" s="10"/>
    </row>
    <row r="140" spans="2:2" x14ac:dyDescent="0.2">
      <c r="B140" s="10"/>
    </row>
    <row r="141" spans="2:2" x14ac:dyDescent="0.2">
      <c r="B141" s="10"/>
    </row>
    <row r="142" spans="2:2" x14ac:dyDescent="0.2">
      <c r="B142" s="10"/>
    </row>
    <row r="143" spans="2:2" x14ac:dyDescent="0.2">
      <c r="B143" s="10"/>
    </row>
    <row r="144" spans="2:2" x14ac:dyDescent="0.2">
      <c r="B144" s="10"/>
    </row>
    <row r="145" spans="2:2" x14ac:dyDescent="0.2">
      <c r="B145" s="10"/>
    </row>
    <row r="146" spans="2:2" x14ac:dyDescent="0.2">
      <c r="B146" s="10"/>
    </row>
    <row r="147" spans="2:2" x14ac:dyDescent="0.2">
      <c r="B147" s="10"/>
    </row>
    <row r="148" spans="2:2" x14ac:dyDescent="0.2">
      <c r="B148" s="10"/>
    </row>
    <row r="149" spans="2:2" x14ac:dyDescent="0.2">
      <c r="B149" s="10"/>
    </row>
    <row r="150" spans="2:2" x14ac:dyDescent="0.2">
      <c r="B150" s="10"/>
    </row>
    <row r="151" spans="2:2" x14ac:dyDescent="0.2">
      <c r="B151" s="10"/>
    </row>
    <row r="152" spans="2:2" x14ac:dyDescent="0.2">
      <c r="B152" s="10"/>
    </row>
    <row r="153" spans="2:2" x14ac:dyDescent="0.2">
      <c r="B153" s="10"/>
    </row>
    <row r="154" spans="2:2" x14ac:dyDescent="0.2">
      <c r="B154" s="10"/>
    </row>
    <row r="155" spans="2:2" x14ac:dyDescent="0.2">
      <c r="B155" s="10"/>
    </row>
    <row r="156" spans="2:2" x14ac:dyDescent="0.2">
      <c r="B156" s="10"/>
    </row>
    <row r="157" spans="2:2" x14ac:dyDescent="0.2">
      <c r="B157" s="10"/>
    </row>
    <row r="158" spans="2:2" x14ac:dyDescent="0.2">
      <c r="B158" s="10"/>
    </row>
    <row r="159" spans="2:2" x14ac:dyDescent="0.2">
      <c r="B159" s="10"/>
    </row>
    <row r="160" spans="2:2" x14ac:dyDescent="0.2">
      <c r="B160" s="10"/>
    </row>
    <row r="161" spans="2:2" x14ac:dyDescent="0.2">
      <c r="B161" s="10"/>
    </row>
    <row r="162" spans="2:2" x14ac:dyDescent="0.2">
      <c r="B162" s="10"/>
    </row>
    <row r="163" spans="2:2" x14ac:dyDescent="0.2">
      <c r="B163" s="10"/>
    </row>
    <row r="164" spans="2:2" x14ac:dyDescent="0.2">
      <c r="B164" s="10"/>
    </row>
    <row r="165" spans="2:2" x14ac:dyDescent="0.2">
      <c r="B165" s="10"/>
    </row>
    <row r="166" spans="2:2" x14ac:dyDescent="0.2">
      <c r="B166" s="10"/>
    </row>
    <row r="167" spans="2:2" x14ac:dyDescent="0.2">
      <c r="B167" s="10"/>
    </row>
    <row r="168" spans="2:2" x14ac:dyDescent="0.2">
      <c r="B168" s="10"/>
    </row>
    <row r="169" spans="2:2" x14ac:dyDescent="0.2">
      <c r="B169" s="10"/>
    </row>
    <row r="170" spans="2:2" x14ac:dyDescent="0.2">
      <c r="B170" s="10"/>
    </row>
    <row r="171" spans="2:2" x14ac:dyDescent="0.2">
      <c r="B171" s="10"/>
    </row>
    <row r="172" spans="2:2" x14ac:dyDescent="0.2">
      <c r="B172" s="10"/>
    </row>
    <row r="173" spans="2:2" x14ac:dyDescent="0.2">
      <c r="B173" s="10"/>
    </row>
    <row r="174" spans="2:2" x14ac:dyDescent="0.2">
      <c r="B174" s="10"/>
    </row>
    <row r="175" spans="2:2" x14ac:dyDescent="0.2">
      <c r="B175" s="10"/>
    </row>
    <row r="176" spans="2:2" x14ac:dyDescent="0.2">
      <c r="B176" s="10"/>
    </row>
    <row r="177" spans="2:2" x14ac:dyDescent="0.2">
      <c r="B177" s="10"/>
    </row>
    <row r="178" spans="2:2" x14ac:dyDescent="0.2">
      <c r="B178" s="10"/>
    </row>
    <row r="179" spans="2:2" x14ac:dyDescent="0.2">
      <c r="B179" s="10"/>
    </row>
    <row r="180" spans="2:2" x14ac:dyDescent="0.2">
      <c r="B180" s="10"/>
    </row>
    <row r="181" spans="2:2" x14ac:dyDescent="0.2">
      <c r="B181" s="10"/>
    </row>
    <row r="182" spans="2:2" x14ac:dyDescent="0.2">
      <c r="B182" s="10"/>
    </row>
    <row r="183" spans="2:2" x14ac:dyDescent="0.2">
      <c r="B183" s="10"/>
    </row>
    <row r="184" spans="2:2" x14ac:dyDescent="0.2">
      <c r="B184" s="10"/>
    </row>
    <row r="185" spans="2:2" x14ac:dyDescent="0.2">
      <c r="B185" s="10"/>
    </row>
    <row r="186" spans="2:2" x14ac:dyDescent="0.2">
      <c r="B186" s="10"/>
    </row>
    <row r="187" spans="2:2" x14ac:dyDescent="0.2">
      <c r="B187" s="10"/>
    </row>
    <row r="188" spans="2:2" x14ac:dyDescent="0.2">
      <c r="B188" s="10"/>
    </row>
    <row r="189" spans="2:2" x14ac:dyDescent="0.2">
      <c r="B189" s="10"/>
    </row>
    <row r="190" spans="2:2" x14ac:dyDescent="0.2">
      <c r="B190" s="10"/>
    </row>
    <row r="191" spans="2:2" x14ac:dyDescent="0.2">
      <c r="B191" s="10"/>
    </row>
    <row r="192" spans="2:2" x14ac:dyDescent="0.2">
      <c r="B192" s="10"/>
    </row>
    <row r="193" spans="2:2" x14ac:dyDescent="0.2">
      <c r="B193" s="10"/>
    </row>
    <row r="194" spans="2:2" x14ac:dyDescent="0.2">
      <c r="B194" s="10"/>
    </row>
    <row r="195" spans="2:2" x14ac:dyDescent="0.2">
      <c r="B195" s="10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10"/>
    </row>
    <row r="200" spans="2:2" x14ac:dyDescent="0.2">
      <c r="B200" s="10"/>
    </row>
    <row r="201" spans="2:2" x14ac:dyDescent="0.2">
      <c r="B201" s="10"/>
    </row>
    <row r="202" spans="2:2" x14ac:dyDescent="0.2">
      <c r="B202" s="10"/>
    </row>
    <row r="203" spans="2:2" x14ac:dyDescent="0.2">
      <c r="B203" s="10"/>
    </row>
    <row r="204" spans="2:2" x14ac:dyDescent="0.2">
      <c r="B204" s="10"/>
    </row>
    <row r="205" spans="2:2" x14ac:dyDescent="0.2">
      <c r="B205" s="10"/>
    </row>
    <row r="206" spans="2:2" x14ac:dyDescent="0.2">
      <c r="B206" s="10"/>
    </row>
    <row r="207" spans="2:2" x14ac:dyDescent="0.2">
      <c r="B207" s="10"/>
    </row>
    <row r="208" spans="2:2" x14ac:dyDescent="0.2">
      <c r="B208" s="10"/>
    </row>
    <row r="209" spans="2:2" x14ac:dyDescent="0.2">
      <c r="B209" s="10"/>
    </row>
    <row r="210" spans="2:2" x14ac:dyDescent="0.2">
      <c r="B210" s="10"/>
    </row>
    <row r="211" spans="2:2" x14ac:dyDescent="0.2">
      <c r="B211" s="10"/>
    </row>
    <row r="212" spans="2:2" x14ac:dyDescent="0.2">
      <c r="B212" s="10"/>
    </row>
    <row r="213" spans="2:2" x14ac:dyDescent="0.2">
      <c r="B213" s="10"/>
    </row>
    <row r="214" spans="2:2" x14ac:dyDescent="0.2">
      <c r="B214" s="10"/>
    </row>
    <row r="215" spans="2:2" x14ac:dyDescent="0.2">
      <c r="B215" s="10"/>
    </row>
    <row r="216" spans="2:2" x14ac:dyDescent="0.2">
      <c r="B216" s="10"/>
    </row>
    <row r="217" spans="2:2" x14ac:dyDescent="0.2">
      <c r="B217" s="10"/>
    </row>
    <row r="218" spans="2:2" x14ac:dyDescent="0.2">
      <c r="B218" s="10"/>
    </row>
    <row r="219" spans="2:2" x14ac:dyDescent="0.2">
      <c r="B219" s="10"/>
    </row>
    <row r="220" spans="2:2" x14ac:dyDescent="0.2">
      <c r="B220" s="10"/>
    </row>
    <row r="221" spans="2:2" x14ac:dyDescent="0.2">
      <c r="B221" s="10"/>
    </row>
    <row r="222" spans="2:2" x14ac:dyDescent="0.2">
      <c r="B222" s="10"/>
    </row>
    <row r="223" spans="2:2" x14ac:dyDescent="0.2">
      <c r="B223" s="10"/>
    </row>
    <row r="224" spans="2:2" x14ac:dyDescent="0.2">
      <c r="B224" s="10"/>
    </row>
    <row r="225" spans="2:2" x14ac:dyDescent="0.2">
      <c r="B225" s="10"/>
    </row>
    <row r="226" spans="2:2" x14ac:dyDescent="0.2">
      <c r="B226" s="10"/>
    </row>
    <row r="227" spans="2:2" x14ac:dyDescent="0.2">
      <c r="B227" s="10"/>
    </row>
    <row r="228" spans="2:2" x14ac:dyDescent="0.2">
      <c r="B228" s="10"/>
    </row>
    <row r="229" spans="2:2" x14ac:dyDescent="0.2">
      <c r="B229" s="10"/>
    </row>
    <row r="230" spans="2:2" x14ac:dyDescent="0.2">
      <c r="B230" s="10"/>
    </row>
    <row r="231" spans="2:2" x14ac:dyDescent="0.2">
      <c r="B231" s="10"/>
    </row>
    <row r="232" spans="2:2" x14ac:dyDescent="0.2">
      <c r="B232" s="10"/>
    </row>
    <row r="233" spans="2:2" x14ac:dyDescent="0.2">
      <c r="B233" s="10"/>
    </row>
    <row r="234" spans="2:2" x14ac:dyDescent="0.2">
      <c r="B234" s="10"/>
    </row>
    <row r="235" spans="2:2" x14ac:dyDescent="0.2">
      <c r="B235" s="10"/>
    </row>
    <row r="236" spans="2:2" x14ac:dyDescent="0.2">
      <c r="B236" s="10"/>
    </row>
    <row r="237" spans="2:2" x14ac:dyDescent="0.2">
      <c r="B237" s="10"/>
    </row>
    <row r="238" spans="2:2" x14ac:dyDescent="0.2">
      <c r="B238" s="10"/>
    </row>
    <row r="239" spans="2:2" x14ac:dyDescent="0.2">
      <c r="B239" s="10"/>
    </row>
    <row r="240" spans="2:2" x14ac:dyDescent="0.2">
      <c r="B240" s="10"/>
    </row>
    <row r="241" spans="2:2" x14ac:dyDescent="0.2">
      <c r="B241" s="10"/>
    </row>
    <row r="242" spans="2:2" x14ac:dyDescent="0.2">
      <c r="B242" s="10"/>
    </row>
    <row r="243" spans="2:2" x14ac:dyDescent="0.2">
      <c r="B243" s="10"/>
    </row>
    <row r="244" spans="2:2" x14ac:dyDescent="0.2">
      <c r="B244" s="10"/>
    </row>
    <row r="245" spans="2:2" x14ac:dyDescent="0.2">
      <c r="B245" s="10"/>
    </row>
    <row r="246" spans="2:2" x14ac:dyDescent="0.2">
      <c r="B246" s="10"/>
    </row>
    <row r="247" spans="2:2" x14ac:dyDescent="0.2">
      <c r="B247" s="10"/>
    </row>
    <row r="248" spans="2:2" x14ac:dyDescent="0.2">
      <c r="B248" s="10"/>
    </row>
    <row r="249" spans="2:2" x14ac:dyDescent="0.2">
      <c r="B249" s="10"/>
    </row>
    <row r="250" spans="2:2" x14ac:dyDescent="0.2">
      <c r="B250" s="10"/>
    </row>
    <row r="251" spans="2:2" x14ac:dyDescent="0.2">
      <c r="B251" s="10"/>
    </row>
    <row r="252" spans="2:2" x14ac:dyDescent="0.2">
      <c r="B252" s="10"/>
    </row>
    <row r="253" spans="2:2" x14ac:dyDescent="0.2">
      <c r="B253" s="10"/>
    </row>
    <row r="254" spans="2:2" x14ac:dyDescent="0.2">
      <c r="B254" s="10"/>
    </row>
    <row r="255" spans="2:2" x14ac:dyDescent="0.2">
      <c r="B255" s="10"/>
    </row>
    <row r="256" spans="2:2" x14ac:dyDescent="0.2">
      <c r="B256" s="10"/>
    </row>
    <row r="257" spans="2:2" x14ac:dyDescent="0.2">
      <c r="B257" s="10"/>
    </row>
    <row r="258" spans="2:2" x14ac:dyDescent="0.2">
      <c r="B258" s="10"/>
    </row>
    <row r="259" spans="2:2" x14ac:dyDescent="0.2">
      <c r="B259" s="10"/>
    </row>
    <row r="260" spans="2:2" x14ac:dyDescent="0.2">
      <c r="B260" s="10"/>
    </row>
    <row r="261" spans="2:2" x14ac:dyDescent="0.2">
      <c r="B261" s="10"/>
    </row>
    <row r="262" spans="2:2" x14ac:dyDescent="0.2">
      <c r="B262" s="10"/>
    </row>
    <row r="263" spans="2:2" x14ac:dyDescent="0.2">
      <c r="B263" s="10"/>
    </row>
    <row r="264" spans="2:2" x14ac:dyDescent="0.2">
      <c r="B264" s="10"/>
    </row>
    <row r="265" spans="2:2" x14ac:dyDescent="0.2">
      <c r="B265" s="10"/>
    </row>
    <row r="266" spans="2:2" x14ac:dyDescent="0.2">
      <c r="B266" s="10"/>
    </row>
    <row r="267" spans="2:2" x14ac:dyDescent="0.2">
      <c r="B267" s="10"/>
    </row>
    <row r="268" spans="2:2" x14ac:dyDescent="0.2">
      <c r="B268" s="10"/>
    </row>
    <row r="269" spans="2:2" x14ac:dyDescent="0.2">
      <c r="B269" s="10"/>
    </row>
    <row r="270" spans="2:2" x14ac:dyDescent="0.2">
      <c r="B270" s="10"/>
    </row>
    <row r="271" spans="2:2" x14ac:dyDescent="0.2">
      <c r="B271" s="10"/>
    </row>
    <row r="272" spans="2:2" x14ac:dyDescent="0.2">
      <c r="B272" s="10"/>
    </row>
    <row r="273" spans="2:2" x14ac:dyDescent="0.2">
      <c r="B273" s="10"/>
    </row>
    <row r="274" spans="2:2" x14ac:dyDescent="0.2">
      <c r="B274" s="10"/>
    </row>
    <row r="275" spans="2:2" x14ac:dyDescent="0.2">
      <c r="B275" s="10"/>
    </row>
    <row r="276" spans="2:2" x14ac:dyDescent="0.2">
      <c r="B276" s="10"/>
    </row>
    <row r="277" spans="2:2" x14ac:dyDescent="0.2">
      <c r="B277" s="10"/>
    </row>
    <row r="278" spans="2:2" x14ac:dyDescent="0.2">
      <c r="B278" s="10"/>
    </row>
    <row r="279" spans="2:2" x14ac:dyDescent="0.2">
      <c r="B279" s="10"/>
    </row>
    <row r="280" spans="2:2" x14ac:dyDescent="0.2">
      <c r="B280" s="10"/>
    </row>
    <row r="281" spans="2:2" x14ac:dyDescent="0.2">
      <c r="B281" s="10"/>
    </row>
    <row r="282" spans="2:2" x14ac:dyDescent="0.2">
      <c r="B282" s="10"/>
    </row>
    <row r="283" spans="2:2" x14ac:dyDescent="0.2">
      <c r="B283" s="10"/>
    </row>
    <row r="284" spans="2:2" x14ac:dyDescent="0.2">
      <c r="B284" s="10"/>
    </row>
    <row r="285" spans="2:2" x14ac:dyDescent="0.2">
      <c r="B285" s="10"/>
    </row>
    <row r="286" spans="2:2" x14ac:dyDescent="0.2">
      <c r="B286" s="10"/>
    </row>
    <row r="287" spans="2:2" x14ac:dyDescent="0.2">
      <c r="B287" s="10"/>
    </row>
    <row r="288" spans="2:2" x14ac:dyDescent="0.2">
      <c r="B288" s="10"/>
    </row>
    <row r="289" spans="2:2" x14ac:dyDescent="0.2">
      <c r="B289" s="10"/>
    </row>
    <row r="290" spans="2:2" x14ac:dyDescent="0.2">
      <c r="B290" s="10"/>
    </row>
    <row r="291" spans="2:2" x14ac:dyDescent="0.2">
      <c r="B291" s="10"/>
    </row>
    <row r="292" spans="2:2" x14ac:dyDescent="0.2">
      <c r="B292" s="10"/>
    </row>
    <row r="293" spans="2:2" x14ac:dyDescent="0.2">
      <c r="B293" s="10"/>
    </row>
    <row r="294" spans="2:2" x14ac:dyDescent="0.2">
      <c r="B294" s="10"/>
    </row>
    <row r="295" spans="2:2" x14ac:dyDescent="0.2">
      <c r="B295" s="10"/>
    </row>
    <row r="296" spans="2:2" x14ac:dyDescent="0.2">
      <c r="B296" s="10"/>
    </row>
    <row r="297" spans="2:2" x14ac:dyDescent="0.2">
      <c r="B297" s="10"/>
    </row>
    <row r="298" spans="2:2" x14ac:dyDescent="0.2">
      <c r="B298" s="10"/>
    </row>
    <row r="299" spans="2:2" x14ac:dyDescent="0.2">
      <c r="B299" s="10"/>
    </row>
    <row r="300" spans="2:2" x14ac:dyDescent="0.2">
      <c r="B300" s="10"/>
    </row>
    <row r="301" spans="2:2" x14ac:dyDescent="0.2">
      <c r="B301" s="10"/>
    </row>
    <row r="302" spans="2:2" x14ac:dyDescent="0.2">
      <c r="B302" s="10"/>
    </row>
    <row r="303" spans="2:2" x14ac:dyDescent="0.2">
      <c r="B303" s="10"/>
    </row>
    <row r="304" spans="2:2" x14ac:dyDescent="0.2">
      <c r="B304" s="10"/>
    </row>
    <row r="305" spans="2:2" x14ac:dyDescent="0.2">
      <c r="B305" s="10"/>
    </row>
    <row r="306" spans="2:2" x14ac:dyDescent="0.2">
      <c r="B306" s="10"/>
    </row>
    <row r="307" spans="2:2" x14ac:dyDescent="0.2">
      <c r="B307" s="10"/>
    </row>
    <row r="308" spans="2:2" x14ac:dyDescent="0.2">
      <c r="B308" s="10"/>
    </row>
    <row r="309" spans="2:2" x14ac:dyDescent="0.2">
      <c r="B309" s="10"/>
    </row>
    <row r="310" spans="2:2" x14ac:dyDescent="0.2">
      <c r="B310" s="10"/>
    </row>
    <row r="311" spans="2:2" x14ac:dyDescent="0.2">
      <c r="B311" s="10"/>
    </row>
    <row r="312" spans="2:2" x14ac:dyDescent="0.2">
      <c r="B312" s="10"/>
    </row>
    <row r="313" spans="2:2" x14ac:dyDescent="0.2">
      <c r="B313" s="10"/>
    </row>
    <row r="314" spans="2:2" x14ac:dyDescent="0.2">
      <c r="B314" s="10"/>
    </row>
    <row r="315" spans="2:2" x14ac:dyDescent="0.2">
      <c r="B315" s="10"/>
    </row>
    <row r="316" spans="2:2" x14ac:dyDescent="0.2">
      <c r="B316" s="10"/>
    </row>
    <row r="317" spans="2:2" x14ac:dyDescent="0.2">
      <c r="B317" s="10"/>
    </row>
    <row r="318" spans="2:2" x14ac:dyDescent="0.2">
      <c r="B318" s="10"/>
    </row>
    <row r="319" spans="2:2" x14ac:dyDescent="0.2">
      <c r="B319" s="10"/>
    </row>
    <row r="320" spans="2:2" x14ac:dyDescent="0.2">
      <c r="B320" s="10"/>
    </row>
    <row r="321" spans="2:2" x14ac:dyDescent="0.2">
      <c r="B321" s="10"/>
    </row>
    <row r="322" spans="2:2" x14ac:dyDescent="0.2">
      <c r="B322" s="10"/>
    </row>
    <row r="323" spans="2:2" x14ac:dyDescent="0.2">
      <c r="B323" s="10"/>
    </row>
    <row r="324" spans="2:2" x14ac:dyDescent="0.2">
      <c r="B324" s="10"/>
    </row>
    <row r="325" spans="2:2" x14ac:dyDescent="0.2">
      <c r="B325" s="10"/>
    </row>
    <row r="326" spans="2:2" x14ac:dyDescent="0.2">
      <c r="B326" s="10"/>
    </row>
    <row r="327" spans="2:2" x14ac:dyDescent="0.2">
      <c r="B327" s="10"/>
    </row>
    <row r="328" spans="2:2" x14ac:dyDescent="0.2">
      <c r="B328" s="10"/>
    </row>
    <row r="329" spans="2:2" x14ac:dyDescent="0.2">
      <c r="B329" s="10"/>
    </row>
    <row r="330" spans="2:2" x14ac:dyDescent="0.2">
      <c r="B330" s="10"/>
    </row>
    <row r="331" spans="2:2" x14ac:dyDescent="0.2">
      <c r="B331" s="10"/>
    </row>
    <row r="332" spans="2:2" x14ac:dyDescent="0.2">
      <c r="B332" s="10"/>
    </row>
    <row r="333" spans="2:2" x14ac:dyDescent="0.2">
      <c r="B333" s="10"/>
    </row>
    <row r="334" spans="2:2" x14ac:dyDescent="0.2">
      <c r="B334" s="10"/>
    </row>
    <row r="335" spans="2:2" x14ac:dyDescent="0.2">
      <c r="B335" s="10"/>
    </row>
    <row r="336" spans="2:2" x14ac:dyDescent="0.2">
      <c r="B336" s="10"/>
    </row>
    <row r="337" spans="2:2" x14ac:dyDescent="0.2">
      <c r="B337" s="10"/>
    </row>
    <row r="338" spans="2:2" x14ac:dyDescent="0.2">
      <c r="B338" s="10"/>
    </row>
    <row r="339" spans="2:2" x14ac:dyDescent="0.2">
      <c r="B339" s="10"/>
    </row>
    <row r="340" spans="2:2" x14ac:dyDescent="0.2">
      <c r="B340" s="10"/>
    </row>
    <row r="341" spans="2:2" x14ac:dyDescent="0.2">
      <c r="B341" s="10"/>
    </row>
    <row r="342" spans="2:2" x14ac:dyDescent="0.2">
      <c r="B342" s="10"/>
    </row>
    <row r="343" spans="2:2" x14ac:dyDescent="0.2">
      <c r="B343" s="10"/>
    </row>
    <row r="344" spans="2:2" x14ac:dyDescent="0.2">
      <c r="B344" s="10"/>
    </row>
    <row r="345" spans="2:2" x14ac:dyDescent="0.2">
      <c r="B345" s="10"/>
    </row>
    <row r="346" spans="2:2" x14ac:dyDescent="0.2">
      <c r="B346" s="10"/>
    </row>
    <row r="347" spans="2:2" x14ac:dyDescent="0.2">
      <c r="B347" s="10"/>
    </row>
    <row r="348" spans="2:2" x14ac:dyDescent="0.2">
      <c r="B348" s="10"/>
    </row>
    <row r="349" spans="2:2" x14ac:dyDescent="0.2">
      <c r="B349" s="10"/>
    </row>
    <row r="350" spans="2:2" x14ac:dyDescent="0.2">
      <c r="B350" s="10"/>
    </row>
    <row r="351" spans="2:2" x14ac:dyDescent="0.2">
      <c r="B351" s="10"/>
    </row>
    <row r="352" spans="2:2" x14ac:dyDescent="0.2">
      <c r="B352" s="10"/>
    </row>
    <row r="353" spans="2:2" x14ac:dyDescent="0.2">
      <c r="B353" s="10"/>
    </row>
    <row r="354" spans="2:2" x14ac:dyDescent="0.2">
      <c r="B354" s="10"/>
    </row>
    <row r="355" spans="2:2" x14ac:dyDescent="0.2">
      <c r="B355" s="10"/>
    </row>
    <row r="356" spans="2:2" x14ac:dyDescent="0.2">
      <c r="B356" s="10"/>
    </row>
    <row r="357" spans="2:2" x14ac:dyDescent="0.2">
      <c r="B357" s="10"/>
    </row>
    <row r="358" spans="2:2" x14ac:dyDescent="0.2">
      <c r="B358" s="10"/>
    </row>
    <row r="359" spans="2:2" x14ac:dyDescent="0.2">
      <c r="B359" s="10"/>
    </row>
    <row r="360" spans="2:2" x14ac:dyDescent="0.2">
      <c r="B360" s="10"/>
    </row>
    <row r="361" spans="2:2" x14ac:dyDescent="0.2">
      <c r="B361" s="10"/>
    </row>
    <row r="362" spans="2:2" x14ac:dyDescent="0.2">
      <c r="B362" s="10"/>
    </row>
    <row r="363" spans="2:2" x14ac:dyDescent="0.2">
      <c r="B363" s="10"/>
    </row>
    <row r="364" spans="2:2" x14ac:dyDescent="0.2">
      <c r="B364" s="10"/>
    </row>
    <row r="365" spans="2:2" x14ac:dyDescent="0.2">
      <c r="B365" s="10"/>
    </row>
    <row r="366" spans="2:2" x14ac:dyDescent="0.2">
      <c r="B366" s="10"/>
    </row>
    <row r="367" spans="2:2" x14ac:dyDescent="0.2">
      <c r="B367" s="10"/>
    </row>
    <row r="368" spans="2:2" x14ac:dyDescent="0.2">
      <c r="B368" s="10"/>
    </row>
    <row r="369" spans="2:2" x14ac:dyDescent="0.2">
      <c r="B369" s="10"/>
    </row>
    <row r="370" spans="2:2" x14ac:dyDescent="0.2">
      <c r="B370" s="10"/>
    </row>
    <row r="371" spans="2:2" x14ac:dyDescent="0.2">
      <c r="B371" s="10"/>
    </row>
    <row r="372" spans="2:2" x14ac:dyDescent="0.2">
      <c r="B372" s="10"/>
    </row>
    <row r="373" spans="2:2" x14ac:dyDescent="0.2">
      <c r="B373" s="10"/>
    </row>
    <row r="374" spans="2:2" x14ac:dyDescent="0.2">
      <c r="B374" s="10"/>
    </row>
    <row r="375" spans="2:2" x14ac:dyDescent="0.2">
      <c r="B375" s="10"/>
    </row>
    <row r="376" spans="2:2" x14ac:dyDescent="0.2">
      <c r="B376" s="10"/>
    </row>
    <row r="377" spans="2:2" x14ac:dyDescent="0.2">
      <c r="B377" s="10"/>
    </row>
    <row r="378" spans="2:2" x14ac:dyDescent="0.2">
      <c r="B378" s="10"/>
    </row>
    <row r="379" spans="2:2" x14ac:dyDescent="0.2">
      <c r="B379" s="10"/>
    </row>
    <row r="380" spans="2:2" x14ac:dyDescent="0.2">
      <c r="B380" s="10"/>
    </row>
    <row r="381" spans="2:2" x14ac:dyDescent="0.2">
      <c r="B381" s="10"/>
    </row>
    <row r="382" spans="2:2" x14ac:dyDescent="0.2">
      <c r="B382" s="10"/>
    </row>
    <row r="383" spans="2:2" x14ac:dyDescent="0.2">
      <c r="B383" s="10"/>
    </row>
    <row r="384" spans="2:2" x14ac:dyDescent="0.2">
      <c r="B384" s="10"/>
    </row>
    <row r="385" spans="2:2" x14ac:dyDescent="0.2">
      <c r="B385" s="10"/>
    </row>
    <row r="386" spans="2:2" x14ac:dyDescent="0.2">
      <c r="B386" s="10"/>
    </row>
    <row r="387" spans="2:2" x14ac:dyDescent="0.2">
      <c r="B387" s="10"/>
    </row>
    <row r="388" spans="2:2" x14ac:dyDescent="0.2">
      <c r="B388" s="10"/>
    </row>
    <row r="389" spans="2:2" x14ac:dyDescent="0.2">
      <c r="B389" s="10"/>
    </row>
    <row r="390" spans="2:2" x14ac:dyDescent="0.2">
      <c r="B390" s="10"/>
    </row>
    <row r="391" spans="2:2" x14ac:dyDescent="0.2">
      <c r="B391" s="10"/>
    </row>
    <row r="392" spans="2:2" x14ac:dyDescent="0.2">
      <c r="B392" s="10"/>
    </row>
    <row r="393" spans="2:2" x14ac:dyDescent="0.2">
      <c r="B393" s="10"/>
    </row>
    <row r="394" spans="2:2" x14ac:dyDescent="0.2">
      <c r="B394" s="10"/>
    </row>
    <row r="395" spans="2:2" x14ac:dyDescent="0.2">
      <c r="B395" s="10"/>
    </row>
    <row r="396" spans="2:2" x14ac:dyDescent="0.2">
      <c r="B396" s="10"/>
    </row>
    <row r="397" spans="2:2" x14ac:dyDescent="0.2">
      <c r="B397" s="10"/>
    </row>
    <row r="398" spans="2:2" x14ac:dyDescent="0.2">
      <c r="B398" s="10"/>
    </row>
    <row r="399" spans="2:2" x14ac:dyDescent="0.2">
      <c r="B399" s="10"/>
    </row>
    <row r="400" spans="2:2" x14ac:dyDescent="0.2">
      <c r="B400" s="10"/>
    </row>
    <row r="401" spans="2:2" x14ac:dyDescent="0.2">
      <c r="B401" s="10"/>
    </row>
    <row r="402" spans="2:2" x14ac:dyDescent="0.2">
      <c r="B402" s="10"/>
    </row>
    <row r="403" spans="2:2" x14ac:dyDescent="0.2">
      <c r="B403" s="10"/>
    </row>
    <row r="404" spans="2:2" x14ac:dyDescent="0.2">
      <c r="B404" s="10"/>
    </row>
    <row r="405" spans="2:2" x14ac:dyDescent="0.2">
      <c r="B405" s="10"/>
    </row>
    <row r="406" spans="2:2" x14ac:dyDescent="0.2">
      <c r="B406" s="10"/>
    </row>
    <row r="407" spans="2:2" x14ac:dyDescent="0.2">
      <c r="B407" s="10"/>
    </row>
    <row r="408" spans="2:2" x14ac:dyDescent="0.2">
      <c r="B408" s="10"/>
    </row>
    <row r="409" spans="2:2" x14ac:dyDescent="0.2">
      <c r="B409" s="10"/>
    </row>
    <row r="410" spans="2:2" x14ac:dyDescent="0.2">
      <c r="B410" s="10"/>
    </row>
    <row r="411" spans="2:2" x14ac:dyDescent="0.2">
      <c r="B411" s="10"/>
    </row>
    <row r="412" spans="2:2" x14ac:dyDescent="0.2">
      <c r="B412" s="10"/>
    </row>
    <row r="413" spans="2:2" x14ac:dyDescent="0.2">
      <c r="B413" s="10"/>
    </row>
    <row r="414" spans="2:2" x14ac:dyDescent="0.2">
      <c r="B414" s="10"/>
    </row>
    <row r="415" spans="2:2" x14ac:dyDescent="0.2">
      <c r="B415" s="10"/>
    </row>
    <row r="416" spans="2:2" x14ac:dyDescent="0.2">
      <c r="B416" s="10"/>
    </row>
    <row r="417" spans="2:2" x14ac:dyDescent="0.2">
      <c r="B417" s="10"/>
    </row>
    <row r="418" spans="2:2" x14ac:dyDescent="0.2">
      <c r="B418" s="10"/>
    </row>
    <row r="419" spans="2:2" x14ac:dyDescent="0.2">
      <c r="B419" s="10"/>
    </row>
    <row r="420" spans="2:2" x14ac:dyDescent="0.2">
      <c r="B420" s="10"/>
    </row>
    <row r="421" spans="2:2" x14ac:dyDescent="0.2">
      <c r="B421" s="10"/>
    </row>
    <row r="422" spans="2:2" x14ac:dyDescent="0.2">
      <c r="B422" s="10"/>
    </row>
    <row r="423" spans="2:2" x14ac:dyDescent="0.2">
      <c r="B423" s="10"/>
    </row>
    <row r="424" spans="2:2" x14ac:dyDescent="0.2">
      <c r="B424" s="10"/>
    </row>
    <row r="425" spans="2:2" x14ac:dyDescent="0.2">
      <c r="B425" s="10"/>
    </row>
    <row r="426" spans="2:2" x14ac:dyDescent="0.2">
      <c r="B426" s="10"/>
    </row>
    <row r="427" spans="2:2" x14ac:dyDescent="0.2">
      <c r="B427" s="10"/>
    </row>
    <row r="428" spans="2:2" x14ac:dyDescent="0.2">
      <c r="B428" s="10"/>
    </row>
    <row r="429" spans="2:2" x14ac:dyDescent="0.2">
      <c r="B429" s="10"/>
    </row>
    <row r="430" spans="2:2" x14ac:dyDescent="0.2">
      <c r="B430" s="10"/>
    </row>
    <row r="431" spans="2:2" x14ac:dyDescent="0.2">
      <c r="B431" s="10"/>
    </row>
    <row r="432" spans="2:2" x14ac:dyDescent="0.2">
      <c r="B432" s="10"/>
    </row>
    <row r="433" spans="2:2" x14ac:dyDescent="0.2">
      <c r="B433" s="10"/>
    </row>
    <row r="434" spans="2:2" x14ac:dyDescent="0.2">
      <c r="B434" s="10"/>
    </row>
    <row r="435" spans="2:2" x14ac:dyDescent="0.2">
      <c r="B435" s="10"/>
    </row>
    <row r="436" spans="2:2" x14ac:dyDescent="0.2">
      <c r="B436" s="10"/>
    </row>
    <row r="437" spans="2:2" x14ac:dyDescent="0.2">
      <c r="B437" s="10"/>
    </row>
    <row r="438" spans="2:2" x14ac:dyDescent="0.2">
      <c r="B438" s="10"/>
    </row>
    <row r="439" spans="2:2" x14ac:dyDescent="0.2">
      <c r="B439" s="10"/>
    </row>
    <row r="440" spans="2:2" x14ac:dyDescent="0.2">
      <c r="B440" s="10"/>
    </row>
    <row r="441" spans="2:2" x14ac:dyDescent="0.2">
      <c r="B441" s="10"/>
    </row>
    <row r="442" spans="2:2" x14ac:dyDescent="0.2">
      <c r="B442" s="10"/>
    </row>
    <row r="443" spans="2:2" x14ac:dyDescent="0.2">
      <c r="B443" s="10"/>
    </row>
    <row r="444" spans="2:2" x14ac:dyDescent="0.2">
      <c r="B444" s="10"/>
    </row>
    <row r="445" spans="2:2" x14ac:dyDescent="0.2">
      <c r="B445" s="10"/>
    </row>
    <row r="446" spans="2:2" x14ac:dyDescent="0.2">
      <c r="B446" s="10"/>
    </row>
    <row r="447" spans="2:2" x14ac:dyDescent="0.2">
      <c r="B447" s="10"/>
    </row>
    <row r="448" spans="2:2" x14ac:dyDescent="0.2">
      <c r="B448" s="10"/>
    </row>
    <row r="449" spans="2:2" x14ac:dyDescent="0.2">
      <c r="B449" s="10"/>
    </row>
    <row r="450" spans="2:2" x14ac:dyDescent="0.2">
      <c r="B450" s="10"/>
    </row>
    <row r="451" spans="2:2" x14ac:dyDescent="0.2">
      <c r="B451" s="10"/>
    </row>
    <row r="452" spans="2:2" x14ac:dyDescent="0.2">
      <c r="B452" s="10"/>
    </row>
    <row r="453" spans="2:2" x14ac:dyDescent="0.2">
      <c r="B453" s="10"/>
    </row>
    <row r="454" spans="2:2" x14ac:dyDescent="0.2">
      <c r="B454" s="10"/>
    </row>
    <row r="455" spans="2:2" x14ac:dyDescent="0.2">
      <c r="B455" s="10"/>
    </row>
    <row r="456" spans="2:2" x14ac:dyDescent="0.2">
      <c r="B456" s="10"/>
    </row>
    <row r="457" spans="2:2" x14ac:dyDescent="0.2">
      <c r="B457" s="10"/>
    </row>
    <row r="458" spans="2:2" x14ac:dyDescent="0.2">
      <c r="B458" s="10"/>
    </row>
    <row r="459" spans="2:2" x14ac:dyDescent="0.2">
      <c r="B459" s="10"/>
    </row>
    <row r="460" spans="2:2" x14ac:dyDescent="0.2">
      <c r="B460" s="10"/>
    </row>
    <row r="461" spans="2:2" x14ac:dyDescent="0.2">
      <c r="B461" s="10"/>
    </row>
    <row r="462" spans="2:2" x14ac:dyDescent="0.2">
      <c r="B462" s="10"/>
    </row>
    <row r="463" spans="2:2" x14ac:dyDescent="0.2">
      <c r="B463" s="10"/>
    </row>
    <row r="464" spans="2:2" x14ac:dyDescent="0.2">
      <c r="B464" s="10"/>
    </row>
    <row r="465" spans="2:2" x14ac:dyDescent="0.2">
      <c r="B465" s="10"/>
    </row>
    <row r="466" spans="2:2" x14ac:dyDescent="0.2">
      <c r="B466" s="10"/>
    </row>
    <row r="467" spans="2:2" x14ac:dyDescent="0.2">
      <c r="B467" s="10"/>
    </row>
    <row r="468" spans="2:2" x14ac:dyDescent="0.2">
      <c r="B468" s="10"/>
    </row>
    <row r="469" spans="2:2" x14ac:dyDescent="0.2">
      <c r="B469" s="10"/>
    </row>
    <row r="470" spans="2:2" x14ac:dyDescent="0.2">
      <c r="B470" s="10"/>
    </row>
    <row r="471" spans="2:2" x14ac:dyDescent="0.2">
      <c r="B471" s="10"/>
    </row>
    <row r="472" spans="2:2" x14ac:dyDescent="0.2">
      <c r="B472" s="10"/>
    </row>
    <row r="473" spans="2:2" x14ac:dyDescent="0.2">
      <c r="B473" s="10"/>
    </row>
    <row r="474" spans="2:2" x14ac:dyDescent="0.2">
      <c r="B474" s="10"/>
    </row>
    <row r="475" spans="2:2" x14ac:dyDescent="0.2">
      <c r="B475" s="10"/>
    </row>
    <row r="476" spans="2:2" x14ac:dyDescent="0.2">
      <c r="B476" s="10"/>
    </row>
    <row r="477" spans="2:2" x14ac:dyDescent="0.2">
      <c r="B477" s="10"/>
    </row>
    <row r="478" spans="2:2" x14ac:dyDescent="0.2">
      <c r="B478" s="10"/>
    </row>
    <row r="479" spans="2:2" x14ac:dyDescent="0.2">
      <c r="B479" s="10"/>
    </row>
    <row r="480" spans="2:2" x14ac:dyDescent="0.2">
      <c r="B480" s="10"/>
    </row>
    <row r="481" spans="2:2" x14ac:dyDescent="0.2">
      <c r="B481" s="10"/>
    </row>
    <row r="482" spans="2:2" x14ac:dyDescent="0.2">
      <c r="B482" s="10"/>
    </row>
    <row r="483" spans="2:2" x14ac:dyDescent="0.2">
      <c r="B483" s="10"/>
    </row>
    <row r="484" spans="2:2" x14ac:dyDescent="0.2">
      <c r="B484" s="10"/>
    </row>
    <row r="485" spans="2:2" x14ac:dyDescent="0.2">
      <c r="B485" s="10"/>
    </row>
    <row r="486" spans="2:2" x14ac:dyDescent="0.2">
      <c r="B486" s="10"/>
    </row>
    <row r="487" spans="2:2" x14ac:dyDescent="0.2">
      <c r="B487" s="10"/>
    </row>
    <row r="488" spans="2:2" x14ac:dyDescent="0.2">
      <c r="B488" s="10"/>
    </row>
    <row r="489" spans="2:2" x14ac:dyDescent="0.2">
      <c r="B489" s="10"/>
    </row>
    <row r="490" spans="2:2" x14ac:dyDescent="0.2">
      <c r="B490" s="10"/>
    </row>
    <row r="491" spans="2:2" x14ac:dyDescent="0.2">
      <c r="B491" s="10"/>
    </row>
    <row r="492" spans="2:2" x14ac:dyDescent="0.2">
      <c r="B492" s="10"/>
    </row>
    <row r="493" spans="2:2" x14ac:dyDescent="0.2">
      <c r="B493" s="10"/>
    </row>
    <row r="494" spans="2:2" x14ac:dyDescent="0.2">
      <c r="B494" s="10"/>
    </row>
    <row r="495" spans="2:2" x14ac:dyDescent="0.2">
      <c r="B495" s="10"/>
    </row>
    <row r="496" spans="2:2" x14ac:dyDescent="0.2">
      <c r="B496" s="10"/>
    </row>
    <row r="497" spans="2:2" x14ac:dyDescent="0.2">
      <c r="B497" s="10"/>
    </row>
    <row r="498" spans="2:2" x14ac:dyDescent="0.2">
      <c r="B498" s="10"/>
    </row>
    <row r="499" spans="2:2" x14ac:dyDescent="0.2">
      <c r="B499" s="10"/>
    </row>
    <row r="500" spans="2:2" x14ac:dyDescent="0.2">
      <c r="B500" s="10"/>
    </row>
    <row r="501" spans="2:2" x14ac:dyDescent="0.2">
      <c r="B501" s="10"/>
    </row>
    <row r="502" spans="2:2" x14ac:dyDescent="0.2">
      <c r="B502" s="10"/>
    </row>
    <row r="503" spans="2:2" x14ac:dyDescent="0.2">
      <c r="B503" s="10"/>
    </row>
    <row r="504" spans="2:2" x14ac:dyDescent="0.2">
      <c r="B504" s="10"/>
    </row>
    <row r="505" spans="2:2" x14ac:dyDescent="0.2">
      <c r="B505" s="10"/>
    </row>
    <row r="506" spans="2:2" x14ac:dyDescent="0.2">
      <c r="B506" s="10"/>
    </row>
    <row r="507" spans="2:2" x14ac:dyDescent="0.2">
      <c r="B507" s="10"/>
    </row>
    <row r="508" spans="2:2" x14ac:dyDescent="0.2">
      <c r="B508" s="10"/>
    </row>
    <row r="509" spans="2:2" x14ac:dyDescent="0.2">
      <c r="B509" s="10"/>
    </row>
    <row r="510" spans="2:2" x14ac:dyDescent="0.2">
      <c r="B510" s="10"/>
    </row>
    <row r="511" spans="2:2" x14ac:dyDescent="0.2">
      <c r="B511" s="10"/>
    </row>
    <row r="512" spans="2:2" x14ac:dyDescent="0.2">
      <c r="B512" s="10"/>
    </row>
    <row r="513" spans="2:2" x14ac:dyDescent="0.2">
      <c r="B513" s="10"/>
    </row>
    <row r="514" spans="2:2" x14ac:dyDescent="0.2">
      <c r="B514" s="10"/>
    </row>
    <row r="515" spans="2:2" x14ac:dyDescent="0.2">
      <c r="B515" s="10"/>
    </row>
    <row r="516" spans="2:2" x14ac:dyDescent="0.2">
      <c r="B516" s="10"/>
    </row>
    <row r="517" spans="2:2" x14ac:dyDescent="0.2">
      <c r="B517" s="10"/>
    </row>
    <row r="518" spans="2:2" x14ac:dyDescent="0.2">
      <c r="B518" s="10"/>
    </row>
    <row r="519" spans="2:2" x14ac:dyDescent="0.2">
      <c r="B519" s="10"/>
    </row>
    <row r="520" spans="2:2" x14ac:dyDescent="0.2">
      <c r="B520" s="10"/>
    </row>
    <row r="521" spans="2:2" x14ac:dyDescent="0.2">
      <c r="B521" s="10"/>
    </row>
    <row r="522" spans="2:2" x14ac:dyDescent="0.2">
      <c r="B522" s="10"/>
    </row>
    <row r="523" spans="2:2" x14ac:dyDescent="0.2">
      <c r="B523" s="10"/>
    </row>
    <row r="524" spans="2:2" x14ac:dyDescent="0.2">
      <c r="B524" s="10"/>
    </row>
    <row r="525" spans="2:2" x14ac:dyDescent="0.2">
      <c r="B525" s="10"/>
    </row>
    <row r="526" spans="2:2" x14ac:dyDescent="0.2">
      <c r="B526" s="10"/>
    </row>
    <row r="527" spans="2:2" x14ac:dyDescent="0.2">
      <c r="B527" s="10"/>
    </row>
    <row r="528" spans="2:2" x14ac:dyDescent="0.2">
      <c r="B528" s="10"/>
    </row>
    <row r="529" spans="2:2" x14ac:dyDescent="0.2">
      <c r="B529" s="10"/>
    </row>
    <row r="530" spans="2:2" x14ac:dyDescent="0.2">
      <c r="B530" s="10"/>
    </row>
    <row r="531" spans="2:2" x14ac:dyDescent="0.2">
      <c r="B531" s="10"/>
    </row>
    <row r="532" spans="2:2" x14ac:dyDescent="0.2">
      <c r="B532" s="10"/>
    </row>
    <row r="533" spans="2:2" x14ac:dyDescent="0.2">
      <c r="B533" s="10"/>
    </row>
    <row r="534" spans="2:2" x14ac:dyDescent="0.2">
      <c r="B534" s="10"/>
    </row>
    <row r="535" spans="2:2" x14ac:dyDescent="0.2">
      <c r="B535" s="10"/>
    </row>
    <row r="536" spans="2:2" x14ac:dyDescent="0.2">
      <c r="B536" s="10"/>
    </row>
    <row r="537" spans="2:2" x14ac:dyDescent="0.2">
      <c r="B537" s="10"/>
    </row>
    <row r="538" spans="2:2" x14ac:dyDescent="0.2">
      <c r="B538" s="10"/>
    </row>
    <row r="539" spans="2:2" x14ac:dyDescent="0.2">
      <c r="B539" s="10"/>
    </row>
    <row r="540" spans="2:2" x14ac:dyDescent="0.2">
      <c r="B540" s="10"/>
    </row>
    <row r="541" spans="2:2" x14ac:dyDescent="0.2">
      <c r="B541" s="10"/>
    </row>
    <row r="542" spans="2:2" x14ac:dyDescent="0.2">
      <c r="B542" s="10"/>
    </row>
    <row r="543" spans="2:2" x14ac:dyDescent="0.2">
      <c r="B543" s="10"/>
    </row>
    <row r="544" spans="2:2" x14ac:dyDescent="0.2">
      <c r="B544" s="10"/>
    </row>
    <row r="545" spans="2:2" x14ac:dyDescent="0.2">
      <c r="B545" s="10"/>
    </row>
    <row r="546" spans="2:2" x14ac:dyDescent="0.2">
      <c r="B546" s="10"/>
    </row>
    <row r="547" spans="2:2" x14ac:dyDescent="0.2">
      <c r="B547" s="10"/>
    </row>
    <row r="548" spans="2:2" x14ac:dyDescent="0.2">
      <c r="B548" s="10"/>
    </row>
    <row r="549" spans="2:2" x14ac:dyDescent="0.2">
      <c r="B549" s="10"/>
    </row>
    <row r="550" spans="2:2" x14ac:dyDescent="0.2">
      <c r="B550" s="10"/>
    </row>
    <row r="551" spans="2:2" x14ac:dyDescent="0.2">
      <c r="B551" s="10"/>
    </row>
    <row r="552" spans="2:2" x14ac:dyDescent="0.2">
      <c r="B552" s="10"/>
    </row>
    <row r="553" spans="2:2" x14ac:dyDescent="0.2">
      <c r="B553" s="10"/>
    </row>
    <row r="554" spans="2:2" x14ac:dyDescent="0.2">
      <c r="B554" s="10"/>
    </row>
    <row r="555" spans="2:2" x14ac:dyDescent="0.2">
      <c r="B555" s="10"/>
    </row>
    <row r="556" spans="2:2" x14ac:dyDescent="0.2">
      <c r="B556" s="10"/>
    </row>
    <row r="557" spans="2:2" x14ac:dyDescent="0.2">
      <c r="B557" s="10"/>
    </row>
    <row r="558" spans="2:2" x14ac:dyDescent="0.2">
      <c r="B558" s="10"/>
    </row>
    <row r="559" spans="2:2" x14ac:dyDescent="0.2">
      <c r="B559" s="10"/>
    </row>
    <row r="560" spans="2:2" x14ac:dyDescent="0.2">
      <c r="B560" s="10"/>
    </row>
    <row r="561" spans="2:2" x14ac:dyDescent="0.2">
      <c r="B561" s="10"/>
    </row>
    <row r="562" spans="2:2" x14ac:dyDescent="0.2">
      <c r="B562" s="10"/>
    </row>
    <row r="563" spans="2:2" x14ac:dyDescent="0.2">
      <c r="B563" s="10"/>
    </row>
    <row r="564" spans="2:2" x14ac:dyDescent="0.2">
      <c r="B564" s="10"/>
    </row>
    <row r="565" spans="2:2" x14ac:dyDescent="0.2">
      <c r="B565" s="10"/>
    </row>
    <row r="566" spans="2:2" x14ac:dyDescent="0.2">
      <c r="B566" s="10"/>
    </row>
    <row r="567" spans="2:2" x14ac:dyDescent="0.2">
      <c r="B567" s="10"/>
    </row>
    <row r="568" spans="2:2" x14ac:dyDescent="0.2">
      <c r="B568" s="10"/>
    </row>
    <row r="569" spans="2:2" x14ac:dyDescent="0.2">
      <c r="B569" s="10"/>
    </row>
    <row r="570" spans="2:2" x14ac:dyDescent="0.2">
      <c r="B570" s="10"/>
    </row>
    <row r="571" spans="2:2" x14ac:dyDescent="0.2">
      <c r="B571" s="10"/>
    </row>
    <row r="572" spans="2:2" x14ac:dyDescent="0.2">
      <c r="B572" s="10"/>
    </row>
    <row r="573" spans="2:2" x14ac:dyDescent="0.2">
      <c r="B573" s="10"/>
    </row>
    <row r="574" spans="2:2" x14ac:dyDescent="0.2">
      <c r="B574" s="10"/>
    </row>
    <row r="575" spans="2:2" x14ac:dyDescent="0.2">
      <c r="B575" s="10"/>
    </row>
    <row r="576" spans="2:2" x14ac:dyDescent="0.2">
      <c r="B576" s="10"/>
    </row>
    <row r="577" spans="2:2" x14ac:dyDescent="0.2">
      <c r="B577" s="10"/>
    </row>
    <row r="578" spans="2:2" x14ac:dyDescent="0.2">
      <c r="B578" s="10"/>
    </row>
    <row r="579" spans="2:2" x14ac:dyDescent="0.2">
      <c r="B579" s="10"/>
    </row>
    <row r="580" spans="2:2" x14ac:dyDescent="0.2">
      <c r="B580" s="10"/>
    </row>
    <row r="581" spans="2:2" x14ac:dyDescent="0.2">
      <c r="B581" s="10"/>
    </row>
    <row r="582" spans="2:2" x14ac:dyDescent="0.2">
      <c r="B582" s="10"/>
    </row>
    <row r="583" spans="2:2" x14ac:dyDescent="0.2">
      <c r="B583" s="10"/>
    </row>
    <row r="584" spans="2:2" x14ac:dyDescent="0.2">
      <c r="B584" s="10"/>
    </row>
    <row r="585" spans="2:2" x14ac:dyDescent="0.2">
      <c r="B585" s="10"/>
    </row>
    <row r="586" spans="2:2" x14ac:dyDescent="0.2">
      <c r="B586" s="10"/>
    </row>
    <row r="587" spans="2:2" x14ac:dyDescent="0.2">
      <c r="B587" s="10"/>
    </row>
    <row r="588" spans="2:2" x14ac:dyDescent="0.2">
      <c r="B588" s="10"/>
    </row>
    <row r="589" spans="2:2" x14ac:dyDescent="0.2">
      <c r="B589" s="10"/>
    </row>
    <row r="590" spans="2:2" x14ac:dyDescent="0.2">
      <c r="B590" s="10"/>
    </row>
    <row r="591" spans="2:2" x14ac:dyDescent="0.2">
      <c r="B591" s="10"/>
    </row>
    <row r="592" spans="2:2" x14ac:dyDescent="0.2">
      <c r="B592" s="10"/>
    </row>
    <row r="593" spans="2:2" x14ac:dyDescent="0.2">
      <c r="B593" s="10"/>
    </row>
    <row r="594" spans="2:2" x14ac:dyDescent="0.2">
      <c r="B594" s="10"/>
    </row>
    <row r="595" spans="2:2" x14ac:dyDescent="0.2">
      <c r="B595" s="10"/>
    </row>
    <row r="596" spans="2:2" x14ac:dyDescent="0.2">
      <c r="B596" s="10"/>
    </row>
    <row r="597" spans="2:2" x14ac:dyDescent="0.2">
      <c r="B597" s="10"/>
    </row>
    <row r="598" spans="2:2" x14ac:dyDescent="0.2">
      <c r="B598" s="10"/>
    </row>
    <row r="599" spans="2:2" x14ac:dyDescent="0.2">
      <c r="B599" s="10"/>
    </row>
    <row r="600" spans="2:2" x14ac:dyDescent="0.2">
      <c r="B600" s="10"/>
    </row>
    <row r="601" spans="2:2" x14ac:dyDescent="0.2">
      <c r="B601" s="10"/>
    </row>
    <row r="602" spans="2:2" x14ac:dyDescent="0.2">
      <c r="B602" s="10"/>
    </row>
    <row r="603" spans="2:2" x14ac:dyDescent="0.2">
      <c r="B603" s="10"/>
    </row>
    <row r="604" spans="2:2" x14ac:dyDescent="0.2">
      <c r="B604" s="10"/>
    </row>
    <row r="605" spans="2:2" x14ac:dyDescent="0.2">
      <c r="B605" s="10"/>
    </row>
    <row r="606" spans="2:2" x14ac:dyDescent="0.2">
      <c r="B606" s="10"/>
    </row>
    <row r="607" spans="2:2" x14ac:dyDescent="0.2">
      <c r="B607" s="10"/>
    </row>
    <row r="608" spans="2:2" x14ac:dyDescent="0.2">
      <c r="B608" s="10"/>
    </row>
    <row r="609" spans="2:2" x14ac:dyDescent="0.2">
      <c r="B609" s="10"/>
    </row>
    <row r="610" spans="2:2" x14ac:dyDescent="0.2">
      <c r="B610" s="10"/>
    </row>
    <row r="611" spans="2:2" x14ac:dyDescent="0.2">
      <c r="B611" s="10"/>
    </row>
    <row r="612" spans="2:2" x14ac:dyDescent="0.2">
      <c r="B612" s="10"/>
    </row>
    <row r="613" spans="2:2" x14ac:dyDescent="0.2">
      <c r="B613" s="10"/>
    </row>
    <row r="614" spans="2:2" x14ac:dyDescent="0.2">
      <c r="B614" s="10"/>
    </row>
    <row r="615" spans="2:2" x14ac:dyDescent="0.2">
      <c r="B615" s="10"/>
    </row>
    <row r="616" spans="2:2" x14ac:dyDescent="0.2">
      <c r="B616" s="10"/>
    </row>
    <row r="617" spans="2:2" x14ac:dyDescent="0.2">
      <c r="B617" s="10"/>
    </row>
    <row r="618" spans="2:2" x14ac:dyDescent="0.2">
      <c r="B618" s="10"/>
    </row>
    <row r="619" spans="2:2" x14ac:dyDescent="0.2">
      <c r="B619" s="10"/>
    </row>
    <row r="620" spans="2:2" x14ac:dyDescent="0.2">
      <c r="B620" s="10"/>
    </row>
    <row r="621" spans="2:2" x14ac:dyDescent="0.2">
      <c r="B621" s="10"/>
    </row>
    <row r="622" spans="2:2" x14ac:dyDescent="0.2">
      <c r="B622" s="10"/>
    </row>
    <row r="623" spans="2:2" x14ac:dyDescent="0.2">
      <c r="B623" s="10"/>
    </row>
    <row r="624" spans="2:2" x14ac:dyDescent="0.2">
      <c r="B624" s="10"/>
    </row>
    <row r="625" spans="2:2" x14ac:dyDescent="0.2">
      <c r="B625" s="10"/>
    </row>
    <row r="626" spans="2:2" x14ac:dyDescent="0.2">
      <c r="B626" s="10"/>
    </row>
    <row r="627" spans="2:2" x14ac:dyDescent="0.2">
      <c r="B627" s="10"/>
    </row>
    <row r="628" spans="2:2" x14ac:dyDescent="0.2">
      <c r="B628" s="10"/>
    </row>
    <row r="629" spans="2:2" x14ac:dyDescent="0.2">
      <c r="B629" s="10"/>
    </row>
    <row r="630" spans="2:2" x14ac:dyDescent="0.2">
      <c r="B630" s="10"/>
    </row>
    <row r="631" spans="2:2" x14ac:dyDescent="0.2">
      <c r="B631" s="10"/>
    </row>
    <row r="632" spans="2:2" x14ac:dyDescent="0.2">
      <c r="B632" s="10"/>
    </row>
    <row r="633" spans="2:2" x14ac:dyDescent="0.2">
      <c r="B633" s="10"/>
    </row>
    <row r="634" spans="2:2" x14ac:dyDescent="0.2">
      <c r="B634" s="10"/>
    </row>
    <row r="635" spans="2:2" x14ac:dyDescent="0.2">
      <c r="B635" s="10"/>
    </row>
    <row r="636" spans="2:2" x14ac:dyDescent="0.2">
      <c r="B636" s="10"/>
    </row>
    <row r="637" spans="2:2" x14ac:dyDescent="0.2">
      <c r="B637" s="10"/>
    </row>
    <row r="638" spans="2:2" x14ac:dyDescent="0.2">
      <c r="B638" s="10"/>
    </row>
    <row r="639" spans="2:2" x14ac:dyDescent="0.2">
      <c r="B639" s="10"/>
    </row>
    <row r="640" spans="2:2" x14ac:dyDescent="0.2">
      <c r="B640" s="10"/>
    </row>
    <row r="641" spans="2:2" x14ac:dyDescent="0.2">
      <c r="B641" s="10"/>
    </row>
    <row r="642" spans="2:2" x14ac:dyDescent="0.2">
      <c r="B642" s="10"/>
    </row>
    <row r="643" spans="2:2" x14ac:dyDescent="0.2">
      <c r="B643" s="10"/>
    </row>
    <row r="644" spans="2:2" x14ac:dyDescent="0.2">
      <c r="B644" s="10"/>
    </row>
    <row r="645" spans="2:2" x14ac:dyDescent="0.2">
      <c r="B645" s="10"/>
    </row>
    <row r="646" spans="2:2" x14ac:dyDescent="0.2">
      <c r="B646" s="10"/>
    </row>
    <row r="647" spans="2:2" x14ac:dyDescent="0.2">
      <c r="B647" s="10"/>
    </row>
    <row r="648" spans="2:2" x14ac:dyDescent="0.2">
      <c r="B648" s="10"/>
    </row>
    <row r="649" spans="2:2" x14ac:dyDescent="0.2">
      <c r="B649" s="10"/>
    </row>
    <row r="650" spans="2:2" x14ac:dyDescent="0.2">
      <c r="B650" s="10"/>
    </row>
    <row r="651" spans="2:2" x14ac:dyDescent="0.2">
      <c r="B651" s="10"/>
    </row>
    <row r="652" spans="2:2" x14ac:dyDescent="0.2">
      <c r="B652" s="10"/>
    </row>
    <row r="653" spans="2:2" x14ac:dyDescent="0.2">
      <c r="B653" s="10"/>
    </row>
    <row r="654" spans="2:2" x14ac:dyDescent="0.2">
      <c r="B654" s="10"/>
    </row>
    <row r="655" spans="2:2" x14ac:dyDescent="0.2">
      <c r="B655" s="10"/>
    </row>
    <row r="656" spans="2:2" x14ac:dyDescent="0.2">
      <c r="B656" s="10"/>
    </row>
    <row r="657" spans="2:2" x14ac:dyDescent="0.2">
      <c r="B657" s="10"/>
    </row>
    <row r="658" spans="2:2" x14ac:dyDescent="0.2">
      <c r="B658" s="10"/>
    </row>
    <row r="659" spans="2:2" x14ac:dyDescent="0.2">
      <c r="B659" s="10"/>
    </row>
    <row r="660" spans="2:2" x14ac:dyDescent="0.2">
      <c r="B660" s="10"/>
    </row>
    <row r="661" spans="2:2" x14ac:dyDescent="0.2">
      <c r="B661" s="10"/>
    </row>
    <row r="662" spans="2:2" x14ac:dyDescent="0.2">
      <c r="B662" s="10"/>
    </row>
    <row r="663" spans="2:2" x14ac:dyDescent="0.2">
      <c r="B663" s="10"/>
    </row>
    <row r="664" spans="2:2" x14ac:dyDescent="0.2">
      <c r="B664" s="10"/>
    </row>
    <row r="665" spans="2:2" x14ac:dyDescent="0.2">
      <c r="B665" s="10"/>
    </row>
    <row r="666" spans="2:2" x14ac:dyDescent="0.2">
      <c r="B666" s="10"/>
    </row>
    <row r="667" spans="2:2" x14ac:dyDescent="0.2">
      <c r="B667" s="10"/>
    </row>
    <row r="668" spans="2:2" x14ac:dyDescent="0.2">
      <c r="B668" s="10"/>
    </row>
    <row r="669" spans="2:2" x14ac:dyDescent="0.2">
      <c r="B669" s="10"/>
    </row>
    <row r="670" spans="2:2" x14ac:dyDescent="0.2">
      <c r="B670" s="10"/>
    </row>
    <row r="671" spans="2:2" x14ac:dyDescent="0.2">
      <c r="B671" s="10"/>
    </row>
    <row r="672" spans="2:2" x14ac:dyDescent="0.2">
      <c r="B672" s="10"/>
    </row>
    <row r="673" spans="2:2" x14ac:dyDescent="0.2">
      <c r="B673" s="10"/>
    </row>
    <row r="674" spans="2:2" x14ac:dyDescent="0.2">
      <c r="B674" s="10"/>
    </row>
    <row r="675" spans="2:2" x14ac:dyDescent="0.2">
      <c r="B675" s="10"/>
    </row>
    <row r="676" spans="2:2" x14ac:dyDescent="0.2">
      <c r="B676" s="10"/>
    </row>
    <row r="677" spans="2:2" x14ac:dyDescent="0.2">
      <c r="B677" s="10"/>
    </row>
    <row r="678" spans="2:2" x14ac:dyDescent="0.2">
      <c r="B678" s="10"/>
    </row>
    <row r="679" spans="2:2" x14ac:dyDescent="0.2">
      <c r="B679" s="10"/>
    </row>
    <row r="680" spans="2:2" x14ac:dyDescent="0.2">
      <c r="B680" s="10"/>
    </row>
    <row r="681" spans="2:2" x14ac:dyDescent="0.2">
      <c r="B681" s="10"/>
    </row>
    <row r="682" spans="2:2" x14ac:dyDescent="0.2">
      <c r="B682" s="10"/>
    </row>
    <row r="683" spans="2:2" x14ac:dyDescent="0.2">
      <c r="B683" s="10"/>
    </row>
    <row r="684" spans="2:2" x14ac:dyDescent="0.2">
      <c r="B684" s="10"/>
    </row>
    <row r="685" spans="2:2" x14ac:dyDescent="0.2">
      <c r="B685" s="10"/>
    </row>
    <row r="686" spans="2:2" x14ac:dyDescent="0.2">
      <c r="B686" s="10"/>
    </row>
    <row r="687" spans="2:2" x14ac:dyDescent="0.2">
      <c r="B687" s="10"/>
    </row>
    <row r="688" spans="2:2" x14ac:dyDescent="0.2">
      <c r="B688" s="10"/>
    </row>
    <row r="689" spans="2:2" x14ac:dyDescent="0.2">
      <c r="B689" s="10"/>
    </row>
    <row r="690" spans="2:2" x14ac:dyDescent="0.2">
      <c r="B690" s="10"/>
    </row>
    <row r="691" spans="2:2" x14ac:dyDescent="0.2">
      <c r="B691" s="10"/>
    </row>
    <row r="692" spans="2:2" x14ac:dyDescent="0.2">
      <c r="B692" s="10"/>
    </row>
    <row r="693" spans="2:2" x14ac:dyDescent="0.2">
      <c r="B693" s="10"/>
    </row>
    <row r="694" spans="2:2" x14ac:dyDescent="0.2">
      <c r="B694" s="10"/>
    </row>
    <row r="695" spans="2:2" x14ac:dyDescent="0.2">
      <c r="B695" s="10"/>
    </row>
    <row r="696" spans="2:2" x14ac:dyDescent="0.2">
      <c r="B696" s="10"/>
    </row>
    <row r="697" spans="2:2" x14ac:dyDescent="0.2">
      <c r="B697" s="10"/>
    </row>
    <row r="698" spans="2:2" x14ac:dyDescent="0.2">
      <c r="B698" s="10"/>
    </row>
    <row r="699" spans="2:2" x14ac:dyDescent="0.2">
      <c r="B699" s="10"/>
    </row>
    <row r="700" spans="2:2" x14ac:dyDescent="0.2">
      <c r="B700" s="10"/>
    </row>
    <row r="701" spans="2:2" x14ac:dyDescent="0.2">
      <c r="B701" s="10"/>
    </row>
    <row r="702" spans="2:2" x14ac:dyDescent="0.2">
      <c r="B702" s="10"/>
    </row>
    <row r="703" spans="2:2" x14ac:dyDescent="0.2">
      <c r="B703" s="10"/>
    </row>
    <row r="704" spans="2:2" x14ac:dyDescent="0.2">
      <c r="B704" s="10"/>
    </row>
    <row r="705" spans="2:2" x14ac:dyDescent="0.2">
      <c r="B705" s="10"/>
    </row>
    <row r="706" spans="2:2" x14ac:dyDescent="0.2">
      <c r="B706" s="10"/>
    </row>
    <row r="707" spans="2:2" x14ac:dyDescent="0.2">
      <c r="B707" s="10"/>
    </row>
    <row r="708" spans="2:2" x14ac:dyDescent="0.2">
      <c r="B708" s="10"/>
    </row>
    <row r="709" spans="2:2" x14ac:dyDescent="0.2">
      <c r="B709" s="10"/>
    </row>
    <row r="710" spans="2:2" x14ac:dyDescent="0.2">
      <c r="B710" s="10"/>
    </row>
    <row r="711" spans="2:2" x14ac:dyDescent="0.2">
      <c r="B711" s="10"/>
    </row>
    <row r="712" spans="2:2" x14ac:dyDescent="0.2">
      <c r="B712" s="10"/>
    </row>
    <row r="713" spans="2:2" x14ac:dyDescent="0.2">
      <c r="B713" s="10"/>
    </row>
    <row r="714" spans="2:2" x14ac:dyDescent="0.2">
      <c r="B714" s="10"/>
    </row>
    <row r="715" spans="2:2" x14ac:dyDescent="0.2">
      <c r="B715" s="10"/>
    </row>
    <row r="716" spans="2:2" x14ac:dyDescent="0.2">
      <c r="B716" s="10"/>
    </row>
    <row r="717" spans="2:2" x14ac:dyDescent="0.2">
      <c r="B717" s="10"/>
    </row>
    <row r="718" spans="2:2" x14ac:dyDescent="0.2">
      <c r="B718" s="10"/>
    </row>
    <row r="719" spans="2:2" x14ac:dyDescent="0.2">
      <c r="B719" s="10"/>
    </row>
    <row r="720" spans="2:2" x14ac:dyDescent="0.2">
      <c r="B720" s="10"/>
    </row>
    <row r="721" spans="2:2" x14ac:dyDescent="0.2">
      <c r="B721" s="10"/>
    </row>
    <row r="722" spans="2:2" x14ac:dyDescent="0.2">
      <c r="B722" s="10"/>
    </row>
    <row r="723" spans="2:2" x14ac:dyDescent="0.2">
      <c r="B723" s="10"/>
    </row>
    <row r="724" spans="2:2" x14ac:dyDescent="0.2">
      <c r="B724" s="10"/>
    </row>
    <row r="725" spans="2:2" x14ac:dyDescent="0.2">
      <c r="B725" s="10"/>
    </row>
    <row r="726" spans="2:2" x14ac:dyDescent="0.2">
      <c r="B726" s="10"/>
    </row>
    <row r="727" spans="2:2" x14ac:dyDescent="0.2">
      <c r="B727" s="10"/>
    </row>
    <row r="728" spans="2:2" x14ac:dyDescent="0.2">
      <c r="B728" s="10"/>
    </row>
    <row r="729" spans="2:2" x14ac:dyDescent="0.2">
      <c r="B729" s="10"/>
    </row>
    <row r="730" spans="2:2" x14ac:dyDescent="0.2">
      <c r="B730" s="10"/>
    </row>
    <row r="731" spans="2:2" x14ac:dyDescent="0.2">
      <c r="B731" s="10"/>
    </row>
    <row r="732" spans="2:2" x14ac:dyDescent="0.2">
      <c r="B732" s="10"/>
    </row>
    <row r="733" spans="2:2" x14ac:dyDescent="0.2">
      <c r="B733" s="10"/>
    </row>
    <row r="734" spans="2:2" x14ac:dyDescent="0.2">
      <c r="B734" s="10"/>
    </row>
    <row r="735" spans="2:2" x14ac:dyDescent="0.2">
      <c r="B735" s="10"/>
    </row>
    <row r="736" spans="2:2" x14ac:dyDescent="0.2">
      <c r="B736" s="10"/>
    </row>
    <row r="737" spans="2:2" x14ac:dyDescent="0.2">
      <c r="B737" s="10"/>
    </row>
    <row r="738" spans="2:2" x14ac:dyDescent="0.2">
      <c r="B738" s="10"/>
    </row>
    <row r="739" spans="2:2" x14ac:dyDescent="0.2">
      <c r="B739" s="10"/>
    </row>
    <row r="740" spans="2:2" x14ac:dyDescent="0.2">
      <c r="B740" s="10"/>
    </row>
    <row r="741" spans="2:2" x14ac:dyDescent="0.2">
      <c r="B741" s="10"/>
    </row>
    <row r="742" spans="2:2" x14ac:dyDescent="0.2">
      <c r="B742" s="10"/>
    </row>
    <row r="743" spans="2:2" x14ac:dyDescent="0.2">
      <c r="B743" s="10"/>
    </row>
    <row r="744" spans="2:2" x14ac:dyDescent="0.2">
      <c r="B744" s="10"/>
    </row>
    <row r="745" spans="2:2" x14ac:dyDescent="0.2">
      <c r="B745" s="10"/>
    </row>
    <row r="746" spans="2:2" x14ac:dyDescent="0.2">
      <c r="B746" s="10"/>
    </row>
    <row r="747" spans="2:2" x14ac:dyDescent="0.2">
      <c r="B747" s="10"/>
    </row>
    <row r="748" spans="2:2" x14ac:dyDescent="0.2">
      <c r="B748" s="10"/>
    </row>
    <row r="749" spans="2:2" x14ac:dyDescent="0.2">
      <c r="B749" s="10"/>
    </row>
    <row r="750" spans="2:2" x14ac:dyDescent="0.2">
      <c r="B750" s="10"/>
    </row>
    <row r="751" spans="2:2" x14ac:dyDescent="0.2">
      <c r="B751" s="10"/>
    </row>
    <row r="752" spans="2:2" x14ac:dyDescent="0.2">
      <c r="B752" s="10"/>
    </row>
    <row r="753" spans="2:2" x14ac:dyDescent="0.2">
      <c r="B753" s="10"/>
    </row>
    <row r="754" spans="2:2" x14ac:dyDescent="0.2">
      <c r="B754" s="10"/>
    </row>
    <row r="755" spans="2:2" x14ac:dyDescent="0.2">
      <c r="B755" s="10"/>
    </row>
    <row r="756" spans="2:2" x14ac:dyDescent="0.2">
      <c r="B756" s="10"/>
    </row>
    <row r="757" spans="2:2" x14ac:dyDescent="0.2">
      <c r="B757" s="10"/>
    </row>
    <row r="758" spans="2:2" x14ac:dyDescent="0.2">
      <c r="B758" s="10"/>
    </row>
    <row r="759" spans="2:2" x14ac:dyDescent="0.2">
      <c r="B759" s="10"/>
    </row>
    <row r="760" spans="2:2" x14ac:dyDescent="0.2">
      <c r="B760" s="10"/>
    </row>
    <row r="761" spans="2:2" x14ac:dyDescent="0.2">
      <c r="B761" s="10"/>
    </row>
    <row r="762" spans="2:2" x14ac:dyDescent="0.2">
      <c r="B762" s="10"/>
    </row>
    <row r="763" spans="2:2" x14ac:dyDescent="0.2">
      <c r="B763" s="10"/>
    </row>
    <row r="764" spans="2:2" x14ac:dyDescent="0.2">
      <c r="B764" s="10"/>
    </row>
    <row r="765" spans="2:2" x14ac:dyDescent="0.2">
      <c r="B765" s="10"/>
    </row>
    <row r="766" spans="2:2" x14ac:dyDescent="0.2">
      <c r="B766" s="10"/>
    </row>
    <row r="767" spans="2:2" x14ac:dyDescent="0.2">
      <c r="B767" s="10"/>
    </row>
    <row r="768" spans="2:2" x14ac:dyDescent="0.2">
      <c r="B768" s="10"/>
    </row>
    <row r="769" spans="2:2" x14ac:dyDescent="0.2">
      <c r="B769" s="10"/>
    </row>
    <row r="770" spans="2:2" x14ac:dyDescent="0.2">
      <c r="B770" s="10"/>
    </row>
    <row r="771" spans="2:2" x14ac:dyDescent="0.2">
      <c r="B771" s="10"/>
    </row>
    <row r="772" spans="2:2" x14ac:dyDescent="0.2">
      <c r="B772" s="10"/>
    </row>
    <row r="773" spans="2:2" x14ac:dyDescent="0.2">
      <c r="B773" s="10"/>
    </row>
    <row r="774" spans="2:2" x14ac:dyDescent="0.2">
      <c r="B774" s="10"/>
    </row>
    <row r="775" spans="2:2" x14ac:dyDescent="0.2">
      <c r="B775" s="10"/>
    </row>
    <row r="776" spans="2:2" x14ac:dyDescent="0.2">
      <c r="B776" s="10"/>
    </row>
    <row r="777" spans="2:2" x14ac:dyDescent="0.2">
      <c r="B777" s="10"/>
    </row>
    <row r="778" spans="2:2" x14ac:dyDescent="0.2">
      <c r="B778" s="10"/>
    </row>
    <row r="779" spans="2:2" x14ac:dyDescent="0.2">
      <c r="B779" s="10"/>
    </row>
    <row r="780" spans="2:2" x14ac:dyDescent="0.2">
      <c r="B780" s="10"/>
    </row>
    <row r="781" spans="2:2" x14ac:dyDescent="0.2">
      <c r="B781" s="10"/>
    </row>
    <row r="782" spans="2:2" x14ac:dyDescent="0.2">
      <c r="B782" s="10"/>
    </row>
    <row r="783" spans="2:2" x14ac:dyDescent="0.2">
      <c r="B783" s="10"/>
    </row>
    <row r="784" spans="2:2" x14ac:dyDescent="0.2">
      <c r="B784" s="10"/>
    </row>
    <row r="785" spans="2:2" x14ac:dyDescent="0.2">
      <c r="B785" s="10"/>
    </row>
    <row r="786" spans="2:2" x14ac:dyDescent="0.2">
      <c r="B786" s="10"/>
    </row>
    <row r="787" spans="2:2" x14ac:dyDescent="0.2">
      <c r="B787" s="10"/>
    </row>
    <row r="788" spans="2:2" x14ac:dyDescent="0.2">
      <c r="B788" s="10"/>
    </row>
    <row r="789" spans="2:2" x14ac:dyDescent="0.2">
      <c r="B789" s="10"/>
    </row>
    <row r="790" spans="2:2" x14ac:dyDescent="0.2">
      <c r="B790" s="10"/>
    </row>
    <row r="791" spans="2:2" x14ac:dyDescent="0.2">
      <c r="B791" s="10"/>
    </row>
    <row r="792" spans="2:2" x14ac:dyDescent="0.2">
      <c r="B792" s="10"/>
    </row>
    <row r="793" spans="2:2" x14ac:dyDescent="0.2">
      <c r="B793" s="10"/>
    </row>
    <row r="794" spans="2:2" x14ac:dyDescent="0.2">
      <c r="B794" s="10"/>
    </row>
    <row r="795" spans="2:2" x14ac:dyDescent="0.2">
      <c r="B795" s="10"/>
    </row>
    <row r="796" spans="2:2" x14ac:dyDescent="0.2">
      <c r="B796" s="10"/>
    </row>
    <row r="797" spans="2:2" x14ac:dyDescent="0.2">
      <c r="B797" s="10"/>
    </row>
    <row r="798" spans="2:2" x14ac:dyDescent="0.2">
      <c r="B798" s="10"/>
    </row>
    <row r="799" spans="2:2" x14ac:dyDescent="0.2">
      <c r="B799" s="10"/>
    </row>
    <row r="800" spans="2:2" x14ac:dyDescent="0.2">
      <c r="B800" s="10"/>
    </row>
    <row r="801" spans="2:2" x14ac:dyDescent="0.2">
      <c r="B801" s="10"/>
    </row>
    <row r="802" spans="2:2" x14ac:dyDescent="0.2">
      <c r="B802" s="10"/>
    </row>
    <row r="803" spans="2:2" x14ac:dyDescent="0.2">
      <c r="B803" s="10"/>
    </row>
    <row r="804" spans="2:2" x14ac:dyDescent="0.2">
      <c r="B804" s="10"/>
    </row>
    <row r="805" spans="2:2" x14ac:dyDescent="0.2">
      <c r="B805" s="10"/>
    </row>
    <row r="806" spans="2:2" x14ac:dyDescent="0.2">
      <c r="B806" s="10"/>
    </row>
    <row r="807" spans="2:2" x14ac:dyDescent="0.2">
      <c r="B807" s="10"/>
    </row>
    <row r="808" spans="2:2" x14ac:dyDescent="0.2">
      <c r="B808" s="10"/>
    </row>
    <row r="809" spans="2:2" x14ac:dyDescent="0.2">
      <c r="B809" s="10"/>
    </row>
    <row r="810" spans="2:2" x14ac:dyDescent="0.2">
      <c r="B810" s="10"/>
    </row>
    <row r="811" spans="2:2" x14ac:dyDescent="0.2">
      <c r="B811" s="10"/>
    </row>
    <row r="812" spans="2:2" x14ac:dyDescent="0.2">
      <c r="B812" s="10"/>
    </row>
    <row r="813" spans="2:2" x14ac:dyDescent="0.2">
      <c r="B813" s="10"/>
    </row>
    <row r="814" spans="2:2" x14ac:dyDescent="0.2">
      <c r="B814" s="10"/>
    </row>
    <row r="815" spans="2:2" x14ac:dyDescent="0.2">
      <c r="B815" s="10"/>
    </row>
    <row r="816" spans="2:2" x14ac:dyDescent="0.2">
      <c r="B816" s="10"/>
    </row>
    <row r="817" spans="2:2" x14ac:dyDescent="0.2">
      <c r="B817" s="10"/>
    </row>
    <row r="818" spans="2:2" x14ac:dyDescent="0.2">
      <c r="B818" s="10"/>
    </row>
    <row r="819" spans="2:2" x14ac:dyDescent="0.2">
      <c r="B819" s="10"/>
    </row>
    <row r="820" spans="2:2" x14ac:dyDescent="0.2">
      <c r="B820" s="10"/>
    </row>
    <row r="821" spans="2:2" x14ac:dyDescent="0.2">
      <c r="B821" s="10"/>
    </row>
    <row r="822" spans="2:2" x14ac:dyDescent="0.2">
      <c r="B822" s="10"/>
    </row>
    <row r="823" spans="2:2" x14ac:dyDescent="0.2">
      <c r="B823" s="10"/>
    </row>
    <row r="824" spans="2:2" x14ac:dyDescent="0.2">
      <c r="B824" s="10"/>
    </row>
    <row r="825" spans="2:2" x14ac:dyDescent="0.2">
      <c r="B825" s="10"/>
    </row>
    <row r="826" spans="2:2" x14ac:dyDescent="0.2">
      <c r="B826" s="10"/>
    </row>
    <row r="827" spans="2:2" x14ac:dyDescent="0.2">
      <c r="B827" s="10"/>
    </row>
    <row r="828" spans="2:2" x14ac:dyDescent="0.2">
      <c r="B828" s="10"/>
    </row>
    <row r="829" spans="2:2" x14ac:dyDescent="0.2">
      <c r="B829" s="10"/>
    </row>
    <row r="830" spans="2:2" x14ac:dyDescent="0.2">
      <c r="B830" s="10"/>
    </row>
    <row r="831" spans="2:2" x14ac:dyDescent="0.2">
      <c r="B831" s="10"/>
    </row>
    <row r="832" spans="2:2" x14ac:dyDescent="0.2">
      <c r="B832" s="10"/>
    </row>
    <row r="833" spans="2:2" x14ac:dyDescent="0.2">
      <c r="B833" s="10"/>
    </row>
    <row r="834" spans="2:2" x14ac:dyDescent="0.2">
      <c r="B834" s="10"/>
    </row>
    <row r="835" spans="2:2" x14ac:dyDescent="0.2">
      <c r="B835" s="10"/>
    </row>
    <row r="836" spans="2:2" x14ac:dyDescent="0.2">
      <c r="B836" s="10"/>
    </row>
    <row r="837" spans="2:2" x14ac:dyDescent="0.2">
      <c r="B837" s="10"/>
    </row>
    <row r="838" spans="2:2" x14ac:dyDescent="0.2">
      <c r="B838" s="10"/>
    </row>
    <row r="839" spans="2:2" x14ac:dyDescent="0.2">
      <c r="B839" s="10"/>
    </row>
    <row r="840" spans="2:2" x14ac:dyDescent="0.2">
      <c r="B840" s="10"/>
    </row>
    <row r="841" spans="2:2" x14ac:dyDescent="0.2">
      <c r="B841" s="10"/>
    </row>
    <row r="842" spans="2:2" x14ac:dyDescent="0.2">
      <c r="B842" s="10"/>
    </row>
    <row r="843" spans="2:2" x14ac:dyDescent="0.2">
      <c r="B843" s="10"/>
    </row>
    <row r="844" spans="2:2" x14ac:dyDescent="0.2">
      <c r="B844" s="10"/>
    </row>
    <row r="845" spans="2:2" x14ac:dyDescent="0.2">
      <c r="B845" s="10"/>
    </row>
    <row r="846" spans="2:2" x14ac:dyDescent="0.2">
      <c r="B846" s="10"/>
    </row>
    <row r="847" spans="2:2" x14ac:dyDescent="0.2">
      <c r="B847" s="10"/>
    </row>
    <row r="848" spans="2:2" x14ac:dyDescent="0.2">
      <c r="B848" s="10"/>
    </row>
    <row r="849" spans="2:2" x14ac:dyDescent="0.2">
      <c r="B849" s="10"/>
    </row>
    <row r="850" spans="2:2" x14ac:dyDescent="0.2">
      <c r="B850" s="10"/>
    </row>
    <row r="851" spans="2:2" x14ac:dyDescent="0.2">
      <c r="B851" s="10"/>
    </row>
    <row r="852" spans="2:2" x14ac:dyDescent="0.2">
      <c r="B852" s="10"/>
    </row>
    <row r="853" spans="2:2" x14ac:dyDescent="0.2">
      <c r="B853" s="10"/>
    </row>
    <row r="854" spans="2:2" x14ac:dyDescent="0.2">
      <c r="B854" s="10"/>
    </row>
    <row r="855" spans="2:2" x14ac:dyDescent="0.2">
      <c r="B855" s="10"/>
    </row>
    <row r="856" spans="2:2" x14ac:dyDescent="0.2">
      <c r="B856" s="10"/>
    </row>
    <row r="857" spans="2:2" x14ac:dyDescent="0.2">
      <c r="B857" s="10"/>
    </row>
    <row r="858" spans="2:2" x14ac:dyDescent="0.2">
      <c r="B858" s="10"/>
    </row>
    <row r="859" spans="2:2" x14ac:dyDescent="0.2">
      <c r="B859" s="10"/>
    </row>
    <row r="860" spans="2:2" x14ac:dyDescent="0.2">
      <c r="B860" s="10"/>
    </row>
    <row r="861" spans="2:2" x14ac:dyDescent="0.2">
      <c r="B861" s="10"/>
    </row>
    <row r="862" spans="2:2" x14ac:dyDescent="0.2">
      <c r="B862" s="10"/>
    </row>
    <row r="863" spans="2:2" x14ac:dyDescent="0.2">
      <c r="B863" s="10"/>
    </row>
    <row r="864" spans="2:2" x14ac:dyDescent="0.2">
      <c r="B864" s="10"/>
    </row>
    <row r="865" spans="2:2" x14ac:dyDescent="0.2">
      <c r="B865" s="10"/>
    </row>
    <row r="866" spans="2:2" x14ac:dyDescent="0.2">
      <c r="B866" s="10"/>
    </row>
    <row r="867" spans="2:2" x14ac:dyDescent="0.2">
      <c r="B867" s="10"/>
    </row>
    <row r="868" spans="2:2" x14ac:dyDescent="0.2">
      <c r="B868" s="10"/>
    </row>
    <row r="869" spans="2:2" x14ac:dyDescent="0.2">
      <c r="B869" s="10"/>
    </row>
    <row r="870" spans="2:2" x14ac:dyDescent="0.2">
      <c r="B870" s="10"/>
    </row>
    <row r="871" spans="2:2" x14ac:dyDescent="0.2">
      <c r="B871" s="10"/>
    </row>
    <row r="872" spans="2:2" x14ac:dyDescent="0.2">
      <c r="B872" s="10"/>
    </row>
    <row r="873" spans="2:2" x14ac:dyDescent="0.2">
      <c r="B873" s="10"/>
    </row>
    <row r="874" spans="2:2" x14ac:dyDescent="0.2">
      <c r="B874" s="10"/>
    </row>
    <row r="875" spans="2:2" x14ac:dyDescent="0.2">
      <c r="B875" s="10"/>
    </row>
    <row r="876" spans="2:2" x14ac:dyDescent="0.2">
      <c r="B876" s="10"/>
    </row>
    <row r="877" spans="2:2" x14ac:dyDescent="0.2">
      <c r="B877" s="10"/>
    </row>
    <row r="878" spans="2:2" x14ac:dyDescent="0.2">
      <c r="B878" s="10"/>
    </row>
    <row r="879" spans="2:2" x14ac:dyDescent="0.2">
      <c r="B879" s="10"/>
    </row>
    <row r="880" spans="2:2" x14ac:dyDescent="0.2">
      <c r="B880" s="10"/>
    </row>
    <row r="881" spans="2:2" x14ac:dyDescent="0.2">
      <c r="B881" s="10"/>
    </row>
    <row r="882" spans="2:2" x14ac:dyDescent="0.2">
      <c r="B882" s="10"/>
    </row>
    <row r="883" spans="2:2" x14ac:dyDescent="0.2">
      <c r="B883" s="10"/>
    </row>
    <row r="884" spans="2:2" x14ac:dyDescent="0.2">
      <c r="B884" s="10"/>
    </row>
    <row r="885" spans="2:2" x14ac:dyDescent="0.2">
      <c r="B885" s="10"/>
    </row>
    <row r="886" spans="2:2" x14ac:dyDescent="0.2">
      <c r="B886" s="10"/>
    </row>
    <row r="887" spans="2:2" x14ac:dyDescent="0.2">
      <c r="B887" s="10"/>
    </row>
    <row r="888" spans="2:2" x14ac:dyDescent="0.2">
      <c r="B888" s="10"/>
    </row>
    <row r="889" spans="2:2" x14ac:dyDescent="0.2">
      <c r="B889" s="10"/>
    </row>
    <row r="890" spans="2:2" x14ac:dyDescent="0.2">
      <c r="B890" s="10"/>
    </row>
    <row r="891" spans="2:2" x14ac:dyDescent="0.2">
      <c r="B891" s="10"/>
    </row>
    <row r="892" spans="2:2" x14ac:dyDescent="0.2">
      <c r="B892" s="10"/>
    </row>
    <row r="893" spans="2:2" x14ac:dyDescent="0.2">
      <c r="B893" s="10"/>
    </row>
    <row r="894" spans="2:2" x14ac:dyDescent="0.2">
      <c r="B894" s="10"/>
    </row>
    <row r="895" spans="2:2" x14ac:dyDescent="0.2">
      <c r="B895" s="10"/>
    </row>
    <row r="896" spans="2:2" x14ac:dyDescent="0.2">
      <c r="B896" s="10"/>
    </row>
    <row r="897" spans="2:2" x14ac:dyDescent="0.2">
      <c r="B897" s="10"/>
    </row>
    <row r="898" spans="2:2" x14ac:dyDescent="0.2">
      <c r="B898" s="10"/>
    </row>
    <row r="899" spans="2:2" x14ac:dyDescent="0.2">
      <c r="B899" s="10"/>
    </row>
    <row r="900" spans="2:2" x14ac:dyDescent="0.2">
      <c r="B900" s="10"/>
    </row>
    <row r="901" spans="2:2" x14ac:dyDescent="0.2">
      <c r="B901" s="10"/>
    </row>
    <row r="902" spans="2:2" x14ac:dyDescent="0.2">
      <c r="B902" s="10"/>
    </row>
    <row r="903" spans="2:2" x14ac:dyDescent="0.2">
      <c r="B903" s="10"/>
    </row>
    <row r="904" spans="2:2" x14ac:dyDescent="0.2">
      <c r="B904" s="10"/>
    </row>
    <row r="905" spans="2:2" x14ac:dyDescent="0.2">
      <c r="B905" s="10"/>
    </row>
    <row r="906" spans="2:2" x14ac:dyDescent="0.2">
      <c r="B906" s="10"/>
    </row>
    <row r="907" spans="2:2" x14ac:dyDescent="0.2">
      <c r="B907" s="10"/>
    </row>
    <row r="908" spans="2:2" x14ac:dyDescent="0.2">
      <c r="B908" s="10"/>
    </row>
    <row r="909" spans="2:2" x14ac:dyDescent="0.2">
      <c r="B909" s="10"/>
    </row>
    <row r="910" spans="2:2" x14ac:dyDescent="0.2">
      <c r="B910" s="10"/>
    </row>
    <row r="911" spans="2:2" x14ac:dyDescent="0.2">
      <c r="B911" s="10"/>
    </row>
    <row r="912" spans="2:2" x14ac:dyDescent="0.2">
      <c r="B912" s="10"/>
    </row>
    <row r="913" spans="2:2" x14ac:dyDescent="0.2">
      <c r="B913" s="10"/>
    </row>
    <row r="914" spans="2:2" x14ac:dyDescent="0.2">
      <c r="B914" s="10"/>
    </row>
    <row r="915" spans="2:2" x14ac:dyDescent="0.2">
      <c r="B915" s="10"/>
    </row>
    <row r="916" spans="2:2" x14ac:dyDescent="0.2">
      <c r="B916" s="10"/>
    </row>
    <row r="917" spans="2:2" x14ac:dyDescent="0.2">
      <c r="B917" s="10"/>
    </row>
    <row r="918" spans="2:2" x14ac:dyDescent="0.2">
      <c r="B918" s="10"/>
    </row>
    <row r="919" spans="2:2" x14ac:dyDescent="0.2">
      <c r="B919" s="10"/>
    </row>
    <row r="920" spans="2:2" x14ac:dyDescent="0.2">
      <c r="B920" s="10"/>
    </row>
    <row r="921" spans="2:2" x14ac:dyDescent="0.2">
      <c r="B921" s="10"/>
    </row>
    <row r="922" spans="2:2" x14ac:dyDescent="0.2">
      <c r="B922" s="10"/>
    </row>
    <row r="923" spans="2:2" x14ac:dyDescent="0.2">
      <c r="B923" s="10"/>
    </row>
    <row r="924" spans="2:2" x14ac:dyDescent="0.2">
      <c r="B924" s="10"/>
    </row>
    <row r="925" spans="2:2" x14ac:dyDescent="0.2">
      <c r="B925" s="10"/>
    </row>
    <row r="926" spans="2:2" x14ac:dyDescent="0.2">
      <c r="B926" s="10"/>
    </row>
    <row r="927" spans="2:2" x14ac:dyDescent="0.2">
      <c r="B927" s="10"/>
    </row>
    <row r="928" spans="2:2" x14ac:dyDescent="0.2">
      <c r="B928" s="10"/>
    </row>
    <row r="929" spans="2:2" x14ac:dyDescent="0.2">
      <c r="B929" s="10"/>
    </row>
    <row r="930" spans="2:2" x14ac:dyDescent="0.2">
      <c r="B930" s="10"/>
    </row>
    <row r="931" spans="2:2" x14ac:dyDescent="0.2">
      <c r="B931" s="10"/>
    </row>
    <row r="932" spans="2:2" x14ac:dyDescent="0.2">
      <c r="B932" s="10"/>
    </row>
    <row r="933" spans="2:2" x14ac:dyDescent="0.2">
      <c r="B933" s="10"/>
    </row>
    <row r="934" spans="2:2" x14ac:dyDescent="0.2">
      <c r="B934" s="10"/>
    </row>
    <row r="935" spans="2:2" x14ac:dyDescent="0.2">
      <c r="B935" s="10"/>
    </row>
    <row r="936" spans="2:2" x14ac:dyDescent="0.2">
      <c r="B936" s="10"/>
    </row>
    <row r="937" spans="2:2" x14ac:dyDescent="0.2">
      <c r="B937" s="10"/>
    </row>
    <row r="938" spans="2:2" x14ac:dyDescent="0.2">
      <c r="B938" s="10"/>
    </row>
    <row r="939" spans="2:2" x14ac:dyDescent="0.2">
      <c r="B939" s="10"/>
    </row>
    <row r="940" spans="2:2" x14ac:dyDescent="0.2">
      <c r="B940" s="10"/>
    </row>
    <row r="941" spans="2:2" x14ac:dyDescent="0.2">
      <c r="B941" s="10"/>
    </row>
    <row r="942" spans="2:2" x14ac:dyDescent="0.2">
      <c r="B942" s="10"/>
    </row>
    <row r="943" spans="2:2" x14ac:dyDescent="0.2">
      <c r="B943" s="10"/>
    </row>
    <row r="944" spans="2:2" x14ac:dyDescent="0.2">
      <c r="B944" s="10"/>
    </row>
    <row r="945" spans="2:2" x14ac:dyDescent="0.2">
      <c r="B945" s="10"/>
    </row>
    <row r="946" spans="2:2" x14ac:dyDescent="0.2">
      <c r="B946" s="10"/>
    </row>
    <row r="947" spans="2:2" x14ac:dyDescent="0.2">
      <c r="B947" s="10"/>
    </row>
    <row r="948" spans="2:2" x14ac:dyDescent="0.2">
      <c r="B948" s="10"/>
    </row>
    <row r="949" spans="2:2" x14ac:dyDescent="0.2">
      <c r="B949" s="10"/>
    </row>
    <row r="950" spans="2:2" x14ac:dyDescent="0.2">
      <c r="B950" s="10"/>
    </row>
    <row r="951" spans="2:2" x14ac:dyDescent="0.2">
      <c r="B951" s="10"/>
    </row>
    <row r="952" spans="2:2" x14ac:dyDescent="0.2">
      <c r="B952" s="10"/>
    </row>
    <row r="953" spans="2:2" x14ac:dyDescent="0.2">
      <c r="B953" s="10"/>
    </row>
    <row r="954" spans="2:2" x14ac:dyDescent="0.2">
      <c r="B954" s="10"/>
    </row>
    <row r="955" spans="2:2" x14ac:dyDescent="0.2">
      <c r="B955" s="10"/>
    </row>
    <row r="956" spans="2:2" x14ac:dyDescent="0.2">
      <c r="B956" s="10"/>
    </row>
    <row r="957" spans="2:2" x14ac:dyDescent="0.2">
      <c r="B957" s="10"/>
    </row>
    <row r="958" spans="2:2" x14ac:dyDescent="0.2">
      <c r="B958" s="10"/>
    </row>
    <row r="959" spans="2:2" x14ac:dyDescent="0.2">
      <c r="B959" s="10"/>
    </row>
    <row r="960" spans="2:2" x14ac:dyDescent="0.2">
      <c r="B960" s="10"/>
    </row>
    <row r="961" spans="2:2" x14ac:dyDescent="0.2">
      <c r="B961" s="10"/>
    </row>
    <row r="962" spans="2:2" x14ac:dyDescent="0.2">
      <c r="B962" s="10"/>
    </row>
    <row r="963" spans="2:2" x14ac:dyDescent="0.2">
      <c r="B963" s="10"/>
    </row>
    <row r="964" spans="2:2" x14ac:dyDescent="0.2">
      <c r="B964" s="10"/>
    </row>
    <row r="965" spans="2:2" x14ac:dyDescent="0.2">
      <c r="B965" s="10"/>
    </row>
    <row r="966" spans="2:2" x14ac:dyDescent="0.2">
      <c r="B966" s="10"/>
    </row>
    <row r="967" spans="2:2" x14ac:dyDescent="0.2">
      <c r="B967" s="10"/>
    </row>
    <row r="968" spans="2:2" x14ac:dyDescent="0.2">
      <c r="B968" s="10"/>
    </row>
    <row r="969" spans="2:2" x14ac:dyDescent="0.2">
      <c r="B969" s="10"/>
    </row>
    <row r="970" spans="2:2" x14ac:dyDescent="0.2">
      <c r="B970" s="10"/>
    </row>
    <row r="971" spans="2:2" x14ac:dyDescent="0.2">
      <c r="B971" s="10"/>
    </row>
    <row r="972" spans="2:2" x14ac:dyDescent="0.2">
      <c r="B972" s="10"/>
    </row>
    <row r="973" spans="2:2" x14ac:dyDescent="0.2">
      <c r="B973" s="10"/>
    </row>
    <row r="974" spans="2:2" x14ac:dyDescent="0.2">
      <c r="B97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"/>
  <sheetViews>
    <sheetView workbookViewId="0">
      <selection activeCell="N270" sqref="M270:N287"/>
    </sheetView>
  </sheetViews>
  <sheetFormatPr defaultRowHeight="14.25" x14ac:dyDescent="0.2"/>
  <cols>
    <col min="1" max="1" width="16.5" bestFit="1" customWidth="1"/>
  </cols>
  <sheetData>
    <row r="1" spans="1:10" x14ac:dyDescent="0.2">
      <c r="A1" s="1" t="s">
        <v>3</v>
      </c>
      <c r="B1" s="1"/>
      <c r="C1" s="1"/>
      <c r="D1" s="1"/>
      <c r="E1" s="1"/>
      <c r="F1" s="1"/>
    </row>
    <row r="2" spans="1:10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10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10" x14ac:dyDescent="0.2">
      <c r="A4" s="1" t="s">
        <v>3</v>
      </c>
      <c r="B4" s="16" t="s">
        <v>769</v>
      </c>
      <c r="C4" s="1"/>
      <c r="D4" s="1"/>
      <c r="E4" s="1"/>
      <c r="F4" s="1"/>
    </row>
    <row r="5" spans="1:10" x14ac:dyDescent="0.2">
      <c r="A5" s="3" t="s">
        <v>1145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  <c r="H5" t="s">
        <v>791</v>
      </c>
      <c r="I5" s="10" t="s">
        <v>771</v>
      </c>
      <c r="J5" s="10" t="s">
        <v>781</v>
      </c>
    </row>
    <row r="6" spans="1:10" x14ac:dyDescent="0.2">
      <c r="A6" s="3" t="s">
        <v>1146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  <c r="H6" t="s">
        <v>792</v>
      </c>
      <c r="I6" s="10" t="s">
        <v>772</v>
      </c>
      <c r="J6" s="10" t="s">
        <v>782</v>
      </c>
    </row>
    <row r="7" spans="1:10" x14ac:dyDescent="0.2">
      <c r="A7" s="3" t="s">
        <v>1147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  <c r="H7" t="s">
        <v>793</v>
      </c>
      <c r="I7" s="10" t="s">
        <v>773</v>
      </c>
      <c r="J7" s="10" t="s">
        <v>783</v>
      </c>
    </row>
    <row r="8" spans="1:10" x14ac:dyDescent="0.2">
      <c r="A8" s="3" t="s">
        <v>1148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  <c r="H8" t="s">
        <v>794</v>
      </c>
      <c r="I8" s="10" t="s">
        <v>774</v>
      </c>
      <c r="J8" s="10" t="s">
        <v>784</v>
      </c>
    </row>
    <row r="9" spans="1:10" x14ac:dyDescent="0.2">
      <c r="A9" s="3" t="s">
        <v>1149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  <c r="H9" t="s">
        <v>795</v>
      </c>
      <c r="I9" s="10" t="s">
        <v>775</v>
      </c>
      <c r="J9" s="10" t="s">
        <v>785</v>
      </c>
    </row>
    <row r="10" spans="1:10" x14ac:dyDescent="0.2">
      <c r="A10" s="3" t="s">
        <v>1150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  <c r="H10" t="s">
        <v>796</v>
      </c>
      <c r="I10" s="10" t="s">
        <v>776</v>
      </c>
      <c r="J10" s="10" t="s">
        <v>786</v>
      </c>
    </row>
    <row r="11" spans="1:10" x14ac:dyDescent="0.2">
      <c r="A11" s="3" t="s">
        <v>1151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  <c r="H11" t="s">
        <v>797</v>
      </c>
      <c r="I11" s="10" t="s">
        <v>777</v>
      </c>
      <c r="J11" s="10" t="s">
        <v>787</v>
      </c>
    </row>
    <row r="12" spans="1:10" x14ac:dyDescent="0.2">
      <c r="A12" s="3" t="s">
        <v>1152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  <c r="H12" t="s">
        <v>798</v>
      </c>
      <c r="I12" s="10" t="s">
        <v>778</v>
      </c>
      <c r="J12" s="10" t="s">
        <v>788</v>
      </c>
    </row>
    <row r="13" spans="1:10" x14ac:dyDescent="0.2">
      <c r="A13" s="3" t="s">
        <v>1153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  <c r="H13" t="s">
        <v>799</v>
      </c>
      <c r="I13" s="10" t="s">
        <v>779</v>
      </c>
      <c r="J13" s="10" t="s">
        <v>789</v>
      </c>
    </row>
    <row r="14" spans="1:10" x14ac:dyDescent="0.2">
      <c r="A14" s="3" t="s">
        <v>1154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  <c r="H14" t="s">
        <v>800</v>
      </c>
      <c r="I14" s="10" t="s">
        <v>780</v>
      </c>
      <c r="J14" s="10" t="s">
        <v>790</v>
      </c>
    </row>
    <row r="15" spans="1:10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10" x14ac:dyDescent="0.2">
      <c r="A16" s="3" t="s">
        <v>1144</v>
      </c>
      <c r="B16" s="4">
        <v>603993</v>
      </c>
      <c r="C16" s="4" t="s">
        <v>30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1155</v>
      </c>
      <c r="B17" s="4">
        <v>601113</v>
      </c>
      <c r="C17" s="4" t="s">
        <v>31</v>
      </c>
      <c r="D17" s="5">
        <v>2</v>
      </c>
      <c r="E17" s="5">
        <v>500</v>
      </c>
      <c r="F17" s="5">
        <v>3</v>
      </c>
    </row>
    <row r="18" spans="1:6" x14ac:dyDescent="0.2">
      <c r="A18" s="3" t="s">
        <v>1156</v>
      </c>
      <c r="B18" s="4">
        <v>603877</v>
      </c>
      <c r="C18" s="26" t="s">
        <v>32</v>
      </c>
      <c r="D18" s="5">
        <v>2</v>
      </c>
      <c r="E18" s="5">
        <v>100</v>
      </c>
      <c r="F18" s="5">
        <v>12</v>
      </c>
    </row>
    <row r="19" spans="1:6" x14ac:dyDescent="0.2">
      <c r="A19" s="3" t="s">
        <v>1157</v>
      </c>
      <c r="B19" s="4">
        <v>603689</v>
      </c>
      <c r="C19" s="4" t="s">
        <v>33</v>
      </c>
      <c r="D19" s="5">
        <v>2</v>
      </c>
      <c r="E19" s="5">
        <v>500</v>
      </c>
      <c r="F19" s="5">
        <v>3</v>
      </c>
    </row>
    <row r="20" spans="1:6" x14ac:dyDescent="0.2">
      <c r="A20" s="3" t="s">
        <v>1158</v>
      </c>
      <c r="B20" s="4">
        <v>603638</v>
      </c>
      <c r="C20" s="4" t="s">
        <v>34</v>
      </c>
      <c r="D20" s="5">
        <v>2</v>
      </c>
      <c r="E20" s="5">
        <v>150</v>
      </c>
      <c r="F20" s="5">
        <v>3</v>
      </c>
    </row>
    <row r="21" spans="1:6" x14ac:dyDescent="0.2">
      <c r="A21" s="3" t="s">
        <v>1159</v>
      </c>
      <c r="B21" s="4">
        <v>603399</v>
      </c>
      <c r="C21" s="4" t="s">
        <v>35</v>
      </c>
      <c r="D21" s="5">
        <v>2</v>
      </c>
      <c r="E21" s="5">
        <v>500</v>
      </c>
      <c r="F21" s="5">
        <v>3</v>
      </c>
    </row>
    <row r="22" spans="1:6" x14ac:dyDescent="0.2">
      <c r="A22" s="3" t="s">
        <v>1160</v>
      </c>
      <c r="B22" s="4">
        <v>603313</v>
      </c>
      <c r="C22" s="4" t="s">
        <v>36</v>
      </c>
      <c r="D22" s="5">
        <v>2</v>
      </c>
      <c r="E22" s="5">
        <v>200</v>
      </c>
      <c r="F22" s="5">
        <v>3</v>
      </c>
    </row>
    <row r="23" spans="1:6" x14ac:dyDescent="0.2">
      <c r="A23" s="3" t="s">
        <v>1161</v>
      </c>
      <c r="B23" s="4">
        <v>601992</v>
      </c>
      <c r="C23" s="4" t="s">
        <v>37</v>
      </c>
      <c r="D23" s="5">
        <v>2</v>
      </c>
      <c r="E23" s="5">
        <v>7000</v>
      </c>
      <c r="F23" s="5">
        <v>3</v>
      </c>
    </row>
    <row r="24" spans="1:6" x14ac:dyDescent="0.2">
      <c r="A24" s="3" t="s">
        <v>1162</v>
      </c>
      <c r="B24" s="4">
        <v>601952</v>
      </c>
      <c r="C24" s="4" t="s">
        <v>38</v>
      </c>
      <c r="D24" s="5">
        <v>2</v>
      </c>
      <c r="E24" s="5">
        <v>1000</v>
      </c>
      <c r="F24" s="5">
        <v>3</v>
      </c>
    </row>
    <row r="25" spans="1:6" x14ac:dyDescent="0.2">
      <c r="A25" s="3" t="s">
        <v>1163</v>
      </c>
      <c r="B25" s="4">
        <v>601699</v>
      </c>
      <c r="C25" s="4" t="s">
        <v>39</v>
      </c>
      <c r="D25" s="5">
        <v>2</v>
      </c>
      <c r="E25" s="5">
        <v>2000</v>
      </c>
      <c r="F25" s="5">
        <v>4</v>
      </c>
    </row>
    <row r="26" spans="1:6" x14ac:dyDescent="0.2">
      <c r="A26" s="3" t="s">
        <v>1164</v>
      </c>
      <c r="B26" s="4">
        <v>601369</v>
      </c>
      <c r="C26" s="26" t="s">
        <v>40</v>
      </c>
      <c r="D26" s="5">
        <v>2</v>
      </c>
      <c r="E26" s="5">
        <v>600</v>
      </c>
      <c r="F26" s="5">
        <v>5</v>
      </c>
    </row>
    <row r="27" spans="1:6" x14ac:dyDescent="0.2">
      <c r="A27" s="3" t="s">
        <v>1165</v>
      </c>
      <c r="B27" s="4">
        <v>600970</v>
      </c>
      <c r="C27" s="22" t="s">
        <v>41</v>
      </c>
      <c r="D27" s="5">
        <v>2</v>
      </c>
      <c r="E27" s="5">
        <v>1000</v>
      </c>
      <c r="F27" s="5">
        <v>5</v>
      </c>
    </row>
    <row r="28" spans="1:6" x14ac:dyDescent="0.2">
      <c r="A28" s="3" t="s">
        <v>1166</v>
      </c>
      <c r="B28" s="4">
        <v>600807</v>
      </c>
      <c r="C28" s="4" t="s">
        <v>42</v>
      </c>
      <c r="D28" s="5">
        <v>2</v>
      </c>
      <c r="E28" s="5">
        <v>1000</v>
      </c>
      <c r="F28" s="5">
        <v>3</v>
      </c>
    </row>
    <row r="29" spans="1:6" x14ac:dyDescent="0.2">
      <c r="A29" s="3" t="s">
        <v>1167</v>
      </c>
      <c r="B29" s="4">
        <v>600745</v>
      </c>
      <c r="C29" s="4" t="s">
        <v>43</v>
      </c>
      <c r="D29" s="5">
        <v>2</v>
      </c>
      <c r="E29" s="5">
        <v>400</v>
      </c>
      <c r="F29" s="5">
        <v>3</v>
      </c>
    </row>
    <row r="30" spans="1:6" x14ac:dyDescent="0.2">
      <c r="A30" s="3" t="s">
        <v>1168</v>
      </c>
      <c r="B30" s="4">
        <v>600416</v>
      </c>
      <c r="C30" s="4" t="s">
        <v>44</v>
      </c>
      <c r="D30" s="5">
        <v>2</v>
      </c>
      <c r="E30" s="5">
        <v>1000</v>
      </c>
      <c r="F30" s="5">
        <v>3</v>
      </c>
    </row>
    <row r="31" spans="1:6" x14ac:dyDescent="0.2">
      <c r="A31" s="3" t="s">
        <v>1169</v>
      </c>
      <c r="B31" s="4">
        <v>600330</v>
      </c>
      <c r="C31" s="4" t="s">
        <v>45</v>
      </c>
      <c r="D31" s="5">
        <v>2</v>
      </c>
      <c r="E31" s="5">
        <v>1000</v>
      </c>
      <c r="F31" s="5">
        <v>4</v>
      </c>
    </row>
    <row r="32" spans="1:6" x14ac:dyDescent="0.2">
      <c r="A32" s="3" t="s">
        <v>1170</v>
      </c>
      <c r="B32" s="4">
        <v>300572</v>
      </c>
      <c r="C32" s="4" t="s">
        <v>46</v>
      </c>
      <c r="D32" s="5">
        <v>2</v>
      </c>
      <c r="E32" s="5">
        <v>100</v>
      </c>
      <c r="F32" s="5">
        <v>3</v>
      </c>
    </row>
    <row r="33" spans="1:6" x14ac:dyDescent="0.2">
      <c r="A33" s="3" t="s">
        <v>1171</v>
      </c>
      <c r="B33" s="4">
        <v>300566</v>
      </c>
      <c r="C33" s="4" t="s">
        <v>47</v>
      </c>
      <c r="D33" s="5">
        <v>2</v>
      </c>
      <c r="E33" s="5">
        <v>200</v>
      </c>
      <c r="F33" s="5">
        <v>3</v>
      </c>
    </row>
    <row r="34" spans="1:6" x14ac:dyDescent="0.2">
      <c r="A34" s="3" t="s">
        <v>1172</v>
      </c>
      <c r="B34" s="4">
        <v>300467</v>
      </c>
      <c r="C34" s="4" t="s">
        <v>48</v>
      </c>
      <c r="D34" s="5">
        <v>2</v>
      </c>
      <c r="E34" s="5">
        <v>200</v>
      </c>
      <c r="F34" s="5">
        <v>3</v>
      </c>
    </row>
    <row r="35" spans="1:6" x14ac:dyDescent="0.2">
      <c r="A35" s="3" t="s">
        <v>1173</v>
      </c>
      <c r="B35" s="4">
        <v>300373</v>
      </c>
      <c r="C35" s="4" t="s">
        <v>49</v>
      </c>
      <c r="D35" s="5">
        <v>2</v>
      </c>
      <c r="E35" s="5">
        <v>300</v>
      </c>
      <c r="F35" s="5">
        <v>3</v>
      </c>
    </row>
    <row r="36" spans="1:6" x14ac:dyDescent="0.2">
      <c r="A36" s="3" t="s">
        <v>1174</v>
      </c>
      <c r="B36" s="4">
        <v>300316</v>
      </c>
      <c r="C36" s="4" t="s">
        <v>50</v>
      </c>
      <c r="D36" s="5">
        <v>2</v>
      </c>
      <c r="E36" s="5">
        <v>1000</v>
      </c>
      <c r="F36" s="5">
        <v>3</v>
      </c>
    </row>
    <row r="37" spans="1:6" x14ac:dyDescent="0.2">
      <c r="A37" s="3" t="s">
        <v>1175</v>
      </c>
      <c r="B37" s="4">
        <v>300059</v>
      </c>
      <c r="C37" s="22" t="s">
        <v>51</v>
      </c>
      <c r="D37" s="5">
        <v>2</v>
      </c>
      <c r="E37" s="5">
        <v>2000</v>
      </c>
      <c r="F37" s="5">
        <v>5</v>
      </c>
    </row>
    <row r="38" spans="1:6" x14ac:dyDescent="0.2">
      <c r="A38" s="3" t="s">
        <v>1176</v>
      </c>
      <c r="B38" s="4" t="s">
        <v>178</v>
      </c>
      <c r="C38" s="4" t="s">
        <v>52</v>
      </c>
      <c r="D38" s="5">
        <v>2</v>
      </c>
      <c r="E38" s="5">
        <v>500</v>
      </c>
      <c r="F38" s="5">
        <v>3</v>
      </c>
    </row>
    <row r="39" spans="1:6" x14ac:dyDescent="0.2">
      <c r="A39" s="3" t="s">
        <v>1177</v>
      </c>
      <c r="B39" s="4" t="s">
        <v>179</v>
      </c>
      <c r="C39" s="4" t="s">
        <v>53</v>
      </c>
      <c r="D39" s="5">
        <v>2</v>
      </c>
      <c r="E39" s="5">
        <v>500</v>
      </c>
      <c r="F39" s="5">
        <v>4</v>
      </c>
    </row>
    <row r="40" spans="1:6" x14ac:dyDescent="0.2">
      <c r="A40" s="3" t="s">
        <v>1178</v>
      </c>
      <c r="B40" s="4" t="s">
        <v>180</v>
      </c>
      <c r="C40" s="4" t="s">
        <v>54</v>
      </c>
      <c r="D40" s="5">
        <v>2</v>
      </c>
      <c r="E40" s="5">
        <v>500</v>
      </c>
      <c r="F40" s="5">
        <v>4</v>
      </c>
    </row>
    <row r="41" spans="1:6" x14ac:dyDescent="0.2">
      <c r="A41" s="3" t="s">
        <v>1179</v>
      </c>
      <c r="B41" s="4" t="s">
        <v>181</v>
      </c>
      <c r="C41" s="4" t="s">
        <v>55</v>
      </c>
      <c r="D41" s="5">
        <v>2</v>
      </c>
      <c r="E41" s="5">
        <v>500</v>
      </c>
      <c r="F41" s="5">
        <v>4</v>
      </c>
    </row>
    <row r="42" spans="1:6" x14ac:dyDescent="0.2">
      <c r="A42" s="3" t="s">
        <v>1180</v>
      </c>
      <c r="B42" s="4" t="s">
        <v>182</v>
      </c>
      <c r="C42" s="25" t="s">
        <v>56</v>
      </c>
      <c r="D42" s="5">
        <v>2</v>
      </c>
      <c r="E42" s="5">
        <v>3000</v>
      </c>
      <c r="F42" s="5">
        <v>4</v>
      </c>
    </row>
    <row r="43" spans="1:6" x14ac:dyDescent="0.2">
      <c r="A43" s="3" t="s">
        <v>1181</v>
      </c>
      <c r="B43" s="4" t="s">
        <v>183</v>
      </c>
      <c r="C43" s="26" t="s">
        <v>57</v>
      </c>
      <c r="D43" s="5">
        <v>2</v>
      </c>
      <c r="E43" s="5">
        <v>1000</v>
      </c>
      <c r="F43" s="5">
        <v>6</v>
      </c>
    </row>
    <row r="44" spans="1:6" x14ac:dyDescent="0.2">
      <c r="A44" s="3" t="s">
        <v>1182</v>
      </c>
      <c r="B44" s="4" t="s">
        <v>184</v>
      </c>
      <c r="C44" s="22" t="s">
        <v>58</v>
      </c>
      <c r="D44" s="5">
        <v>2</v>
      </c>
      <c r="E44" s="5">
        <v>1000</v>
      </c>
      <c r="F44" s="5">
        <v>4</v>
      </c>
    </row>
    <row r="45" spans="1:6" x14ac:dyDescent="0.2">
      <c r="A45" s="3" t="s">
        <v>1183</v>
      </c>
      <c r="B45" s="4" t="s">
        <v>185</v>
      </c>
      <c r="C45" s="4" t="s">
        <v>59</v>
      </c>
      <c r="D45" s="5">
        <v>2</v>
      </c>
      <c r="E45" s="5">
        <v>500</v>
      </c>
      <c r="F45" s="5">
        <v>4</v>
      </c>
    </row>
    <row r="46" spans="1:6" x14ac:dyDescent="0.2">
      <c r="A46" s="3" t="s">
        <v>1184</v>
      </c>
      <c r="B46" s="4" t="s">
        <v>186</v>
      </c>
      <c r="C46" s="4" t="s">
        <v>60</v>
      </c>
      <c r="D46" s="5">
        <v>2</v>
      </c>
      <c r="E46" s="5">
        <v>4000</v>
      </c>
      <c r="F46" s="5">
        <v>3</v>
      </c>
    </row>
    <row r="47" spans="1:6" x14ac:dyDescent="0.2">
      <c r="A47" s="3" t="s">
        <v>1185</v>
      </c>
      <c r="B47" s="4">
        <v>600208</v>
      </c>
      <c r="C47" s="4" t="s">
        <v>61</v>
      </c>
      <c r="D47" s="5">
        <v>2</v>
      </c>
      <c r="E47" s="5">
        <v>5000</v>
      </c>
      <c r="F47" s="5">
        <v>3</v>
      </c>
    </row>
    <row r="48" spans="1:6" x14ac:dyDescent="0.2">
      <c r="A48" s="3" t="s">
        <v>1186</v>
      </c>
      <c r="B48" s="4" t="s">
        <v>187</v>
      </c>
      <c r="C48" s="4" t="s">
        <v>62</v>
      </c>
      <c r="D48" s="5">
        <v>2</v>
      </c>
      <c r="E48" s="5">
        <v>1000</v>
      </c>
      <c r="F48" s="5">
        <v>4</v>
      </c>
    </row>
    <row r="49" spans="1:6" x14ac:dyDescent="0.2">
      <c r="A49" s="3" t="s">
        <v>1187</v>
      </c>
      <c r="B49" s="4">
        <v>600804</v>
      </c>
      <c r="C49" s="4" t="s">
        <v>63</v>
      </c>
      <c r="D49" s="5">
        <v>2</v>
      </c>
      <c r="E49" s="5">
        <v>1000</v>
      </c>
      <c r="F49" s="5">
        <v>3</v>
      </c>
    </row>
    <row r="50" spans="1:6" x14ac:dyDescent="0.2">
      <c r="A50" s="3" t="s">
        <v>1188</v>
      </c>
      <c r="B50" s="4" t="s">
        <v>188</v>
      </c>
      <c r="C50" s="4" t="s">
        <v>64</v>
      </c>
      <c r="D50" s="5">
        <v>2</v>
      </c>
      <c r="E50" s="5">
        <v>1000</v>
      </c>
      <c r="F50" s="5">
        <v>3</v>
      </c>
    </row>
    <row r="51" spans="1:6" x14ac:dyDescent="0.2">
      <c r="A51" s="3" t="s">
        <v>1189</v>
      </c>
      <c r="B51" s="4" t="s">
        <v>189</v>
      </c>
      <c r="C51" s="22" t="s">
        <v>65</v>
      </c>
      <c r="D51" s="5">
        <v>2</v>
      </c>
      <c r="E51" s="5">
        <v>1000</v>
      </c>
      <c r="F51" s="5">
        <v>5</v>
      </c>
    </row>
    <row r="52" spans="1:6" x14ac:dyDescent="0.2">
      <c r="A52" s="3" t="s">
        <v>1190</v>
      </c>
      <c r="B52" s="4" t="s">
        <v>190</v>
      </c>
      <c r="C52" s="4" t="s">
        <v>66</v>
      </c>
      <c r="D52" s="5">
        <v>2</v>
      </c>
      <c r="E52" s="5">
        <v>500</v>
      </c>
      <c r="F52" s="5">
        <v>3</v>
      </c>
    </row>
    <row r="53" spans="1:6" x14ac:dyDescent="0.2">
      <c r="A53" s="3" t="s">
        <v>1191</v>
      </c>
      <c r="B53" s="4">
        <v>600674</v>
      </c>
      <c r="C53" s="4" t="s">
        <v>67</v>
      </c>
      <c r="D53" s="5">
        <v>2</v>
      </c>
      <c r="E53" s="5">
        <v>4000</v>
      </c>
      <c r="F53" s="5">
        <v>3</v>
      </c>
    </row>
    <row r="54" spans="1:6" x14ac:dyDescent="0.2">
      <c r="A54" s="3" t="s">
        <v>1192</v>
      </c>
      <c r="B54" s="4">
        <v>600188</v>
      </c>
      <c r="C54" s="4" t="s">
        <v>68</v>
      </c>
      <c r="D54" s="5">
        <v>2</v>
      </c>
      <c r="E54" s="5">
        <v>1000</v>
      </c>
      <c r="F54" s="5">
        <v>3</v>
      </c>
    </row>
    <row r="55" spans="1:6" x14ac:dyDescent="0.2">
      <c r="A55" s="3" t="s">
        <v>1193</v>
      </c>
      <c r="B55" s="4">
        <v>600115</v>
      </c>
      <c r="C55" s="4" t="s">
        <v>69</v>
      </c>
      <c r="D55" s="5">
        <v>2</v>
      </c>
      <c r="E55" s="5">
        <v>10000</v>
      </c>
      <c r="F55" s="5">
        <v>3</v>
      </c>
    </row>
    <row r="56" spans="1:6" x14ac:dyDescent="0.2">
      <c r="A56" s="3" t="s">
        <v>1194</v>
      </c>
      <c r="B56" s="4" t="s">
        <v>191</v>
      </c>
      <c r="C56" s="4" t="s">
        <v>70</v>
      </c>
      <c r="D56" s="5">
        <v>2</v>
      </c>
      <c r="E56" s="5">
        <v>2000</v>
      </c>
      <c r="F56" s="5">
        <v>3</v>
      </c>
    </row>
    <row r="57" spans="1:6" x14ac:dyDescent="0.2">
      <c r="A57" s="3" t="s">
        <v>1195</v>
      </c>
      <c r="B57" s="4" t="s">
        <v>192</v>
      </c>
      <c r="C57" s="4" t="s">
        <v>71</v>
      </c>
      <c r="D57" s="5">
        <v>2</v>
      </c>
      <c r="E57" s="5">
        <v>1500</v>
      </c>
      <c r="F57" s="5">
        <v>3</v>
      </c>
    </row>
    <row r="58" spans="1:6" x14ac:dyDescent="0.2">
      <c r="A58" s="3" t="s">
        <v>1196</v>
      </c>
      <c r="B58" s="4">
        <v>600271</v>
      </c>
      <c r="C58" s="26" t="s">
        <v>72</v>
      </c>
      <c r="D58" s="5">
        <v>2</v>
      </c>
      <c r="E58" s="5">
        <v>500</v>
      </c>
      <c r="F58" s="5">
        <v>7</v>
      </c>
    </row>
    <row r="59" spans="1:6" x14ac:dyDescent="0.2">
      <c r="A59" s="3" t="s">
        <v>1197</v>
      </c>
      <c r="B59" s="4" t="s">
        <v>193</v>
      </c>
      <c r="C59" s="4" t="s">
        <v>73</v>
      </c>
      <c r="D59" s="5">
        <v>2</v>
      </c>
      <c r="E59" s="5">
        <v>1000</v>
      </c>
      <c r="F59" s="5">
        <v>6</v>
      </c>
    </row>
    <row r="60" spans="1:6" x14ac:dyDescent="0.2">
      <c r="A60" s="3" t="s">
        <v>1198</v>
      </c>
      <c r="B60" s="4" t="s">
        <v>194</v>
      </c>
      <c r="C60" s="4" t="s">
        <v>74</v>
      </c>
      <c r="D60" s="5">
        <v>2</v>
      </c>
      <c r="E60" s="5">
        <v>2000</v>
      </c>
      <c r="F60" s="5">
        <v>3</v>
      </c>
    </row>
    <row r="61" spans="1:6" x14ac:dyDescent="0.2">
      <c r="A61" s="3" t="s">
        <v>1199</v>
      </c>
      <c r="B61" s="4" t="s">
        <v>195</v>
      </c>
      <c r="C61" s="22" t="s">
        <v>75</v>
      </c>
      <c r="D61" s="5">
        <v>2</v>
      </c>
      <c r="E61" s="5">
        <v>300</v>
      </c>
      <c r="F61" s="5">
        <v>4</v>
      </c>
    </row>
    <row r="62" spans="1:6" x14ac:dyDescent="0.2">
      <c r="A62" s="3" t="s">
        <v>1200</v>
      </c>
      <c r="B62" s="4" t="s">
        <v>196</v>
      </c>
      <c r="C62" s="4" t="s">
        <v>76</v>
      </c>
      <c r="D62" s="5">
        <v>2</v>
      </c>
      <c r="E62" s="5">
        <v>1000</v>
      </c>
      <c r="F62" s="5">
        <v>3</v>
      </c>
    </row>
    <row r="63" spans="1:6" x14ac:dyDescent="0.2">
      <c r="A63" s="3" t="s">
        <v>1201</v>
      </c>
      <c r="B63" s="4">
        <v>300102</v>
      </c>
      <c r="C63" s="4" t="s">
        <v>77</v>
      </c>
      <c r="D63" s="5">
        <v>2</v>
      </c>
      <c r="E63" s="5">
        <v>1000</v>
      </c>
      <c r="F63" s="5">
        <v>3</v>
      </c>
    </row>
    <row r="64" spans="1:6" x14ac:dyDescent="0.2">
      <c r="A64" s="3" t="s">
        <v>1202</v>
      </c>
      <c r="B64" s="4">
        <v>300263</v>
      </c>
      <c r="C64" s="4" t="s">
        <v>78</v>
      </c>
      <c r="D64" s="5">
        <v>2</v>
      </c>
      <c r="E64" s="5">
        <v>2000</v>
      </c>
      <c r="F64" s="5">
        <v>5</v>
      </c>
    </row>
    <row r="65" spans="1:6" x14ac:dyDescent="0.2">
      <c r="A65" s="3" t="s">
        <v>1203</v>
      </c>
      <c r="B65" s="4">
        <v>603708</v>
      </c>
      <c r="C65" s="22" t="s">
        <v>79</v>
      </c>
      <c r="D65" s="5">
        <v>2</v>
      </c>
      <c r="E65" s="5">
        <v>200</v>
      </c>
      <c r="F65" s="5">
        <v>3</v>
      </c>
    </row>
    <row r="66" spans="1:6" x14ac:dyDescent="0.2">
      <c r="A66" s="3" t="s">
        <v>1204</v>
      </c>
      <c r="B66" s="4">
        <v>300055</v>
      </c>
      <c r="C66" s="4" t="s">
        <v>80</v>
      </c>
      <c r="D66" s="5">
        <v>2</v>
      </c>
      <c r="E66" s="5">
        <v>1000</v>
      </c>
      <c r="F66" s="5">
        <v>4</v>
      </c>
    </row>
    <row r="67" spans="1:6" x14ac:dyDescent="0.2">
      <c r="A67" s="3" t="s">
        <v>1205</v>
      </c>
      <c r="B67" s="4">
        <v>603900</v>
      </c>
      <c r="C67" s="4" t="s">
        <v>81</v>
      </c>
      <c r="D67" s="5">
        <v>2</v>
      </c>
      <c r="E67" s="5">
        <v>200</v>
      </c>
      <c r="F67" s="5">
        <v>3</v>
      </c>
    </row>
    <row r="68" spans="1:6" x14ac:dyDescent="0.2">
      <c r="A68" s="3" t="s">
        <v>1206</v>
      </c>
      <c r="B68" s="4">
        <v>300274</v>
      </c>
      <c r="C68" s="4" t="s">
        <v>82</v>
      </c>
      <c r="D68" s="5">
        <v>2</v>
      </c>
      <c r="E68" s="5">
        <v>1000</v>
      </c>
      <c r="F68" s="5">
        <v>3</v>
      </c>
    </row>
    <row r="69" spans="1:6" x14ac:dyDescent="0.2">
      <c r="A69" s="3" t="s">
        <v>1207</v>
      </c>
      <c r="B69" s="4">
        <v>600803</v>
      </c>
      <c r="C69" s="4" t="s">
        <v>83</v>
      </c>
      <c r="D69" s="5">
        <v>2</v>
      </c>
      <c r="E69" s="5">
        <v>1000</v>
      </c>
      <c r="F69" s="5">
        <v>3</v>
      </c>
    </row>
    <row r="70" spans="1:6" x14ac:dyDescent="0.2">
      <c r="A70" s="3" t="s">
        <v>1208</v>
      </c>
      <c r="B70" s="4">
        <v>300128</v>
      </c>
      <c r="C70" s="4" t="s">
        <v>84</v>
      </c>
      <c r="D70" s="5">
        <v>2</v>
      </c>
      <c r="E70" s="5">
        <v>1000</v>
      </c>
      <c r="F70" s="5">
        <v>4</v>
      </c>
    </row>
    <row r="71" spans="1:6" x14ac:dyDescent="0.2">
      <c r="A71" s="3" t="s">
        <v>1209</v>
      </c>
      <c r="B71" s="4" t="s">
        <v>197</v>
      </c>
      <c r="C71" s="4" t="s">
        <v>85</v>
      </c>
      <c r="D71" s="5">
        <v>2</v>
      </c>
      <c r="E71" s="5">
        <v>100</v>
      </c>
      <c r="F71" s="5">
        <v>3</v>
      </c>
    </row>
    <row r="72" spans="1:6" x14ac:dyDescent="0.2">
      <c r="A72" s="3" t="s">
        <v>1210</v>
      </c>
      <c r="B72" s="4">
        <v>603699</v>
      </c>
      <c r="C72" s="4" t="s">
        <v>86</v>
      </c>
      <c r="D72" s="5">
        <v>2</v>
      </c>
      <c r="E72" s="5">
        <v>500</v>
      </c>
      <c r="F72" s="5">
        <v>3</v>
      </c>
    </row>
    <row r="73" spans="1:6" x14ac:dyDescent="0.2">
      <c r="A73" s="3" t="s">
        <v>1211</v>
      </c>
      <c r="B73" s="4">
        <v>603019</v>
      </c>
      <c r="C73" s="4" t="s">
        <v>87</v>
      </c>
      <c r="D73" s="5">
        <v>2</v>
      </c>
      <c r="E73" s="5">
        <v>1000</v>
      </c>
      <c r="F73" s="5">
        <v>3</v>
      </c>
    </row>
    <row r="74" spans="1:6" x14ac:dyDescent="0.2">
      <c r="A74" s="3" t="s">
        <v>1212</v>
      </c>
      <c r="B74" s="4" t="str">
        <f>"603811"</f>
        <v>603811</v>
      </c>
      <c r="C74" s="4" t="s">
        <v>88</v>
      </c>
      <c r="D74" s="5">
        <v>2</v>
      </c>
      <c r="E74" s="5">
        <v>100</v>
      </c>
      <c r="F74" s="5">
        <v>7</v>
      </c>
    </row>
    <row r="75" spans="1:6" x14ac:dyDescent="0.2">
      <c r="A75" s="3" t="s">
        <v>1213</v>
      </c>
      <c r="B75" s="4" t="str">
        <f>"002200"</f>
        <v>002200</v>
      </c>
      <c r="C75" s="4" t="s">
        <v>89</v>
      </c>
      <c r="D75" s="5">
        <v>2</v>
      </c>
      <c r="E75" s="5">
        <v>200</v>
      </c>
      <c r="F75" s="5">
        <v>5</v>
      </c>
    </row>
    <row r="76" spans="1:6" x14ac:dyDescent="0.2">
      <c r="A76" s="3" t="s">
        <v>1214</v>
      </c>
      <c r="B76" s="4" t="str">
        <f>"002867"</f>
        <v>002867</v>
      </c>
      <c r="C76" s="26" t="s">
        <v>90</v>
      </c>
      <c r="D76" s="5">
        <v>2</v>
      </c>
      <c r="E76" s="5">
        <v>100</v>
      </c>
      <c r="F76" s="5">
        <v>5</v>
      </c>
    </row>
    <row r="77" spans="1:6" x14ac:dyDescent="0.2">
      <c r="A77" s="3" t="s">
        <v>1215</v>
      </c>
      <c r="B77" s="4" t="str">
        <f>"002845"</f>
        <v>002845</v>
      </c>
      <c r="C77" s="4" t="s">
        <v>91</v>
      </c>
      <c r="D77" s="5">
        <v>2</v>
      </c>
      <c r="E77" s="5">
        <v>300</v>
      </c>
      <c r="F77" s="5">
        <v>5</v>
      </c>
    </row>
    <row r="78" spans="1:6" x14ac:dyDescent="0.2">
      <c r="A78" s="3" t="s">
        <v>1216</v>
      </c>
      <c r="B78" s="4" t="str">
        <f>"603987"</f>
        <v>603987</v>
      </c>
      <c r="C78" s="4" t="s">
        <v>92</v>
      </c>
      <c r="D78" s="5">
        <v>2</v>
      </c>
      <c r="E78" s="5">
        <v>200</v>
      </c>
      <c r="F78" s="5">
        <v>5</v>
      </c>
    </row>
    <row r="79" spans="1:6" x14ac:dyDescent="0.2">
      <c r="A79" s="3" t="s">
        <v>1217</v>
      </c>
      <c r="B79" s="4" t="str">
        <f>"300130"</f>
        <v>300130</v>
      </c>
      <c r="C79" s="4" t="s">
        <v>93</v>
      </c>
      <c r="D79" s="5">
        <v>2</v>
      </c>
      <c r="E79" s="5">
        <v>300</v>
      </c>
      <c r="F79" s="5">
        <v>3</v>
      </c>
    </row>
    <row r="80" spans="1:6" x14ac:dyDescent="0.2">
      <c r="A80" s="3" t="s">
        <v>1218</v>
      </c>
      <c r="B80" s="4" t="str">
        <f>"601002"</f>
        <v>601002</v>
      </c>
      <c r="C80" s="4" t="s">
        <v>94</v>
      </c>
      <c r="D80" s="5">
        <v>2</v>
      </c>
      <c r="E80" s="5">
        <v>2000</v>
      </c>
      <c r="F80" s="5">
        <v>4</v>
      </c>
    </row>
    <row r="81" spans="1:6" x14ac:dyDescent="0.2">
      <c r="A81" s="3" t="s">
        <v>1219</v>
      </c>
      <c r="B81" s="4" t="str">
        <f>"300625"</f>
        <v>300625</v>
      </c>
      <c r="C81" s="4" t="s">
        <v>95</v>
      </c>
      <c r="D81" s="5">
        <v>2</v>
      </c>
      <c r="E81" s="5">
        <v>200</v>
      </c>
      <c r="F81" s="5">
        <v>4</v>
      </c>
    </row>
    <row r="82" spans="1:6" x14ac:dyDescent="0.2">
      <c r="A82" s="3" t="s">
        <v>1220</v>
      </c>
      <c r="B82" s="4" t="str">
        <f>"002828"</f>
        <v>002828</v>
      </c>
      <c r="C82" s="4" t="s">
        <v>96</v>
      </c>
      <c r="D82" s="5">
        <v>2</v>
      </c>
      <c r="E82" s="5">
        <v>250</v>
      </c>
      <c r="F82" s="5">
        <v>3</v>
      </c>
    </row>
    <row r="83" spans="1:6" x14ac:dyDescent="0.2">
      <c r="A83" s="3" t="s">
        <v>1221</v>
      </c>
      <c r="B83" s="4" t="str">
        <f>"300189"</f>
        <v>300189</v>
      </c>
      <c r="C83" s="26" t="s">
        <v>97</v>
      </c>
      <c r="D83" s="5">
        <v>2</v>
      </c>
      <c r="E83" s="5">
        <v>500</v>
      </c>
      <c r="F83" s="5">
        <v>6</v>
      </c>
    </row>
    <row r="84" spans="1:6" x14ac:dyDescent="0.2">
      <c r="A84" s="3" t="s">
        <v>1222</v>
      </c>
      <c r="B84" s="4" t="str">
        <f>"002357"</f>
        <v>002357</v>
      </c>
      <c r="C84" s="4" t="s">
        <v>98</v>
      </c>
      <c r="D84" s="5">
        <v>3</v>
      </c>
      <c r="E84" s="5">
        <v>500</v>
      </c>
      <c r="F84" s="5">
        <v>5</v>
      </c>
    </row>
    <row r="85" spans="1:6" x14ac:dyDescent="0.2">
      <c r="A85" s="3" t="s">
        <v>1223</v>
      </c>
      <c r="B85" s="4" t="str">
        <f>"300275"</f>
        <v>300275</v>
      </c>
      <c r="C85" s="4" t="s">
        <v>99</v>
      </c>
      <c r="D85" s="5">
        <v>2</v>
      </c>
      <c r="E85" s="5">
        <v>200</v>
      </c>
      <c r="F85" s="5">
        <v>6</v>
      </c>
    </row>
    <row r="86" spans="1:6" x14ac:dyDescent="0.2">
      <c r="A86" s="3" t="s">
        <v>1224</v>
      </c>
      <c r="B86" s="4" t="str">
        <f>"600993"</f>
        <v>600993</v>
      </c>
      <c r="C86" s="4" t="s">
        <v>100</v>
      </c>
      <c r="D86" s="5">
        <v>2</v>
      </c>
      <c r="E86" s="5">
        <v>400</v>
      </c>
      <c r="F86" s="5">
        <v>5</v>
      </c>
    </row>
    <row r="87" spans="1:6" x14ac:dyDescent="0.2">
      <c r="A87" s="3" t="s">
        <v>1225</v>
      </c>
      <c r="B87" s="4" t="str">
        <f>"600651"</f>
        <v>600651</v>
      </c>
      <c r="C87" s="4" t="s">
        <v>101</v>
      </c>
      <c r="D87" s="5">
        <v>2</v>
      </c>
      <c r="E87" s="5">
        <v>1000</v>
      </c>
      <c r="F87" s="5">
        <v>3</v>
      </c>
    </row>
    <row r="88" spans="1:6" x14ac:dyDescent="0.2">
      <c r="A88" s="3" t="s">
        <v>1226</v>
      </c>
      <c r="B88" s="4" t="str">
        <f>"603628"</f>
        <v>603628</v>
      </c>
      <c r="C88" s="4" t="s">
        <v>102</v>
      </c>
      <c r="D88" s="5">
        <v>2</v>
      </c>
      <c r="E88" s="5">
        <v>500</v>
      </c>
      <c r="F88" s="5">
        <v>3</v>
      </c>
    </row>
    <row r="89" spans="1:6" x14ac:dyDescent="0.2">
      <c r="A89" s="3" t="s">
        <v>1227</v>
      </c>
      <c r="B89" s="4" t="str">
        <f>"002366"</f>
        <v>002366</v>
      </c>
      <c r="C89" s="4" t="s">
        <v>103</v>
      </c>
      <c r="D89" s="5">
        <v>2</v>
      </c>
      <c r="E89" s="5">
        <v>500</v>
      </c>
      <c r="F89" s="5">
        <v>3</v>
      </c>
    </row>
    <row r="90" spans="1:6" x14ac:dyDescent="0.2">
      <c r="A90" s="3" t="s">
        <v>1228</v>
      </c>
      <c r="B90" s="4" t="str">
        <f>"300582"</f>
        <v>300582</v>
      </c>
      <c r="C90" s="4" t="s">
        <v>104</v>
      </c>
      <c r="D90" s="5">
        <v>2</v>
      </c>
      <c r="E90" s="5">
        <v>300</v>
      </c>
      <c r="F90" s="5">
        <v>5</v>
      </c>
    </row>
    <row r="91" spans="1:6" x14ac:dyDescent="0.2">
      <c r="A91" s="3" t="s">
        <v>1229</v>
      </c>
      <c r="B91" s="4" t="str">
        <f>"600597"</f>
        <v>600597</v>
      </c>
      <c r="C91" s="4" t="s">
        <v>105</v>
      </c>
      <c r="D91" s="5">
        <v>2</v>
      </c>
      <c r="E91" s="5">
        <v>500</v>
      </c>
      <c r="F91" s="5">
        <v>5</v>
      </c>
    </row>
    <row r="92" spans="1:6" x14ac:dyDescent="0.2">
      <c r="A92" s="3" t="s">
        <v>1230</v>
      </c>
      <c r="B92" s="4" t="str">
        <f>"002557"</f>
        <v>002557</v>
      </c>
      <c r="C92" s="4" t="s">
        <v>106</v>
      </c>
      <c r="D92" s="5">
        <v>2</v>
      </c>
      <c r="E92" s="5">
        <v>500</v>
      </c>
      <c r="F92" s="5">
        <v>4</v>
      </c>
    </row>
    <row r="93" spans="1:6" x14ac:dyDescent="0.2">
      <c r="A93" s="3" t="s">
        <v>1231</v>
      </c>
      <c r="B93" s="4" t="str">
        <f>"002865"</f>
        <v>002865</v>
      </c>
      <c r="C93" s="4" t="s">
        <v>107</v>
      </c>
      <c r="D93" s="5">
        <v>2</v>
      </c>
      <c r="E93" s="5">
        <v>300</v>
      </c>
      <c r="F93" s="5">
        <v>5</v>
      </c>
    </row>
    <row r="94" spans="1:6" x14ac:dyDescent="0.2">
      <c r="A94" s="3" t="s">
        <v>1232</v>
      </c>
      <c r="B94" s="4" t="str">
        <f>"000989"</f>
        <v>000989</v>
      </c>
      <c r="C94" s="26" t="s">
        <v>108</v>
      </c>
      <c r="D94" s="5">
        <v>2</v>
      </c>
      <c r="E94" s="5">
        <v>300</v>
      </c>
      <c r="F94" s="5">
        <v>5</v>
      </c>
    </row>
    <row r="95" spans="1:6" x14ac:dyDescent="0.2">
      <c r="A95" s="3" t="s">
        <v>1233</v>
      </c>
      <c r="B95" s="4" t="str">
        <f>"601177"</f>
        <v>601177</v>
      </c>
      <c r="C95" s="4" t="s">
        <v>109</v>
      </c>
      <c r="D95" s="5">
        <v>2</v>
      </c>
      <c r="E95" s="5">
        <v>500</v>
      </c>
      <c r="F95" s="5">
        <v>3</v>
      </c>
    </row>
    <row r="96" spans="1:6" x14ac:dyDescent="0.2">
      <c r="A96" s="3" t="s">
        <v>1234</v>
      </c>
      <c r="B96" s="4" t="str">
        <f>"300406"</f>
        <v>300406</v>
      </c>
      <c r="C96" s="4" t="s">
        <v>110</v>
      </c>
      <c r="D96" s="5">
        <v>3</v>
      </c>
      <c r="E96" s="5">
        <v>200</v>
      </c>
      <c r="F96" s="5">
        <v>6</v>
      </c>
    </row>
    <row r="97" spans="1:6" x14ac:dyDescent="0.2">
      <c r="A97" s="3" t="s">
        <v>1235</v>
      </c>
      <c r="B97" s="4" t="str">
        <f>"603966"</f>
        <v>603966</v>
      </c>
      <c r="C97" s="4" t="s">
        <v>111</v>
      </c>
      <c r="D97" s="5">
        <v>3</v>
      </c>
      <c r="E97" s="5">
        <v>200</v>
      </c>
      <c r="F97" s="5">
        <v>5</v>
      </c>
    </row>
    <row r="98" spans="1:6" x14ac:dyDescent="0.2">
      <c r="A98" s="3" t="s">
        <v>1236</v>
      </c>
      <c r="B98" s="4" t="str">
        <f>"002463"</f>
        <v>002463</v>
      </c>
      <c r="C98" s="4" t="s">
        <v>112</v>
      </c>
      <c r="D98" s="5">
        <v>2</v>
      </c>
      <c r="E98" s="5">
        <v>2000</v>
      </c>
      <c r="F98" s="5">
        <v>4</v>
      </c>
    </row>
    <row r="99" spans="1:6" x14ac:dyDescent="0.2">
      <c r="A99" s="3" t="s">
        <v>1237</v>
      </c>
      <c r="B99" s="4" t="str">
        <f>"300636"</f>
        <v>300636</v>
      </c>
      <c r="C99" s="4" t="s">
        <v>113</v>
      </c>
      <c r="D99" s="5">
        <v>2</v>
      </c>
      <c r="E99" s="5">
        <v>100</v>
      </c>
      <c r="F99" s="5">
        <v>3</v>
      </c>
    </row>
    <row r="100" spans="1:6" x14ac:dyDescent="0.2">
      <c r="A100" s="3" t="s">
        <v>1238</v>
      </c>
      <c r="B100" s="4" t="str">
        <f>"002649"</f>
        <v>002649</v>
      </c>
      <c r="C100" s="22" t="s">
        <v>114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1239</v>
      </c>
      <c r="B101" s="4" t="str">
        <f>"600572"</f>
        <v>600572</v>
      </c>
      <c r="C101" s="4" t="s">
        <v>115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1240</v>
      </c>
      <c r="B102" s="4" t="str">
        <f>"600530"</f>
        <v>600530</v>
      </c>
      <c r="C102" s="4" t="s">
        <v>116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1241</v>
      </c>
      <c r="B103" s="4" t="str">
        <f>"002228"</f>
        <v>002228</v>
      </c>
      <c r="C103" s="4" t="s">
        <v>117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1242</v>
      </c>
      <c r="B104" s="4" t="str">
        <f>"601579"</f>
        <v>601579</v>
      </c>
      <c r="C104" s="4" t="s">
        <v>118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1243</v>
      </c>
      <c r="B105" s="4" t="str">
        <f>"002616"</f>
        <v>002616</v>
      </c>
      <c r="C105" s="4" t="s">
        <v>119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1244</v>
      </c>
      <c r="B106" s="4" t="str">
        <f>"603033"</f>
        <v>603033</v>
      </c>
      <c r="C106" s="4" t="s">
        <v>120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1245</v>
      </c>
      <c r="B107" s="4" t="str">
        <f>"002086"</f>
        <v>002086</v>
      </c>
      <c r="C107" s="4" t="s">
        <v>121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1246</v>
      </c>
      <c r="B108" s="4" t="str">
        <f>"300621"</f>
        <v>300621</v>
      </c>
      <c r="C108" s="4" t="s">
        <v>122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1247</v>
      </c>
      <c r="B109" s="4" t="str">
        <f>"603308"</f>
        <v>603308</v>
      </c>
      <c r="C109" s="4" t="s">
        <v>123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1248</v>
      </c>
      <c r="B110" s="4" t="str">
        <f>"002332"</f>
        <v>002332</v>
      </c>
      <c r="C110" s="26" t="s">
        <v>124</v>
      </c>
      <c r="D110" s="5">
        <v>3</v>
      </c>
      <c r="E110" s="5">
        <v>500</v>
      </c>
      <c r="F110" s="5">
        <v>9</v>
      </c>
    </row>
    <row r="111" spans="1:6" x14ac:dyDescent="0.2">
      <c r="A111" s="3" t="s">
        <v>1249</v>
      </c>
      <c r="B111" s="4" t="str">
        <f>"002875"</f>
        <v>002875</v>
      </c>
      <c r="C111" s="4" t="s">
        <v>125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1250</v>
      </c>
      <c r="B112" s="4" t="str">
        <f>"300485"</f>
        <v>300485</v>
      </c>
      <c r="C112" s="26" t="s">
        <v>126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1251</v>
      </c>
      <c r="B113" s="4" t="str">
        <f>"002229"</f>
        <v>002229</v>
      </c>
      <c r="C113" s="26" t="s">
        <v>127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1252</v>
      </c>
      <c r="B114" s="4" t="str">
        <f>"300573"</f>
        <v>300573</v>
      </c>
      <c r="C114" s="4" t="s">
        <v>128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1253</v>
      </c>
      <c r="B115" s="4" t="str">
        <f>"300350"</f>
        <v>300350</v>
      </c>
      <c r="C115" s="4" t="s">
        <v>129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1254</v>
      </c>
      <c r="B116" s="4" t="str">
        <f>"600305"</f>
        <v>600305</v>
      </c>
      <c r="C116" s="4" t="s">
        <v>130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1255</v>
      </c>
      <c r="B117" s="4" t="str">
        <f>"603226"</f>
        <v>603226</v>
      </c>
      <c r="C117" s="4" t="s">
        <v>131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1256</v>
      </c>
      <c r="B118" s="4" t="str">
        <f>"603178"</f>
        <v>603178</v>
      </c>
      <c r="C118" s="4" t="s">
        <v>132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1257</v>
      </c>
      <c r="B119" s="4" t="str">
        <f>"600267"</f>
        <v>600267</v>
      </c>
      <c r="C119" s="4" t="s">
        <v>133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1258</v>
      </c>
      <c r="B120" s="4" t="str">
        <f>"002327"</f>
        <v>002327</v>
      </c>
      <c r="C120" s="26" t="s">
        <v>134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1259</v>
      </c>
      <c r="B121" s="4" t="str">
        <f>"002644"</f>
        <v>002644</v>
      </c>
      <c r="C121" s="22" t="s">
        <v>135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1260</v>
      </c>
      <c r="B122" s="4" t="str">
        <f>"603908"</f>
        <v>603908</v>
      </c>
      <c r="C122" s="4" t="s">
        <v>136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1261</v>
      </c>
      <c r="B123" s="4" t="str">
        <f>"002020"</f>
        <v>002020</v>
      </c>
      <c r="C123" s="4" t="s">
        <v>137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1262</v>
      </c>
      <c r="B124" s="4" t="str">
        <f>"300512"</f>
        <v>300512</v>
      </c>
      <c r="C124" s="4" t="s">
        <v>138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1263</v>
      </c>
      <c r="B125" s="4" t="str">
        <f>"603823"</f>
        <v>603823</v>
      </c>
      <c r="C125" s="4" t="s">
        <v>139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1264</v>
      </c>
      <c r="B126" s="4" t="str">
        <f>"000153"</f>
        <v>000153</v>
      </c>
      <c r="C126" s="4" t="s">
        <v>140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1265</v>
      </c>
      <c r="B127" s="4" t="str">
        <f>"002496"</f>
        <v>002496</v>
      </c>
      <c r="C127" s="4" t="s">
        <v>141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1266</v>
      </c>
      <c r="B128" s="4" t="str">
        <f>"002223"</f>
        <v>002223</v>
      </c>
      <c r="C128" s="26" t="s">
        <v>142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1267</v>
      </c>
      <c r="B129" s="4" t="str">
        <f>"000967"</f>
        <v>000967</v>
      </c>
      <c r="C129" s="4" t="s">
        <v>143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1268</v>
      </c>
      <c r="B130" s="4" t="str">
        <f>"002429"</f>
        <v>002429</v>
      </c>
      <c r="C130" s="4" t="s">
        <v>144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1269</v>
      </c>
      <c r="B131" s="4" t="str">
        <f>"300626"</f>
        <v>300626</v>
      </c>
      <c r="C131" s="4" t="s">
        <v>145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1270</v>
      </c>
      <c r="B132" s="4" t="str">
        <f>"300486"</f>
        <v>300486</v>
      </c>
      <c r="C132" s="4" t="s">
        <v>146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1271</v>
      </c>
      <c r="B133" s="4" t="str">
        <f>"300146"</f>
        <v>300146</v>
      </c>
      <c r="C133" s="4" t="s">
        <v>147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1272</v>
      </c>
      <c r="B134" s="4" t="str">
        <f>"600080"</f>
        <v>600080</v>
      </c>
      <c r="C134" s="4" t="s">
        <v>148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1273</v>
      </c>
      <c r="B135" s="4" t="str">
        <f>"601016"</f>
        <v>601016</v>
      </c>
      <c r="C135" s="4" t="s">
        <v>149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1274</v>
      </c>
      <c r="B136" s="4" t="str">
        <f>"300517"</f>
        <v>300517</v>
      </c>
      <c r="C136" s="4" t="s">
        <v>150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1275</v>
      </c>
      <c r="B137" s="4" t="str">
        <f>"002216"</f>
        <v>002216</v>
      </c>
      <c r="C137" s="4" t="s">
        <v>151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1276</v>
      </c>
      <c r="B138" s="4" t="str">
        <f>"002245"</f>
        <v>002245</v>
      </c>
      <c r="C138" s="4" t="s">
        <v>152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1277</v>
      </c>
      <c r="B139" s="4" t="str">
        <f>"300606"</f>
        <v>300606</v>
      </c>
      <c r="C139" s="4" t="s">
        <v>153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1278</v>
      </c>
      <c r="B140" s="4" t="str">
        <f>"300584"</f>
        <v>300584</v>
      </c>
      <c r="C140" s="22" t="s">
        <v>154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1279</v>
      </c>
      <c r="B141" s="4" t="str">
        <f>"300622"</f>
        <v>300622</v>
      </c>
      <c r="C141" s="4" t="s">
        <v>155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1280</v>
      </c>
      <c r="B142" s="4" t="str">
        <f>"600051"</f>
        <v>600051</v>
      </c>
      <c r="C142" s="4" t="s">
        <v>156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1281</v>
      </c>
      <c r="B143" s="4" t="str">
        <f>"300342"</f>
        <v>300342</v>
      </c>
      <c r="C143" s="4" t="s">
        <v>157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1282</v>
      </c>
      <c r="B144" s="4" t="str">
        <f>"002441"</f>
        <v>002441</v>
      </c>
      <c r="C144" s="4" t="s">
        <v>158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1283</v>
      </c>
      <c r="B145" s="4" t="str">
        <f>"002830"</f>
        <v>002830</v>
      </c>
      <c r="C145" s="4" t="s">
        <v>159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1284</v>
      </c>
      <c r="B146" s="4" t="str">
        <f>"002293"</f>
        <v>002293</v>
      </c>
      <c r="C146" s="22" t="s">
        <v>160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1285</v>
      </c>
      <c r="B147" s="4" t="str">
        <f>"002183"</f>
        <v>002183</v>
      </c>
      <c r="C147" s="4" t="s">
        <v>161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1286</v>
      </c>
      <c r="B148" s="4" t="str">
        <f>"300538"</f>
        <v>300538</v>
      </c>
      <c r="C148" s="4" t="s">
        <v>162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1287</v>
      </c>
      <c r="B149" s="4" t="str">
        <f>"603797"</f>
        <v>603797</v>
      </c>
      <c r="C149" s="4" t="s">
        <v>163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1288</v>
      </c>
      <c r="B150" s="4" t="str">
        <f>"600060"</f>
        <v>600060</v>
      </c>
      <c r="C150" s="14" t="s">
        <v>164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1289</v>
      </c>
      <c r="B151" s="4" t="str">
        <f>"600676"</f>
        <v>600676</v>
      </c>
      <c r="C151" s="4" t="s">
        <v>165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1290</v>
      </c>
      <c r="B152" s="4" t="str">
        <f>"600479"</f>
        <v>600479</v>
      </c>
      <c r="C152" s="26" t="s">
        <v>166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1291</v>
      </c>
      <c r="B153" s="4" t="str">
        <f>"300652"</f>
        <v>300652</v>
      </c>
      <c r="C153" s="4" t="s">
        <v>167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1292</v>
      </c>
      <c r="B154" s="4" t="str">
        <f>"002589"</f>
        <v>002589</v>
      </c>
      <c r="C154" s="4" t="s">
        <v>168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1293</v>
      </c>
      <c r="B155" s="4" t="str">
        <f>"603599"</f>
        <v>603599</v>
      </c>
      <c r="C155" s="4" t="s">
        <v>169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1294</v>
      </c>
      <c r="B156" s="4" t="str">
        <f>"603787"</f>
        <v>603787</v>
      </c>
      <c r="C156" s="4" t="s">
        <v>170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1295</v>
      </c>
      <c r="B157" s="4" t="str">
        <f>"002118"</f>
        <v>002118</v>
      </c>
      <c r="C157" s="4" t="s">
        <v>171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1296</v>
      </c>
      <c r="B158" s="4" t="str">
        <f>"300586"</f>
        <v>300586</v>
      </c>
      <c r="C158" s="4" t="s">
        <v>29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1297</v>
      </c>
      <c r="B159" s="4" t="str">
        <f>"002724"</f>
        <v>002724</v>
      </c>
      <c r="C159" s="4" t="s">
        <v>172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1298</v>
      </c>
      <c r="B160" s="4" t="str">
        <f>"002369"</f>
        <v>002369</v>
      </c>
      <c r="C160" s="22" t="s">
        <v>173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1299</v>
      </c>
      <c r="B161" s="4" t="str">
        <f>"600526"</f>
        <v>600526</v>
      </c>
      <c r="C161" s="4" t="s">
        <v>174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1300</v>
      </c>
      <c r="B162" s="4" t="str">
        <f>"603926"</f>
        <v>603926</v>
      </c>
      <c r="C162" s="4" t="s">
        <v>175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1301</v>
      </c>
      <c r="B163" s="4" t="str">
        <f>"601222"</f>
        <v>601222</v>
      </c>
      <c r="C163" s="4" t="s">
        <v>176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1302</v>
      </c>
      <c r="B164" s="4" t="str">
        <f>"300364"</f>
        <v>300364</v>
      </c>
      <c r="C164" s="26" t="s">
        <v>177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1303</v>
      </c>
      <c r="B165" s="4">
        <v>300050</v>
      </c>
      <c r="C165" s="4" t="s">
        <v>201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1304</v>
      </c>
      <c r="B166" s="4">
        <v>300047</v>
      </c>
      <c r="C166" s="26" t="s">
        <v>202</v>
      </c>
      <c r="D166" s="5">
        <v>2</v>
      </c>
      <c r="E166" s="5">
        <v>100</v>
      </c>
      <c r="F166" s="5">
        <v>10</v>
      </c>
    </row>
    <row r="167" spans="1:6" x14ac:dyDescent="0.2">
      <c r="A167" s="3" t="s">
        <v>1305</v>
      </c>
      <c r="B167" s="4">
        <v>300025</v>
      </c>
      <c r="C167" s="4" t="s">
        <v>203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1306</v>
      </c>
      <c r="B168" s="4">
        <v>300570</v>
      </c>
      <c r="C168" s="4" t="s">
        <v>204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1307</v>
      </c>
      <c r="B169" s="4">
        <v>600533</v>
      </c>
      <c r="C169" s="4" t="s">
        <v>205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1308</v>
      </c>
      <c r="B170" s="4" t="s">
        <v>462</v>
      </c>
      <c r="C170" s="4" t="s">
        <v>206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1309</v>
      </c>
      <c r="B171" s="4" t="s">
        <v>463</v>
      </c>
      <c r="C171" s="4" t="s">
        <v>207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1310</v>
      </c>
      <c r="B172" s="4" t="s">
        <v>464</v>
      </c>
      <c r="C172" s="4" t="s">
        <v>208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1311</v>
      </c>
      <c r="B173" s="4" t="s">
        <v>465</v>
      </c>
      <c r="C173" s="4" t="s">
        <v>209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1312</v>
      </c>
      <c r="B174" s="4" t="s">
        <v>467</v>
      </c>
      <c r="C174" s="4" t="s">
        <v>466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1313</v>
      </c>
      <c r="B175" s="4" t="s">
        <v>468</v>
      </c>
      <c r="C175" s="4" t="s">
        <v>210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1314</v>
      </c>
      <c r="B176" s="4" t="s">
        <v>469</v>
      </c>
      <c r="C176" s="4" t="s">
        <v>211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1315</v>
      </c>
      <c r="B177" s="4" t="s">
        <v>470</v>
      </c>
      <c r="C177" s="4" t="s">
        <v>212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1316</v>
      </c>
      <c r="B178" s="4" t="s">
        <v>471</v>
      </c>
      <c r="C178" s="4" t="s">
        <v>213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1317</v>
      </c>
      <c r="B179" s="4" t="s">
        <v>472</v>
      </c>
      <c r="C179" s="4" t="s">
        <v>214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1318</v>
      </c>
      <c r="B180" s="4" t="s">
        <v>473</v>
      </c>
      <c r="C180" s="26" t="s">
        <v>215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1319</v>
      </c>
      <c r="B181" s="4" t="s">
        <v>474</v>
      </c>
      <c r="C181" s="4" t="s">
        <v>216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1320</v>
      </c>
      <c r="B182" s="4" t="s">
        <v>475</v>
      </c>
      <c r="C182" s="4" t="s">
        <v>217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1321</v>
      </c>
      <c r="B183" s="4" t="s">
        <v>476</v>
      </c>
      <c r="C183" s="4" t="s">
        <v>218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1322</v>
      </c>
      <c r="B184" s="4" t="s">
        <v>477</v>
      </c>
      <c r="C184" s="4" t="s">
        <v>219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1323</v>
      </c>
      <c r="B185" s="4" t="s">
        <v>478</v>
      </c>
      <c r="C185" s="4" t="s">
        <v>220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1324</v>
      </c>
      <c r="B186" s="4" t="s">
        <v>479</v>
      </c>
      <c r="C186" s="4" t="s">
        <v>221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1325</v>
      </c>
      <c r="B187" s="4" t="s">
        <v>480</v>
      </c>
      <c r="C187" s="4" t="s">
        <v>222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1326</v>
      </c>
      <c r="B188" s="4" t="s">
        <v>481</v>
      </c>
      <c r="C188" s="4" t="s">
        <v>223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1327</v>
      </c>
      <c r="B189" s="4" t="s">
        <v>482</v>
      </c>
      <c r="C189" s="4" t="s">
        <v>224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1328</v>
      </c>
      <c r="B190" s="4" t="s">
        <v>483</v>
      </c>
      <c r="C190" s="4" t="s">
        <v>225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1329</v>
      </c>
      <c r="B191" s="4" t="s">
        <v>484</v>
      </c>
      <c r="C191" s="4" t="s">
        <v>226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1330</v>
      </c>
      <c r="B192" s="4" t="s">
        <v>485</v>
      </c>
      <c r="C192" s="4" t="s">
        <v>227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1331</v>
      </c>
      <c r="B193" s="4" t="s">
        <v>486</v>
      </c>
      <c r="C193" s="4" t="s">
        <v>228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1332</v>
      </c>
      <c r="B194" s="4" t="s">
        <v>487</v>
      </c>
      <c r="C194" s="4" t="s">
        <v>229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1333</v>
      </c>
      <c r="B195" s="4" t="s">
        <v>488</v>
      </c>
      <c r="C195" s="4" t="s">
        <v>230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1334</v>
      </c>
      <c r="B196" s="4" t="s">
        <v>489</v>
      </c>
      <c r="C196" s="4" t="s">
        <v>231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1335</v>
      </c>
      <c r="B197" s="4" t="s">
        <v>490</v>
      </c>
      <c r="C197" s="4" t="s">
        <v>232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1336</v>
      </c>
      <c r="B198" s="4" t="s">
        <v>491</v>
      </c>
      <c r="C198" s="4" t="s">
        <v>233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1337</v>
      </c>
      <c r="B199" s="4" t="s">
        <v>492</v>
      </c>
      <c r="C199" s="4" t="s">
        <v>234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1338</v>
      </c>
      <c r="B200" s="4" t="s">
        <v>493</v>
      </c>
      <c r="C200" s="4" t="s">
        <v>235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1339</v>
      </c>
      <c r="B201" s="4" t="s">
        <v>494</v>
      </c>
      <c r="C201" s="4" t="s">
        <v>236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1340</v>
      </c>
      <c r="B202" s="4" t="str">
        <f>"300418"</f>
        <v>300418</v>
      </c>
      <c r="C202" s="26" t="s">
        <v>237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1341</v>
      </c>
      <c r="B203" s="4" t="str">
        <f>"300354"</f>
        <v>300354</v>
      </c>
      <c r="C203" s="4" t="s">
        <v>238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1342</v>
      </c>
      <c r="B204" s="4" t="str">
        <f>"603345"</f>
        <v>603345</v>
      </c>
      <c r="C204" s="4" t="s">
        <v>28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1343</v>
      </c>
      <c r="B205" s="4" t="str">
        <f>"300532"</f>
        <v>300532</v>
      </c>
      <c r="C205" s="26" t="s">
        <v>239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1344</v>
      </c>
      <c r="B206" s="4" t="str">
        <f>"002823"</f>
        <v>002823</v>
      </c>
      <c r="C206" s="4" t="s">
        <v>240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1345</v>
      </c>
      <c r="B207" s="4" t="str">
        <f>"300019"</f>
        <v>300019</v>
      </c>
      <c r="C207" s="4" t="s">
        <v>241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1346</v>
      </c>
      <c r="B208" s="4" t="str">
        <f>"600848"</f>
        <v>600848</v>
      </c>
      <c r="C208" s="4" t="s">
        <v>242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1347</v>
      </c>
      <c r="B209" s="4" t="str">
        <f>"603339"</f>
        <v>603339</v>
      </c>
      <c r="C209" s="4" t="s">
        <v>243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1348</v>
      </c>
      <c r="B210" s="4" t="str">
        <f>"002396"</f>
        <v>002396</v>
      </c>
      <c r="C210" s="4" t="s">
        <v>244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1349</v>
      </c>
      <c r="B211" s="4" t="str">
        <f>"002697"</f>
        <v>002697</v>
      </c>
      <c r="C211" s="4" t="s">
        <v>245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1350</v>
      </c>
      <c r="B212" s="4" t="str">
        <f>"601366"</f>
        <v>601366</v>
      </c>
      <c r="C212" s="4" t="s">
        <v>246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1351</v>
      </c>
      <c r="B213" s="4" t="str">
        <f>"300439"</f>
        <v>300439</v>
      </c>
      <c r="C213" s="4" t="s">
        <v>247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1352</v>
      </c>
      <c r="B214" s="4" t="str">
        <f>"600410"</f>
        <v>600410</v>
      </c>
      <c r="C214" s="22" t="s">
        <v>248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1353</v>
      </c>
      <c r="B215" s="4" t="str">
        <f>"600359"</f>
        <v>600359</v>
      </c>
      <c r="C215" s="22" t="s">
        <v>249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1354</v>
      </c>
      <c r="B216" s="4" t="str">
        <f>"002191"</f>
        <v>002191</v>
      </c>
      <c r="C216" s="4" t="s">
        <v>250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1355</v>
      </c>
      <c r="B217" s="4" t="str">
        <f>"000026"</f>
        <v>000026</v>
      </c>
      <c r="C217" s="4" t="s">
        <v>251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1356</v>
      </c>
      <c r="B218" s="4" t="str">
        <f>"002556"</f>
        <v>002556</v>
      </c>
      <c r="C218" s="4" t="s">
        <v>252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1357</v>
      </c>
      <c r="B219" s="4" t="str">
        <f>"600862"</f>
        <v>600862</v>
      </c>
      <c r="C219" s="4" t="s">
        <v>253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1358</v>
      </c>
      <c r="B220" s="4" t="str">
        <f>"300549"</f>
        <v>300549</v>
      </c>
      <c r="C220" s="4" t="s">
        <v>199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1359</v>
      </c>
      <c r="B221" s="4" t="str">
        <f>"603819"</f>
        <v>603819</v>
      </c>
      <c r="C221" s="4" t="s">
        <v>200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1360</v>
      </c>
      <c r="B222" s="4" t="str">
        <f>"002104"</f>
        <v>002104</v>
      </c>
      <c r="C222" s="4" t="s">
        <v>198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1361</v>
      </c>
      <c r="B223" s="4" t="str">
        <f>"002049"</f>
        <v>002049</v>
      </c>
      <c r="C223" s="4" t="s">
        <v>254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1362</v>
      </c>
      <c r="B224" s="4" t="str">
        <f>"002871"</f>
        <v>002871</v>
      </c>
      <c r="C224" s="4" t="s">
        <v>255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1363</v>
      </c>
      <c r="B225" s="4" t="str">
        <f>"600776"</f>
        <v>600776</v>
      </c>
      <c r="C225" s="4" t="s">
        <v>256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1364</v>
      </c>
      <c r="B226" s="4" t="str">
        <f>"002151"</f>
        <v>002151</v>
      </c>
      <c r="C226" s="4" t="s">
        <v>257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1365</v>
      </c>
      <c r="B227" s="4" t="str">
        <f>"002467"</f>
        <v>002467</v>
      </c>
      <c r="C227" s="4" t="s">
        <v>258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1366</v>
      </c>
      <c r="B228" s="4" t="str">
        <f>"002023"</f>
        <v>002023</v>
      </c>
      <c r="C228" s="4" t="s">
        <v>259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1367</v>
      </c>
      <c r="B229" s="4" t="str">
        <f>"600645"</f>
        <v>600645</v>
      </c>
      <c r="C229" s="4" t="s">
        <v>260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1368</v>
      </c>
      <c r="B230" s="4" t="str">
        <f>"300585"</f>
        <v>300585</v>
      </c>
      <c r="C230" s="4" t="s">
        <v>261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1369</v>
      </c>
      <c r="B231" s="4" t="str">
        <f>"600266"</f>
        <v>600266</v>
      </c>
      <c r="C231" s="4" t="s">
        <v>262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1370</v>
      </c>
      <c r="B232" s="4" t="str">
        <f>"000078"</f>
        <v>000078</v>
      </c>
      <c r="C232" s="4" t="s">
        <v>263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1371</v>
      </c>
      <c r="B233" s="4" t="str">
        <f>"002391"</f>
        <v>002391</v>
      </c>
      <c r="C233" s="4" t="s">
        <v>264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1372</v>
      </c>
      <c r="B234" s="4" t="str">
        <f>"300651"</f>
        <v>300651</v>
      </c>
      <c r="C234" s="26" t="s">
        <v>265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1373</v>
      </c>
      <c r="B235" s="4" t="str">
        <f>"300552"</f>
        <v>300552</v>
      </c>
      <c r="C235" s="4" t="s">
        <v>266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1374</v>
      </c>
      <c r="B236" s="4">
        <v>603668</v>
      </c>
      <c r="C236" s="4" t="s">
        <v>267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1375</v>
      </c>
      <c r="B237" s="4">
        <v>600898</v>
      </c>
      <c r="C237" s="4" t="s">
        <v>268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1376</v>
      </c>
      <c r="B238" s="4" t="s">
        <v>495</v>
      </c>
      <c r="C238" s="4" t="s">
        <v>447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1377</v>
      </c>
      <c r="B239" s="4" t="s">
        <v>496</v>
      </c>
      <c r="C239" s="4" t="s">
        <v>448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1378</v>
      </c>
      <c r="B240" s="4" t="s">
        <v>497</v>
      </c>
      <c r="C240" s="4" t="s">
        <v>449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1379</v>
      </c>
      <c r="B241" s="4" t="s">
        <v>498</v>
      </c>
      <c r="C241" s="4" t="s">
        <v>450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1380</v>
      </c>
      <c r="B242" s="4" t="s">
        <v>499</v>
      </c>
      <c r="C242" s="4" t="s">
        <v>451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1381</v>
      </c>
      <c r="B243" s="4" t="s">
        <v>500</v>
      </c>
      <c r="C243" s="4" t="s">
        <v>452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1382</v>
      </c>
      <c r="B244" s="4" t="s">
        <v>501</v>
      </c>
      <c r="C244" s="4" t="s">
        <v>453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1383</v>
      </c>
      <c r="B245" s="4" t="s">
        <v>502</v>
      </c>
      <c r="C245" s="4" t="s">
        <v>454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1384</v>
      </c>
      <c r="B246" s="4" t="s">
        <v>503</v>
      </c>
      <c r="C246" s="4" t="s">
        <v>455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1385</v>
      </c>
      <c r="B247" s="4" t="s">
        <v>504</v>
      </c>
      <c r="C247" s="4" t="s">
        <v>456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1386</v>
      </c>
      <c r="B248" s="4" t="s">
        <v>505</v>
      </c>
      <c r="C248" s="4" t="s">
        <v>457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1387</v>
      </c>
      <c r="B249" s="4" t="s">
        <v>506</v>
      </c>
      <c r="C249" s="4" t="s">
        <v>458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1388</v>
      </c>
      <c r="B250" s="4" t="s">
        <v>507</v>
      </c>
      <c r="C250" s="4" t="s">
        <v>459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1389</v>
      </c>
      <c r="B251" s="4" t="s">
        <v>508</v>
      </c>
      <c r="C251" s="26" t="s">
        <v>460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1390</v>
      </c>
      <c r="B252" s="4" t="s">
        <v>509</v>
      </c>
      <c r="C252" s="4" t="s">
        <v>461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1391</v>
      </c>
      <c r="B253" s="6" t="s">
        <v>510</v>
      </c>
      <c r="C253" s="13" t="s">
        <v>511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1392</v>
      </c>
      <c r="B254" s="6" t="s">
        <v>512</v>
      </c>
      <c r="C254" s="21" t="s">
        <v>513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1393</v>
      </c>
      <c r="B255" s="6" t="s">
        <v>514</v>
      </c>
      <c r="C255" s="13" t="s">
        <v>515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1394</v>
      </c>
      <c r="B256" s="6" t="s">
        <v>517</v>
      </c>
      <c r="C256" s="29" t="s">
        <v>516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1395</v>
      </c>
      <c r="B257" s="6" t="s">
        <v>518</v>
      </c>
      <c r="C257" s="9" t="s">
        <v>519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1396</v>
      </c>
      <c r="B258" s="6" t="s">
        <v>520</v>
      </c>
      <c r="C258" s="9" t="s">
        <v>521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1397</v>
      </c>
      <c r="B259" s="6" t="s">
        <v>522</v>
      </c>
      <c r="C259" s="9" t="s">
        <v>523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1398</v>
      </c>
      <c r="B260" s="6" t="s">
        <v>524</v>
      </c>
      <c r="C260" s="9" t="s">
        <v>525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1399</v>
      </c>
      <c r="B261" s="6" t="s">
        <v>526</v>
      </c>
      <c r="C261" s="21" t="s">
        <v>527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1400</v>
      </c>
      <c r="B262" s="6" t="s">
        <v>528</v>
      </c>
      <c r="C262" s="9" t="s">
        <v>529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1401</v>
      </c>
      <c r="B263" s="6" t="s">
        <v>530</v>
      </c>
      <c r="C263" s="9" t="s">
        <v>531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1402</v>
      </c>
      <c r="B264" s="6" t="s">
        <v>532</v>
      </c>
      <c r="C264" s="21" t="s">
        <v>533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1403</v>
      </c>
      <c r="B265" s="4">
        <v>600727</v>
      </c>
      <c r="C265" s="29" t="s">
        <v>534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1404</v>
      </c>
      <c r="B266" s="4" t="s">
        <v>535</v>
      </c>
      <c r="C266" s="9" t="s">
        <v>536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1405</v>
      </c>
      <c r="B267" s="4" t="s">
        <v>537</v>
      </c>
      <c r="C267" s="9" t="s">
        <v>538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1406</v>
      </c>
      <c r="B268" s="4" t="s">
        <v>539</v>
      </c>
      <c r="C268" s="9" t="s">
        <v>540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1407</v>
      </c>
      <c r="B269" s="4" t="s">
        <v>541</v>
      </c>
      <c r="C269" s="13" t="s">
        <v>542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1408</v>
      </c>
      <c r="B270" s="4" t="s">
        <v>547</v>
      </c>
      <c r="C270" s="9" t="s">
        <v>543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1409</v>
      </c>
      <c r="B271" s="4">
        <v>300170</v>
      </c>
      <c r="C271" s="8" t="s">
        <v>544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1410</v>
      </c>
      <c r="B272" s="4" t="s">
        <v>546</v>
      </c>
      <c r="C272" s="27" t="s">
        <v>545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1411</v>
      </c>
      <c r="B273" s="4" t="s">
        <v>548</v>
      </c>
      <c r="C273" s="20" t="s">
        <v>549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1412</v>
      </c>
      <c r="B274" s="4" t="s">
        <v>551</v>
      </c>
      <c r="C274" s="8" t="s">
        <v>550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1413</v>
      </c>
      <c r="B275" s="4" t="s">
        <v>552</v>
      </c>
      <c r="C275" s="20" t="s">
        <v>553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1414</v>
      </c>
      <c r="B276" s="4" t="s">
        <v>555</v>
      </c>
      <c r="C276" s="12" t="s">
        <v>554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1415</v>
      </c>
      <c r="B277" s="4" t="s">
        <v>556</v>
      </c>
      <c r="C277" s="8" t="s">
        <v>557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1416</v>
      </c>
      <c r="B278" s="4" t="s">
        <v>559</v>
      </c>
      <c r="C278" s="12" t="s">
        <v>558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1417</v>
      </c>
      <c r="B279" s="4" t="s">
        <v>560</v>
      </c>
      <c r="C279" s="8" t="s">
        <v>561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1418</v>
      </c>
      <c r="B280" s="4" t="s">
        <v>563</v>
      </c>
      <c r="C280" s="8" t="s">
        <v>562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1419</v>
      </c>
      <c r="B281" s="4" t="s">
        <v>564</v>
      </c>
      <c r="C281" s="8" t="s">
        <v>565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1420</v>
      </c>
      <c r="B282" s="4" t="s">
        <v>567</v>
      </c>
      <c r="C282" s="27" t="s">
        <v>566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1421</v>
      </c>
      <c r="B283" s="4" t="s">
        <v>568</v>
      </c>
      <c r="C283" s="27" t="s">
        <v>569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1422</v>
      </c>
      <c r="B284" s="4" t="s">
        <v>571</v>
      </c>
      <c r="C284" s="20" t="s">
        <v>570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1423</v>
      </c>
      <c r="B285" s="4" t="s">
        <v>572</v>
      </c>
      <c r="C285" s="27" t="s">
        <v>573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1424</v>
      </c>
      <c r="B286" s="4" t="s">
        <v>575</v>
      </c>
      <c r="C286" s="8" t="s">
        <v>574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1425</v>
      </c>
      <c r="B287" s="4" t="s">
        <v>576</v>
      </c>
      <c r="C287" s="12" t="s">
        <v>577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1426</v>
      </c>
      <c r="B288" s="4">
        <v>603002</v>
      </c>
      <c r="C288" s="8" t="s">
        <v>578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1427</v>
      </c>
      <c r="B289" s="4" t="s">
        <v>579</v>
      </c>
      <c r="C289" s="20" t="s">
        <v>580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1428</v>
      </c>
      <c r="B290" s="4" t="s">
        <v>586</v>
      </c>
      <c r="C290" s="8" t="s">
        <v>581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1429</v>
      </c>
      <c r="B291" s="4" t="s">
        <v>587</v>
      </c>
      <c r="C291" s="8" t="s">
        <v>582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1430</v>
      </c>
      <c r="B292" s="4" t="s">
        <v>588</v>
      </c>
      <c r="C292" s="8" t="s">
        <v>583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1431</v>
      </c>
      <c r="B293" s="4" t="s">
        <v>589</v>
      </c>
      <c r="C293" s="27" t="s">
        <v>584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1432</v>
      </c>
      <c r="B294" s="4" t="s">
        <v>590</v>
      </c>
      <c r="C294" s="12" t="s">
        <v>585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1433</v>
      </c>
      <c r="B295" s="4" t="s">
        <v>591</v>
      </c>
      <c r="C295" s="27" t="s">
        <v>595</v>
      </c>
      <c r="D295" s="5">
        <v>2</v>
      </c>
      <c r="E295" s="5">
        <v>300</v>
      </c>
      <c r="F295" s="5">
        <v>9</v>
      </c>
    </row>
    <row r="296" spans="1:6" x14ac:dyDescent="0.2">
      <c r="A296" s="3" t="s">
        <v>1434</v>
      </c>
      <c r="B296" s="4" t="s">
        <v>592</v>
      </c>
      <c r="C296" s="8" t="s">
        <v>596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1435</v>
      </c>
      <c r="B297" s="4" t="s">
        <v>593</v>
      </c>
      <c r="C297" s="20" t="s">
        <v>597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1436</v>
      </c>
      <c r="B298" s="4" t="s">
        <v>594</v>
      </c>
      <c r="C298" s="8" t="s">
        <v>598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1437</v>
      </c>
      <c r="B299" s="4" t="s">
        <v>601</v>
      </c>
      <c r="C299" s="8" t="s">
        <v>599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1438</v>
      </c>
      <c r="B300" s="4" t="s">
        <v>602</v>
      </c>
      <c r="C300" s="20" t="s">
        <v>600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1439</v>
      </c>
      <c r="B301" s="4" t="s">
        <v>603</v>
      </c>
      <c r="C301" s="8" t="s">
        <v>604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1440</v>
      </c>
      <c r="B302" s="4" t="s">
        <v>610</v>
      </c>
      <c r="C302" s="20" t="s">
        <v>605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1441</v>
      </c>
      <c r="B303" s="4" t="s">
        <v>611</v>
      </c>
      <c r="C303" s="8" t="s">
        <v>606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1442</v>
      </c>
      <c r="B304" s="4" t="s">
        <v>612</v>
      </c>
      <c r="C304" s="8" t="s">
        <v>607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1443</v>
      </c>
      <c r="B305" s="4" t="s">
        <v>613</v>
      </c>
      <c r="C305" s="20" t="s">
        <v>608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1444</v>
      </c>
      <c r="B306" s="4" t="s">
        <v>614</v>
      </c>
      <c r="C306" s="8" t="s">
        <v>609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1445</v>
      </c>
      <c r="B307" s="4" t="s">
        <v>615</v>
      </c>
      <c r="C307" s="8" t="s">
        <v>626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1446</v>
      </c>
      <c r="B308" s="4" t="s">
        <v>616</v>
      </c>
      <c r="C308" s="27" t="s">
        <v>625</v>
      </c>
      <c r="D308" s="5">
        <v>2</v>
      </c>
      <c r="E308" s="5">
        <v>100</v>
      </c>
      <c r="F308" s="5">
        <v>12</v>
      </c>
    </row>
    <row r="309" spans="1:6" x14ac:dyDescent="0.2">
      <c r="A309" s="3" t="s">
        <v>1447</v>
      </c>
      <c r="B309" s="4" t="s">
        <v>617</v>
      </c>
      <c r="C309" s="3" t="s">
        <v>624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1448</v>
      </c>
      <c r="B310" s="4" t="s">
        <v>618</v>
      </c>
      <c r="C310" s="27" t="s">
        <v>623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1449</v>
      </c>
      <c r="B311" s="4" t="s">
        <v>619</v>
      </c>
      <c r="C311" s="27" t="s">
        <v>622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1450</v>
      </c>
      <c r="B312" s="4" t="s">
        <v>620</v>
      </c>
      <c r="C312" s="3" t="s">
        <v>621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1451</v>
      </c>
      <c r="B313" s="4" t="s">
        <v>634</v>
      </c>
      <c r="C313" s="12" t="s">
        <v>627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1452</v>
      </c>
      <c r="B314" s="4" t="s">
        <v>635</v>
      </c>
      <c r="C314" s="3" t="s">
        <v>628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1453</v>
      </c>
      <c r="B315" s="4" t="s">
        <v>636</v>
      </c>
      <c r="C315" s="8" t="s">
        <v>629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1454</v>
      </c>
      <c r="B316" s="4" t="s">
        <v>637</v>
      </c>
      <c r="C316" s="8" t="s">
        <v>630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1455</v>
      </c>
      <c r="B317" s="4" t="s">
        <v>638</v>
      </c>
      <c r="C317" s="3" t="s">
        <v>631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1456</v>
      </c>
      <c r="B318" s="4" t="s">
        <v>639</v>
      </c>
      <c r="C318" s="3" t="s">
        <v>632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1457</v>
      </c>
      <c r="B319" s="4" t="s">
        <v>640</v>
      </c>
      <c r="C319" s="3" t="s">
        <v>633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1458</v>
      </c>
      <c r="B320" s="4" t="s">
        <v>641</v>
      </c>
      <c r="C320" s="3" t="s">
        <v>642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1459</v>
      </c>
      <c r="B321" s="4" t="s">
        <v>650</v>
      </c>
      <c r="C321" s="3" t="s">
        <v>643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1460</v>
      </c>
      <c r="B322" s="4" t="s">
        <v>649</v>
      </c>
      <c r="C322" s="8" t="s">
        <v>644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1461</v>
      </c>
      <c r="B323" s="4" t="s">
        <v>648</v>
      </c>
      <c r="C323" s="20" t="s">
        <v>645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1462</v>
      </c>
      <c r="B324" s="4" t="s">
        <v>647</v>
      </c>
      <c r="C324" s="3" t="s">
        <v>646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1463</v>
      </c>
      <c r="B325" s="10" t="s">
        <v>651</v>
      </c>
      <c r="C325" s="11" t="s">
        <v>652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1464</v>
      </c>
      <c r="B326" s="10" t="s">
        <v>653</v>
      </c>
      <c r="C326" s="11" t="s">
        <v>686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1465</v>
      </c>
      <c r="B327" s="10" t="s">
        <v>654</v>
      </c>
      <c r="C327" s="28" t="s">
        <v>687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1466</v>
      </c>
      <c r="B328" s="10" t="s">
        <v>655</v>
      </c>
      <c r="C328" s="11" t="s">
        <v>688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1467</v>
      </c>
      <c r="B329" s="10" t="s">
        <v>656</v>
      </c>
      <c r="C329" s="11" t="s">
        <v>689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1468</v>
      </c>
      <c r="B330" s="10" t="s">
        <v>657</v>
      </c>
      <c r="C330" s="11" t="s">
        <v>690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1469</v>
      </c>
      <c r="B331" s="10" t="s">
        <v>658</v>
      </c>
      <c r="C331" s="11" t="s">
        <v>691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1470</v>
      </c>
      <c r="B332" s="10" t="s">
        <v>659</v>
      </c>
      <c r="C332" s="11" t="s">
        <v>713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1471</v>
      </c>
      <c r="B333" s="10" t="s">
        <v>660</v>
      </c>
      <c r="C333" s="11" t="s">
        <v>692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1472</v>
      </c>
      <c r="B334" s="10" t="s">
        <v>661</v>
      </c>
      <c r="C334" s="11" t="s">
        <v>693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1473</v>
      </c>
      <c r="B335" s="10" t="s">
        <v>662</v>
      </c>
      <c r="C335" s="11" t="s">
        <v>694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1474</v>
      </c>
      <c r="B336" s="10" t="s">
        <v>663</v>
      </c>
      <c r="C336" s="15" t="s">
        <v>695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1475</v>
      </c>
      <c r="B337" s="10" t="s">
        <v>664</v>
      </c>
      <c r="C337" s="11" t="s">
        <v>696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1476</v>
      </c>
      <c r="B338" s="10" t="s">
        <v>665</v>
      </c>
      <c r="C338" s="15" t="s">
        <v>697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1477</v>
      </c>
      <c r="B339" s="10" t="s">
        <v>666</v>
      </c>
      <c r="C339" s="11" t="s">
        <v>698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1478</v>
      </c>
      <c r="B340" s="10" t="s">
        <v>667</v>
      </c>
      <c r="C340" s="23" t="s">
        <v>699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1479</v>
      </c>
      <c r="B341" s="10" t="s">
        <v>668</v>
      </c>
      <c r="C341" s="11" t="s">
        <v>700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1480</v>
      </c>
      <c r="B342" s="10" t="s">
        <v>669</v>
      </c>
      <c r="C342" s="11" t="s">
        <v>701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1481</v>
      </c>
      <c r="B343" s="10" t="s">
        <v>670</v>
      </c>
      <c r="C343" s="11" t="s">
        <v>702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1482</v>
      </c>
      <c r="B344" s="10" t="s">
        <v>671</v>
      </c>
      <c r="C344" s="11" t="s">
        <v>703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1483</v>
      </c>
      <c r="B345" s="10" t="s">
        <v>672</v>
      </c>
      <c r="C345" s="15" t="s">
        <v>704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1484</v>
      </c>
      <c r="B346" s="10" t="s">
        <v>673</v>
      </c>
      <c r="C346" s="11" t="s">
        <v>705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1485</v>
      </c>
      <c r="B347" s="10" t="s">
        <v>674</v>
      </c>
      <c r="C347" s="11" t="s">
        <v>706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1486</v>
      </c>
      <c r="B348" s="10" t="s">
        <v>675</v>
      </c>
      <c r="C348" s="28" t="s">
        <v>707</v>
      </c>
      <c r="D348" s="5">
        <v>3</v>
      </c>
      <c r="E348" s="5">
        <v>100</v>
      </c>
      <c r="F348" s="5">
        <v>14</v>
      </c>
    </row>
    <row r="349" spans="1:6" x14ac:dyDescent="0.2">
      <c r="A349" s="3" t="s">
        <v>1487</v>
      </c>
      <c r="B349" s="10" t="s">
        <v>676</v>
      </c>
      <c r="C349" s="11" t="s">
        <v>677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1488</v>
      </c>
      <c r="B350" s="10" t="s">
        <v>678</v>
      </c>
      <c r="C350" s="23" t="s">
        <v>714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1489</v>
      </c>
      <c r="B351" s="10" t="s">
        <v>679</v>
      </c>
      <c r="C351" s="11" t="s">
        <v>708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1490</v>
      </c>
      <c r="B352" s="10" t="s">
        <v>680</v>
      </c>
      <c r="C352" s="28" t="s">
        <v>709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1491</v>
      </c>
      <c r="B353" s="10" t="s">
        <v>681</v>
      </c>
      <c r="C353" s="11" t="s">
        <v>710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1492</v>
      </c>
      <c r="B354" s="10" t="s">
        <v>682</v>
      </c>
      <c r="C354" s="11" t="s">
        <v>711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1493</v>
      </c>
      <c r="B355" s="10" t="s">
        <v>683</v>
      </c>
      <c r="C355" s="15" t="s">
        <v>712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1494</v>
      </c>
      <c r="B356" s="10" t="s">
        <v>684</v>
      </c>
      <c r="C356" s="11" t="s">
        <v>685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1495</v>
      </c>
      <c r="B357" s="10" t="s">
        <v>715</v>
      </c>
      <c r="C357" s="19" t="s">
        <v>737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1496</v>
      </c>
      <c r="B358" s="10" t="s">
        <v>716</v>
      </c>
      <c r="C358" s="10" t="s">
        <v>738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1497</v>
      </c>
      <c r="B359" s="10" t="s">
        <v>717</v>
      </c>
      <c r="C359" s="10" t="s">
        <v>739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1498</v>
      </c>
      <c r="B360" s="10" t="s">
        <v>718</v>
      </c>
      <c r="C360" s="19" t="s">
        <v>740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1499</v>
      </c>
      <c r="B361" s="10" t="s">
        <v>719</v>
      </c>
      <c r="C361" s="19" t="s">
        <v>741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1500</v>
      </c>
      <c r="B362" s="10" t="s">
        <v>720</v>
      </c>
      <c r="C362" s="19" t="s">
        <v>742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1501</v>
      </c>
      <c r="B363" s="10" t="s">
        <v>721</v>
      </c>
      <c r="C363" s="19" t="s">
        <v>743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1502</v>
      </c>
      <c r="B364" s="10" t="s">
        <v>722</v>
      </c>
      <c r="C364" s="19" t="s">
        <v>744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1503</v>
      </c>
      <c r="B365" s="10" t="s">
        <v>723</v>
      </c>
      <c r="C365" s="19" t="s">
        <v>745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1504</v>
      </c>
      <c r="B366" s="10" t="s">
        <v>724</v>
      </c>
      <c r="C366" s="24" t="s">
        <v>746</v>
      </c>
      <c r="D366" s="5">
        <v>2</v>
      </c>
      <c r="E366" s="5">
        <v>500</v>
      </c>
      <c r="F366" s="5">
        <v>7</v>
      </c>
    </row>
    <row r="367" spans="1:6" x14ac:dyDescent="0.2">
      <c r="A367" s="3" t="s">
        <v>1505</v>
      </c>
      <c r="B367" s="17" t="s">
        <v>725</v>
      </c>
      <c r="C367" s="19" t="s">
        <v>747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1506</v>
      </c>
      <c r="B368" s="10" t="s">
        <v>726</v>
      </c>
      <c r="C368" s="19" t="s">
        <v>748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1507</v>
      </c>
      <c r="B369" s="10" t="s">
        <v>727</v>
      </c>
      <c r="C369" s="19" t="s">
        <v>749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1508</v>
      </c>
      <c r="B370" s="10" t="s">
        <v>728</v>
      </c>
      <c r="C370" s="19" t="s">
        <v>750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1509</v>
      </c>
      <c r="B371" s="10" t="s">
        <v>729</v>
      </c>
      <c r="C371" s="19" t="s">
        <v>751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1510</v>
      </c>
      <c r="B372" s="10" t="s">
        <v>730</v>
      </c>
      <c r="C372" s="19" t="s">
        <v>752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1511</v>
      </c>
      <c r="B373" s="10" t="s">
        <v>731</v>
      </c>
      <c r="C373" s="24" t="s">
        <v>753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1512</v>
      </c>
      <c r="B374" s="10" t="s">
        <v>732</v>
      </c>
      <c r="C374" s="19" t="s">
        <v>754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1513</v>
      </c>
      <c r="B375" s="10" t="s">
        <v>733</v>
      </c>
      <c r="C375" s="19" t="s">
        <v>755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1514</v>
      </c>
      <c r="B376" s="10" t="s">
        <v>734</v>
      </c>
      <c r="C376" s="19" t="s">
        <v>756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1515</v>
      </c>
      <c r="B377" s="10" t="s">
        <v>735</v>
      </c>
      <c r="C377" s="24" t="s">
        <v>757</v>
      </c>
      <c r="D377" s="5">
        <v>2</v>
      </c>
      <c r="E377" s="5">
        <v>1000</v>
      </c>
      <c r="F377" s="5">
        <v>14</v>
      </c>
    </row>
    <row r="378" spans="1:6" x14ac:dyDescent="0.2">
      <c r="A378" s="3" t="s">
        <v>1516</v>
      </c>
      <c r="B378" s="17" t="s">
        <v>736</v>
      </c>
      <c r="C378" s="24" t="s">
        <v>758</v>
      </c>
      <c r="D378" s="18">
        <v>2</v>
      </c>
      <c r="E378" s="18">
        <v>500</v>
      </c>
      <c r="F378" s="18">
        <v>5</v>
      </c>
    </row>
    <row r="379" spans="1:6" x14ac:dyDescent="0.2">
      <c r="A379" s="3" t="s">
        <v>1517</v>
      </c>
      <c r="B379" s="10" t="s">
        <v>801</v>
      </c>
      <c r="C379" s="19" t="s">
        <v>807</v>
      </c>
      <c r="D379" s="5">
        <v>2</v>
      </c>
      <c r="E379" s="5">
        <v>1000</v>
      </c>
      <c r="F379" s="5">
        <v>8</v>
      </c>
    </row>
    <row r="380" spans="1:6" x14ac:dyDescent="0.2">
      <c r="A380" s="3" t="s">
        <v>1518</v>
      </c>
      <c r="B380" s="10" t="s">
        <v>802</v>
      </c>
      <c r="C380" s="19" t="s">
        <v>808</v>
      </c>
      <c r="D380" s="5">
        <v>2</v>
      </c>
      <c r="E380" s="5">
        <v>500</v>
      </c>
      <c r="F380" s="5">
        <v>6</v>
      </c>
    </row>
    <row r="381" spans="1:6" x14ac:dyDescent="0.2">
      <c r="A381" s="3" t="s">
        <v>1519</v>
      </c>
      <c r="B381" s="10" t="s">
        <v>803</v>
      </c>
      <c r="C381" s="19" t="s">
        <v>809</v>
      </c>
      <c r="D381" s="5">
        <v>2</v>
      </c>
      <c r="E381" s="5">
        <v>500</v>
      </c>
      <c r="F381" s="5">
        <v>4</v>
      </c>
    </row>
    <row r="382" spans="1:6" x14ac:dyDescent="0.2">
      <c r="A382" s="3" t="s">
        <v>1520</v>
      </c>
      <c r="B382" s="10" t="s">
        <v>804</v>
      </c>
      <c r="C382" s="19" t="s">
        <v>810</v>
      </c>
      <c r="D382" s="5">
        <v>3</v>
      </c>
      <c r="E382" s="5">
        <v>1000</v>
      </c>
      <c r="F382" s="5">
        <v>7</v>
      </c>
    </row>
    <row r="383" spans="1:6" x14ac:dyDescent="0.2">
      <c r="A383" s="3" t="s">
        <v>1521</v>
      </c>
      <c r="B383" s="10" t="s">
        <v>805</v>
      </c>
      <c r="C383" s="19" t="s">
        <v>811</v>
      </c>
      <c r="D383" s="5">
        <v>2</v>
      </c>
      <c r="E383" s="5">
        <v>500</v>
      </c>
      <c r="F383" s="5">
        <v>6</v>
      </c>
    </row>
    <row r="384" spans="1:6" x14ac:dyDescent="0.2">
      <c r="A384" s="3" t="s">
        <v>1522</v>
      </c>
      <c r="B384" s="10" t="s">
        <v>806</v>
      </c>
      <c r="C384" s="19" t="s">
        <v>812</v>
      </c>
      <c r="D384" s="5">
        <v>2</v>
      </c>
      <c r="E384" s="5">
        <v>300</v>
      </c>
      <c r="F384" s="5">
        <v>7</v>
      </c>
    </row>
    <row r="385" spans="1:6" x14ac:dyDescent="0.2">
      <c r="A385" s="3" t="s">
        <v>1523</v>
      </c>
      <c r="B385" s="10" t="s">
        <v>813</v>
      </c>
      <c r="C385" s="24" t="s">
        <v>839</v>
      </c>
      <c r="D385" s="5">
        <v>2</v>
      </c>
      <c r="E385" s="5">
        <v>500</v>
      </c>
      <c r="F385" s="5">
        <v>5</v>
      </c>
    </row>
    <row r="386" spans="1:6" x14ac:dyDescent="0.2">
      <c r="A386" s="3" t="s">
        <v>1524</v>
      </c>
      <c r="B386" s="10" t="s">
        <v>814</v>
      </c>
      <c r="C386" s="24" t="s">
        <v>840</v>
      </c>
      <c r="D386" s="5">
        <v>2</v>
      </c>
      <c r="E386" s="5">
        <v>400</v>
      </c>
      <c r="F386" s="5">
        <v>5</v>
      </c>
    </row>
    <row r="387" spans="1:6" x14ac:dyDescent="0.2">
      <c r="A387" s="3" t="s">
        <v>1525</v>
      </c>
      <c r="B387" s="10" t="s">
        <v>815</v>
      </c>
      <c r="C387" s="24" t="s">
        <v>841</v>
      </c>
      <c r="D387" s="5">
        <v>2</v>
      </c>
      <c r="E387" s="5">
        <v>500</v>
      </c>
      <c r="F387" s="5">
        <v>5</v>
      </c>
    </row>
    <row r="388" spans="1:6" x14ac:dyDescent="0.2">
      <c r="A388" s="3" t="s">
        <v>1526</v>
      </c>
      <c r="B388" s="10" t="s">
        <v>816</v>
      </c>
      <c r="C388" s="24" t="s">
        <v>842</v>
      </c>
      <c r="D388" s="5">
        <v>2</v>
      </c>
      <c r="E388" s="5">
        <v>300</v>
      </c>
      <c r="F388" s="5">
        <v>4</v>
      </c>
    </row>
    <row r="389" spans="1:6" x14ac:dyDescent="0.2">
      <c r="A389" s="3" t="s">
        <v>1527</v>
      </c>
      <c r="B389" s="10" t="s">
        <v>817</v>
      </c>
      <c r="C389" s="24" t="s">
        <v>843</v>
      </c>
      <c r="D389" s="5">
        <v>2</v>
      </c>
      <c r="E389" s="5">
        <v>100</v>
      </c>
      <c r="F389" s="5">
        <v>7</v>
      </c>
    </row>
    <row r="390" spans="1:6" x14ac:dyDescent="0.2">
      <c r="A390" s="3" t="s">
        <v>1528</v>
      </c>
      <c r="B390" s="10" t="s">
        <v>818</v>
      </c>
      <c r="C390" s="24" t="s">
        <v>844</v>
      </c>
      <c r="D390" s="5">
        <v>2</v>
      </c>
      <c r="E390" s="5">
        <v>100</v>
      </c>
      <c r="F390" s="5">
        <v>14</v>
      </c>
    </row>
    <row r="391" spans="1:6" x14ac:dyDescent="0.2">
      <c r="A391" s="3" t="s">
        <v>1529</v>
      </c>
      <c r="B391" s="10" t="s">
        <v>819</v>
      </c>
      <c r="C391" s="24" t="s">
        <v>845</v>
      </c>
      <c r="D391" s="5">
        <v>2</v>
      </c>
      <c r="E391" s="5">
        <v>300</v>
      </c>
      <c r="F391" s="5">
        <v>7</v>
      </c>
    </row>
    <row r="392" spans="1:6" x14ac:dyDescent="0.2">
      <c r="A392" s="3" t="s">
        <v>1530</v>
      </c>
      <c r="B392" s="10" t="s">
        <v>820</v>
      </c>
      <c r="C392" s="24" t="s">
        <v>846</v>
      </c>
      <c r="D392" s="5">
        <v>2</v>
      </c>
      <c r="E392" s="5">
        <v>100</v>
      </c>
      <c r="F392" s="5">
        <v>5</v>
      </c>
    </row>
    <row r="393" spans="1:6" x14ac:dyDescent="0.2">
      <c r="A393" s="3" t="s">
        <v>1531</v>
      </c>
      <c r="B393" s="10" t="s">
        <v>821</v>
      </c>
      <c r="C393" s="24" t="s">
        <v>847</v>
      </c>
      <c r="D393" s="5">
        <v>2</v>
      </c>
      <c r="E393" s="5">
        <v>100</v>
      </c>
      <c r="F393" s="5">
        <v>10</v>
      </c>
    </row>
    <row r="394" spans="1:6" x14ac:dyDescent="0.2">
      <c r="A394" s="3" t="s">
        <v>1532</v>
      </c>
      <c r="B394" s="10" t="s">
        <v>822</v>
      </c>
      <c r="C394" s="24" t="s">
        <v>848</v>
      </c>
      <c r="D394" s="5">
        <v>2</v>
      </c>
      <c r="E394" s="5">
        <v>200</v>
      </c>
      <c r="F394" s="5">
        <v>8</v>
      </c>
    </row>
    <row r="395" spans="1:6" x14ac:dyDescent="0.2">
      <c r="A395" s="3" t="s">
        <v>1533</v>
      </c>
      <c r="B395" s="10" t="s">
        <v>823</v>
      </c>
      <c r="C395" s="24" t="s">
        <v>849</v>
      </c>
      <c r="D395" s="5">
        <v>2</v>
      </c>
      <c r="E395" s="5">
        <v>200</v>
      </c>
      <c r="F395" s="5">
        <v>10</v>
      </c>
    </row>
    <row r="396" spans="1:6" x14ac:dyDescent="0.2">
      <c r="A396" s="3" t="s">
        <v>1534</v>
      </c>
      <c r="B396" s="10" t="s">
        <v>824</v>
      </c>
      <c r="C396" s="24" t="s">
        <v>850</v>
      </c>
      <c r="D396" s="5">
        <v>2</v>
      </c>
      <c r="E396" s="5">
        <v>1000</v>
      </c>
      <c r="F396" s="5">
        <v>7</v>
      </c>
    </row>
    <row r="397" spans="1:6" x14ac:dyDescent="0.2">
      <c r="A397" s="3" t="s">
        <v>1535</v>
      </c>
      <c r="B397" s="10" t="s">
        <v>825</v>
      </c>
      <c r="C397" s="24" t="s">
        <v>851</v>
      </c>
      <c r="D397" s="5">
        <v>2</v>
      </c>
      <c r="E397" s="5">
        <v>500</v>
      </c>
      <c r="F397" s="5">
        <v>5</v>
      </c>
    </row>
    <row r="398" spans="1:6" x14ac:dyDescent="0.2">
      <c r="A398" s="3" t="s">
        <v>1536</v>
      </c>
      <c r="B398" s="10" t="s">
        <v>826</v>
      </c>
      <c r="C398" s="24" t="s">
        <v>852</v>
      </c>
      <c r="D398" s="5">
        <v>2</v>
      </c>
      <c r="E398" s="5">
        <v>100</v>
      </c>
      <c r="F398" s="5">
        <v>5</v>
      </c>
    </row>
    <row r="399" spans="1:6" x14ac:dyDescent="0.2">
      <c r="A399" s="3" t="s">
        <v>1537</v>
      </c>
      <c r="B399" s="10" t="s">
        <v>827</v>
      </c>
      <c r="C399" s="24" t="s">
        <v>853</v>
      </c>
      <c r="D399" s="5">
        <v>2</v>
      </c>
      <c r="E399" s="5">
        <v>500</v>
      </c>
      <c r="F399" s="5">
        <v>7</v>
      </c>
    </row>
    <row r="400" spans="1:6" x14ac:dyDescent="0.2">
      <c r="A400" s="3" t="s">
        <v>1538</v>
      </c>
      <c r="B400" s="10" t="s">
        <v>828</v>
      </c>
      <c r="C400" s="24" t="s">
        <v>854</v>
      </c>
      <c r="D400" s="5">
        <v>2</v>
      </c>
      <c r="E400" s="5">
        <v>100</v>
      </c>
      <c r="F400" s="5">
        <v>10</v>
      </c>
    </row>
    <row r="401" spans="1:6" x14ac:dyDescent="0.2">
      <c r="A401" s="3" t="s">
        <v>1539</v>
      </c>
      <c r="B401" s="10" t="s">
        <v>829</v>
      </c>
      <c r="C401" s="24" t="s">
        <v>855</v>
      </c>
      <c r="D401" s="5">
        <v>2</v>
      </c>
      <c r="E401" s="5">
        <v>300</v>
      </c>
      <c r="F401" s="5">
        <v>6</v>
      </c>
    </row>
    <row r="402" spans="1:6" x14ac:dyDescent="0.2">
      <c r="A402" s="3" t="s">
        <v>1540</v>
      </c>
      <c r="B402" s="10" t="s">
        <v>830</v>
      </c>
      <c r="C402" s="24" t="s">
        <v>856</v>
      </c>
      <c r="D402" s="5">
        <v>2</v>
      </c>
      <c r="E402" s="5">
        <v>100</v>
      </c>
      <c r="F402" s="5">
        <v>5</v>
      </c>
    </row>
    <row r="403" spans="1:6" x14ac:dyDescent="0.2">
      <c r="A403" s="3" t="s">
        <v>1541</v>
      </c>
      <c r="B403" s="10" t="s">
        <v>831</v>
      </c>
      <c r="C403" s="24" t="s">
        <v>857</v>
      </c>
      <c r="D403" s="5">
        <v>2</v>
      </c>
      <c r="E403" s="5">
        <v>400</v>
      </c>
      <c r="F403" s="5">
        <v>6</v>
      </c>
    </row>
    <row r="404" spans="1:6" x14ac:dyDescent="0.2">
      <c r="A404" s="3" t="s">
        <v>1542</v>
      </c>
      <c r="B404" s="10" t="s">
        <v>832</v>
      </c>
      <c r="C404" s="24" t="s">
        <v>858</v>
      </c>
      <c r="D404" s="5">
        <v>2</v>
      </c>
      <c r="E404" s="5">
        <v>500</v>
      </c>
      <c r="F404" s="5">
        <v>5</v>
      </c>
    </row>
    <row r="405" spans="1:6" x14ac:dyDescent="0.2">
      <c r="A405" s="3" t="s">
        <v>1543</v>
      </c>
      <c r="B405" s="10" t="s">
        <v>833</v>
      </c>
      <c r="C405" s="24" t="s">
        <v>859</v>
      </c>
      <c r="D405" s="5">
        <v>2</v>
      </c>
      <c r="E405" s="5">
        <v>1000</v>
      </c>
      <c r="F405" s="5">
        <v>4</v>
      </c>
    </row>
    <row r="406" spans="1:6" x14ac:dyDescent="0.2">
      <c r="A406" s="3" t="s">
        <v>1544</v>
      </c>
      <c r="B406" s="10" t="s">
        <v>834</v>
      </c>
      <c r="C406" s="24" t="s">
        <v>860</v>
      </c>
      <c r="D406" s="5">
        <v>2</v>
      </c>
      <c r="E406" s="5">
        <v>100</v>
      </c>
      <c r="F406" s="5">
        <v>9</v>
      </c>
    </row>
    <row r="407" spans="1:6" x14ac:dyDescent="0.2">
      <c r="A407" s="3" t="s">
        <v>1545</v>
      </c>
      <c r="B407" s="10" t="s">
        <v>835</v>
      </c>
      <c r="C407" s="24" t="s">
        <v>861</v>
      </c>
      <c r="D407" s="5">
        <v>2</v>
      </c>
      <c r="E407" s="5">
        <v>500</v>
      </c>
      <c r="F407" s="5">
        <v>6</v>
      </c>
    </row>
    <row r="408" spans="1:6" x14ac:dyDescent="0.2">
      <c r="A408" s="3" t="s">
        <v>1546</v>
      </c>
      <c r="B408" s="10" t="s">
        <v>836</v>
      </c>
      <c r="C408" s="24" t="s">
        <v>862</v>
      </c>
      <c r="D408" s="5">
        <v>2</v>
      </c>
      <c r="E408" s="5">
        <v>500</v>
      </c>
      <c r="F408" s="5">
        <v>6</v>
      </c>
    </row>
    <row r="409" spans="1:6" x14ac:dyDescent="0.2">
      <c r="A409" s="3" t="s">
        <v>1547</v>
      </c>
      <c r="B409" s="10" t="s">
        <v>837</v>
      </c>
      <c r="C409" s="24" t="s">
        <v>863</v>
      </c>
      <c r="D409" s="5">
        <v>2</v>
      </c>
      <c r="E409" s="5">
        <v>500</v>
      </c>
      <c r="F409" s="5">
        <v>10</v>
      </c>
    </row>
    <row r="410" spans="1:6" x14ac:dyDescent="0.2">
      <c r="A410" s="3" t="s">
        <v>1548</v>
      </c>
      <c r="B410" s="10" t="s">
        <v>838</v>
      </c>
      <c r="C410" s="24" t="s">
        <v>864</v>
      </c>
      <c r="D410" s="5">
        <v>2</v>
      </c>
      <c r="E410" s="5">
        <v>400</v>
      </c>
      <c r="F410" s="5">
        <v>4</v>
      </c>
    </row>
    <row r="411" spans="1:6" x14ac:dyDescent="0.2">
      <c r="A411" s="3" t="s">
        <v>1549</v>
      </c>
      <c r="B411" s="10" t="s">
        <v>865</v>
      </c>
      <c r="C411" s="24" t="s">
        <v>866</v>
      </c>
      <c r="D411" s="5">
        <v>2</v>
      </c>
      <c r="E411" s="5">
        <v>200</v>
      </c>
      <c r="F411" s="5">
        <v>8</v>
      </c>
    </row>
    <row r="412" spans="1:6" x14ac:dyDescent="0.2">
      <c r="A412" s="3" t="s">
        <v>1550</v>
      </c>
      <c r="B412" s="10" t="s">
        <v>867</v>
      </c>
      <c r="C412" s="24" t="s">
        <v>890</v>
      </c>
      <c r="D412" s="5">
        <v>2</v>
      </c>
      <c r="E412" s="5">
        <v>100</v>
      </c>
      <c r="F412" s="5">
        <v>8</v>
      </c>
    </row>
    <row r="413" spans="1:6" x14ac:dyDescent="0.2">
      <c r="A413" s="3" t="s">
        <v>1551</v>
      </c>
      <c r="B413" s="10" t="s">
        <v>868</v>
      </c>
      <c r="C413" s="24" t="s">
        <v>891</v>
      </c>
      <c r="D413" s="5">
        <v>2</v>
      </c>
      <c r="E413" s="5">
        <v>300</v>
      </c>
      <c r="F413" s="5">
        <v>6</v>
      </c>
    </row>
    <row r="414" spans="1:6" x14ac:dyDescent="0.2">
      <c r="A414" s="3" t="s">
        <v>1552</v>
      </c>
      <c r="B414" s="10" t="s">
        <v>869</v>
      </c>
      <c r="C414" s="24" t="s">
        <v>892</v>
      </c>
      <c r="D414" s="5">
        <v>2</v>
      </c>
      <c r="E414" s="5">
        <v>100</v>
      </c>
      <c r="F414" s="5">
        <v>5</v>
      </c>
    </row>
    <row r="415" spans="1:6" x14ac:dyDescent="0.2">
      <c r="A415" s="3" t="s">
        <v>1553</v>
      </c>
      <c r="B415" s="10" t="s">
        <v>870</v>
      </c>
      <c r="C415" s="24" t="s">
        <v>893</v>
      </c>
      <c r="D415" s="5">
        <v>2</v>
      </c>
      <c r="E415" s="5">
        <v>1000</v>
      </c>
      <c r="F415" s="5">
        <v>5</v>
      </c>
    </row>
    <row r="416" spans="1:6" x14ac:dyDescent="0.2">
      <c r="A416" s="3" t="s">
        <v>1554</v>
      </c>
      <c r="B416" s="10" t="s">
        <v>871</v>
      </c>
      <c r="C416" s="24" t="s">
        <v>894</v>
      </c>
      <c r="D416" s="5">
        <v>2</v>
      </c>
      <c r="E416" s="5">
        <v>1000</v>
      </c>
      <c r="F416" s="5">
        <v>5</v>
      </c>
    </row>
    <row r="417" spans="1:6" x14ac:dyDescent="0.2">
      <c r="A417" s="3" t="s">
        <v>1555</v>
      </c>
      <c r="B417" s="10" t="s">
        <v>872</v>
      </c>
      <c r="C417" s="24" t="s">
        <v>895</v>
      </c>
      <c r="D417" s="5">
        <v>2</v>
      </c>
      <c r="E417" s="5">
        <v>500</v>
      </c>
      <c r="F417" s="5">
        <v>5</v>
      </c>
    </row>
    <row r="418" spans="1:6" x14ac:dyDescent="0.2">
      <c r="A418" s="3" t="s">
        <v>1556</v>
      </c>
      <c r="B418" s="10" t="s">
        <v>873</v>
      </c>
      <c r="C418" s="24" t="s">
        <v>896</v>
      </c>
      <c r="D418" s="5">
        <v>2</v>
      </c>
      <c r="E418" s="5">
        <v>150</v>
      </c>
      <c r="F418" s="5">
        <v>6</v>
      </c>
    </row>
    <row r="419" spans="1:6" x14ac:dyDescent="0.2">
      <c r="A419" s="3" t="s">
        <v>1557</v>
      </c>
      <c r="B419" s="10" t="s">
        <v>874</v>
      </c>
      <c r="C419" s="24" t="s">
        <v>897</v>
      </c>
      <c r="D419" s="5">
        <v>2</v>
      </c>
      <c r="E419" s="5">
        <v>500</v>
      </c>
      <c r="F419" s="5">
        <v>5</v>
      </c>
    </row>
    <row r="420" spans="1:6" x14ac:dyDescent="0.2">
      <c r="A420" s="3" t="s">
        <v>1558</v>
      </c>
      <c r="B420" s="10" t="s">
        <v>875</v>
      </c>
      <c r="C420" s="24" t="s">
        <v>898</v>
      </c>
      <c r="D420" s="5">
        <v>2</v>
      </c>
      <c r="E420" s="5">
        <v>200</v>
      </c>
      <c r="F420" s="5">
        <v>6</v>
      </c>
    </row>
    <row r="421" spans="1:6" x14ac:dyDescent="0.2">
      <c r="A421" s="3" t="s">
        <v>1559</v>
      </c>
      <c r="B421" s="10" t="s">
        <v>876</v>
      </c>
      <c r="C421" s="24" t="s">
        <v>899</v>
      </c>
      <c r="D421" s="5">
        <v>2</v>
      </c>
      <c r="E421" s="5">
        <v>300</v>
      </c>
      <c r="F421" s="5">
        <v>8</v>
      </c>
    </row>
    <row r="422" spans="1:6" x14ac:dyDescent="0.2">
      <c r="A422" s="3" t="s">
        <v>1560</v>
      </c>
      <c r="B422" s="10" t="s">
        <v>877</v>
      </c>
      <c r="C422" s="24" t="s">
        <v>900</v>
      </c>
      <c r="D422" s="5">
        <v>2</v>
      </c>
      <c r="E422" s="5">
        <v>500</v>
      </c>
      <c r="F422" s="5">
        <v>6</v>
      </c>
    </row>
    <row r="423" spans="1:6" x14ac:dyDescent="0.2">
      <c r="A423" s="3" t="s">
        <v>1561</v>
      </c>
      <c r="B423" s="10" t="s">
        <v>878</v>
      </c>
      <c r="C423" s="24" t="s">
        <v>901</v>
      </c>
      <c r="D423" s="5">
        <v>2</v>
      </c>
      <c r="E423" s="5">
        <v>500</v>
      </c>
      <c r="F423" s="5">
        <v>6</v>
      </c>
    </row>
    <row r="424" spans="1:6" x14ac:dyDescent="0.2">
      <c r="A424" s="3" t="s">
        <v>1562</v>
      </c>
      <c r="B424" s="10" t="s">
        <v>879</v>
      </c>
      <c r="C424" s="24" t="s">
        <v>902</v>
      </c>
      <c r="D424" s="5">
        <v>2</v>
      </c>
      <c r="E424" s="5">
        <v>100</v>
      </c>
      <c r="F424" s="5">
        <v>3</v>
      </c>
    </row>
    <row r="425" spans="1:6" x14ac:dyDescent="0.2">
      <c r="A425" s="3" t="s">
        <v>1563</v>
      </c>
      <c r="B425" s="10" t="s">
        <v>880</v>
      </c>
      <c r="C425" s="24" t="s">
        <v>903</v>
      </c>
      <c r="D425" s="5">
        <v>2</v>
      </c>
      <c r="E425" s="5">
        <v>500</v>
      </c>
      <c r="F425" s="5">
        <v>6</v>
      </c>
    </row>
    <row r="426" spans="1:6" x14ac:dyDescent="0.2">
      <c r="A426" s="3" t="s">
        <v>1564</v>
      </c>
      <c r="B426" s="10" t="s">
        <v>881</v>
      </c>
      <c r="C426" s="24" t="s">
        <v>904</v>
      </c>
      <c r="D426" s="5">
        <v>2</v>
      </c>
      <c r="E426" s="5">
        <v>500</v>
      </c>
      <c r="F426" s="5">
        <v>5</v>
      </c>
    </row>
    <row r="427" spans="1:6" x14ac:dyDescent="0.2">
      <c r="A427" s="3" t="s">
        <v>1565</v>
      </c>
      <c r="B427" s="10" t="s">
        <v>882</v>
      </c>
      <c r="C427" s="24" t="s">
        <v>905</v>
      </c>
      <c r="D427" s="5">
        <v>2</v>
      </c>
      <c r="E427" s="5">
        <v>100</v>
      </c>
      <c r="F427" s="5">
        <v>6</v>
      </c>
    </row>
    <row r="428" spans="1:6" x14ac:dyDescent="0.2">
      <c r="A428" s="3" t="s">
        <v>1566</v>
      </c>
      <c r="B428" s="10" t="s">
        <v>883</v>
      </c>
      <c r="C428" s="24" t="s">
        <v>906</v>
      </c>
      <c r="D428" s="5">
        <v>2</v>
      </c>
      <c r="E428" s="5">
        <v>400</v>
      </c>
      <c r="F428" s="5">
        <v>7</v>
      </c>
    </row>
    <row r="429" spans="1:6" x14ac:dyDescent="0.2">
      <c r="A429" s="3" t="s">
        <v>1567</v>
      </c>
      <c r="B429" s="10" t="s">
        <v>884</v>
      </c>
      <c r="C429" s="24" t="s">
        <v>907</v>
      </c>
      <c r="D429" s="5">
        <v>2</v>
      </c>
      <c r="E429" s="5">
        <v>500</v>
      </c>
      <c r="F429" s="5">
        <v>5</v>
      </c>
    </row>
    <row r="430" spans="1:6" x14ac:dyDescent="0.2">
      <c r="A430" s="3" t="s">
        <v>1568</v>
      </c>
      <c r="B430" s="10" t="s">
        <v>885</v>
      </c>
      <c r="C430" s="24" t="s">
        <v>908</v>
      </c>
      <c r="D430" s="5">
        <v>2</v>
      </c>
      <c r="E430" s="5">
        <v>200</v>
      </c>
      <c r="F430" s="5">
        <v>14</v>
      </c>
    </row>
    <row r="431" spans="1:6" x14ac:dyDescent="0.2">
      <c r="A431" s="3" t="s">
        <v>1569</v>
      </c>
      <c r="B431" s="10" t="s">
        <v>886</v>
      </c>
      <c r="C431" s="24" t="s">
        <v>909</v>
      </c>
      <c r="D431" s="5">
        <v>2</v>
      </c>
      <c r="E431" s="5">
        <v>500</v>
      </c>
      <c r="F431" s="5">
        <v>8</v>
      </c>
    </row>
    <row r="432" spans="1:6" x14ac:dyDescent="0.2">
      <c r="A432" s="3" t="s">
        <v>1570</v>
      </c>
      <c r="B432" s="10" t="s">
        <v>887</v>
      </c>
      <c r="C432" s="24" t="s">
        <v>910</v>
      </c>
      <c r="D432" s="5">
        <v>2</v>
      </c>
      <c r="E432" s="5">
        <v>500</v>
      </c>
      <c r="F432" s="5">
        <v>4</v>
      </c>
    </row>
    <row r="433" spans="1:6" x14ac:dyDescent="0.2">
      <c r="A433" s="3" t="s">
        <v>1571</v>
      </c>
      <c r="B433" s="10" t="s">
        <v>888</v>
      </c>
      <c r="C433" s="24" t="s">
        <v>911</v>
      </c>
      <c r="D433" s="5">
        <v>2</v>
      </c>
      <c r="E433" s="5">
        <v>400</v>
      </c>
      <c r="F433" s="5">
        <v>5</v>
      </c>
    </row>
    <row r="434" spans="1:6" x14ac:dyDescent="0.2">
      <c r="A434" s="3" t="s">
        <v>1572</v>
      </c>
      <c r="B434" s="10" t="s">
        <v>889</v>
      </c>
      <c r="C434" s="24" t="s">
        <v>912</v>
      </c>
      <c r="D434" s="5">
        <v>2</v>
      </c>
      <c r="E434" s="5">
        <v>500</v>
      </c>
      <c r="F434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Stock</vt:lpstr>
      <vt:lpstr>Trade</vt:lpstr>
      <vt:lpstr>Watch</vt:lpstr>
      <vt:lpstr>BlueChip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2019-03-04T15:21:21Z</dcterms:modified>
</cp:coreProperties>
</file>