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13B7F19D-F22F-4925-AC9C-C53D96F3548B}" xr6:coauthVersionLast="34" xr6:coauthVersionMax="34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<sst xmlns="http://schemas.openxmlformats.org/spreadsheetml/2006/main" count="3337" uniqueCount="2883">
  <si>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</si>
  <si>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</si>
  <si>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</si>
  <si>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</si>
  <si>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</si>
  <si>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</si>
  <si>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</si>
  <si>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</si>
  <si>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</si>
  <si>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</si>
  <si>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</si>
  <si>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</si>
  <si>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</si>
  <si>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</si>
  <si>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</si>
  <si>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</si>
  <si>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</si>
  <si>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</si>
  <si>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</si>
  <si>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</si>
  <si>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</si>
  <si>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</si>
  <si>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</si>
  <si>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</si>
  <si>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</si>
  <si>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</si>
  <si>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</si>
  <si>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</si>
  <si>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</si>
  <si>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</si>
  <si>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</si>
  <si>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</si>
  <si>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</si>
  <si>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</si>
  <si>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</si>
  <si>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</si>
  <si>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</si>
  <si>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</si>
  <si>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</si>
  <si>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</si>
  <si>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</si>
  <si>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</si>
  <si>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</si>
  <si>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</si>
  <si>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</si>
  <si>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</si>
  <si>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</si>
  <si>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</si>
  <si>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</si>
  <si>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</si>
  <si>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</si>
  <si>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</si>
  <si>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</si>
  <si>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</si>
  <si>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</si>
  <si>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</si>
  <si>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</si>
  <si>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</si>
  <si>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</si>
  <si>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</si>
  <si>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</si>
  <si>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</si>
  <si>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</si>
  <si>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</si>
  <si>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</si>
  <si>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</si>
  <si>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</si>
  <si>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</si>
  <si>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</si>
  <si>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</si>
  <si>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</si>
  <si>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</si>
  <si>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</si>
  <si>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</si>
  <si>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</si>
  <si>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</si>
  <si>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</si>
  <si>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</si>
  <si>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</si>
  <si>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</si>
  <si>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</si>
  <si>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</si>
  <si>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</si>
  <si>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</si>
  <si>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</si>
  <si>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</si>
  <si>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</si>
  <si>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</si>
  <si>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</si>
  <si>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</si>
  <si>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</si>
  <si>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</si>
  <si>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</si>
  <si>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</si>
  <si>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</si>
  <si>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</si>
  <si>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</si>
  <si>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</si>
  <si>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</si>
  <si>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</si>
  <si>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</si>
  <si>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</si>
  <si>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</si>
  <si>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</si>
  <si>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</si>
  <si>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</si>
  <si>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</si>
  <si>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</si>
  <si>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</si>
  <si>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</si>
  <si>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</si>
  <si>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</si>
  <si>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</si>
  <si>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</si>
  <si>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</si>
  <si>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</si>
  <si>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</si>
  <si>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</si>
  <si>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</si>
  <si>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</si>
  <si>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</si>
  <si>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</si>
  <si>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</si>
  <si>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</si>
  <si>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</si>
  <si>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</si>
  <si>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</si>
  <si>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</si>
  <si>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</si>
  <si>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</si>
  <si>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</si>
  <si>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</si>
  <si>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</si>
  <si>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</si>
  <si>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</si>
  <si>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</si>
  <si>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</si>
  <si>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</si>
  <si>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</si>
  <si>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</si>
  <si>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</si>
  <si>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</si>
  <si>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</si>
  <si>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</si>
  <si>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</si>
  <si>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</si>
  <si>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</si>
  <si>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</si>
  <si>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</si>
  <si>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</si>
  <si>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</si>
  <si>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</si>
  <si>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</si>
  <si>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</si>
  <si>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</si>
  <si>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</si>
  <si>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</si>
  <si>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</si>
  <si>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</si>
  <si>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</si>
  <si>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</si>
  <si>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</si>
  <si>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</si>
  <si>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</si>
  <si>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</si>
  <si>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</si>
  <si>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</si>
  <si>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</si>
  <si>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</si>
  <si>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</si>
  <si>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</si>
  <si>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</si>
  <si>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</si>
  <si>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</si>
  <si>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</si>
  <si>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</si>
  <si>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</si>
  <si>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</si>
  <si>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</si>
  <si>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</si>
  <si>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</si>
  <si>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</si>
  <si>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</si>
  <si>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</si>
  <si>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</si>
  <si>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</si>
  <si>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</si>
  <si>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</si>
  <si>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</si>
  <si>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</si>
  <si>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</si>
  <si>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</si>
  <si>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</si>
  <si>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</si>
  <si>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</si>
  <si>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</si>
  <si>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</si>
  <si>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</si>
  <si>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</si>
  <si>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</si>
  <si>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</si>
  <si>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</si>
  <si>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</si>
  <si>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</si>
  <si>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</si>
  <si>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</si>
  <si>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</si>
  <si>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</si>
  <si>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</si>
  <si>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</si>
  <si>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</si>
  <si>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</si>
  <si>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</si>
  <si>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</si>
  <si>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</si>
  <si>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</si>
  <si>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</si>
  <si>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</si>
  <si>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</si>
  <si>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</si>
  <si>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</si>
  <si>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</si>
  <si>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</si>
  <si>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</si>
  <si>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</si>
  <si>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</si>
  <si>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</si>
  <si>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</si>
  <si>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</si>
  <si>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</si>
  <si>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</si>
  <si>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</si>
  <si>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</si>
  <si>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</si>
  <si>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</si>
  <si>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</si>
  <si>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</si>
  <si>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</si>
  <si>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</si>
  <si>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</si>
  <si>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</si>
  <si>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</si>
  <si>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</si>
  <si>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</si>
  <si>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</si>
  <si>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</si>
  <si>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</si>
  <si>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</si>
  <si>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</si>
  <si>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</si>
  <si>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</si>
  <si>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</si>
  <si>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</si>
  <si>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</si>
  <si>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</si>
  <si>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</si>
  <si>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</si>
  <si>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</si>
  <si>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</si>
  <si>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</si>
  <si>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</si>
  <si>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</si>
  <si>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</si>
  <si>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</si>
  <si>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</si>
  <si>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</si>
  <si>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</si>
  <si>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</si>
  <si>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</si>
  <si>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</si>
  <si>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</si>
  <si>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</si>
  <si>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</si>
  <si>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</si>
  <si>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</si>
  <si>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</si>
  <si>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</si>
  <si>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</si>
  <si>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</si>
  <si>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</si>
  <si>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</si>
  <si>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</si>
  <si>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</si>
  <si>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</si>
  <si>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</si>
  <si>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</si>
  <si>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</si>
  <si>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</si>
  <si>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</si>
  <si>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</si>
  <si>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</si>
  <si>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</si>
  <si>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</si>
  <si>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</si>
  <si>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</si>
  <si>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</si>
  <si>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</si>
  <si>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</si>
  <si>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</si>
  <si>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</si>
  <si>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</si>
  <si>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</si>
  <si>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</si>
  <si>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</si>
  <si>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</si>
  <si>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</si>
  <si>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</si>
  <si>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</si>
  <si>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</si>
  <si>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</si>
  <si>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</si>
  <si>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</si>
  <si>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</si>
  <si>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</si>
  <si>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</si>
  <si>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</si>
  <si>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</si>
  <si>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</si>
  <si>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</si>
  <si>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</si>
  <si>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</si>
  <si>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</si>
  <si>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</si>
  <si>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</si>
  <si>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</si>
  <si>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</si>
  <si>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</si>
  <si>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</si>
  <si>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</si>
  <si>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</si>
  <si>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</si>
  <si>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</si>
  <si>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</si>
  <si>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</si>
  <si>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</si>
  <si>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</si>
  <si>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</si>
  <si>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</si>
  <si>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</si>
  <si>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</si>
  <si>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</si>
  <si>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</si>
  <si>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</si>
  <si>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</si>
  <si>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</si>
  <si>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</si>
  <si>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</si>
  <si>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</si>
  <si>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</si>
  <si>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</si>
  <si>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</si>
  <si>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</si>
  <si>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</si>
  <si>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</si>
  <si>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</si>
  <si>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</si>
  <si>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</si>
  <si>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</si>
  <si>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</si>
  <si>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</si>
  <si>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</si>
  <si>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</si>
  <si>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</si>
  <si>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</si>
  <si>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</si>
  <si>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</si>
  <si>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</si>
  <si>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</si>
  <si>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</si>
  <si>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</si>
  <si>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</si>
  <si>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</si>
  <si>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</si>
  <si>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</si>
  <si>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</si>
  <si>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</si>
  <si>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</si>
  <si>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</si>
  <si>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</si>
  <si>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</si>
  <si>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</si>
  <si>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</si>
  <si>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</si>
  <si>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</si>
  <si>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</si>
  <si>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</si>
  <si>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</si>
  <si>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</si>
  <si>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</si>
  <si>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</si>
  <si>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</si>
  <si>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</si>
  <si>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</si>
  <si>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</si>
  <si>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</si>
  <si>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</si>
  <si>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</si>
  <si>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</si>
  <si>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</si>
  <si>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</si>
  <si>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</si>
  <si>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</si>
  <si>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</si>
  <si>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</si>
  <si>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</si>
  <si>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</si>
  <si>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</si>
  <si>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</si>
  <si>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</si>
  <si>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</si>
  <si>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</si>
  <si>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</si>
  <si>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</si>
  <si>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</si>
  <si>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</si>
  <si>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</si>
  <si>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</si>
  <si>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</si>
  <si>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</si>
  <si>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</si>
  <si>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</si>
  <si>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</si>
  <si>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</si>
  <si>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</si>
  <si>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</si>
  <si>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</si>
  <si>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</si>
  <si>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</si>
  <si>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</si>
  <si>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</si>
  <si>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</si>
  <si>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</si>
  <si>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</si>
  <si>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</si>
  <si>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</si>
  <si>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</si>
  <si>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</si>
  <si>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</si>
  <si>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</si>
  <si>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</si>
  <si>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</si>
  <si>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</si>
  <si>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</si>
  <si>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</si>
  <si>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</si>
  <si>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</si>
  <si>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</si>
  <si>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</si>
  <si>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</si>
  <si>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</si>
  <si>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</si>
  <si>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</si>
  <si>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</si>
  <si>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</si>
  <si>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</si>
  <si>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</si>
  <si>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</si>
  <si>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</si>
  <si>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</si>
  <si>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</si>
  <si>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</si>
  <si>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</si>
  <si>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</si>
  <si>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</si>
  <si>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</si>
  <si>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</si>
  <si>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</si>
  <si>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</si>
  <si>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</si>
  <si>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</si>
  <si>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</si>
  <si>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</si>
  <si>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</si>
  <si>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</si>
  <si>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</si>
  <si>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</si>
  <si>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</si>
  <si>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</si>
  <si>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</si>
  <si>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</si>
  <si>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</si>
  <si>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</si>
  <si>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</si>
  <si>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</si>
  <si>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</si>
  <si>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</si>
  <si>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</si>
  <si>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</si>
  <si>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</si>
  <si>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</si>
  <si>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</si>
  <si>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</si>
  <si>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</si>
  <si>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</si>
  <si>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</si>
  <si>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</si>
  <si>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</si>
  <si>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</si>
  <si>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</si>
  <si>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</si>
  <si>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</si>
  <si>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</si>
  <si>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</si>
  <si>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</si>
  <si>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</si>
  <si>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</si>
  <si>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</si>
  <si>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</si>
  <si>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</si>
  <si>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</si>
  <si>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</si>
  <si>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</si>
  <si>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</si>
  <si>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</si>
  <si>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</si>
  <si>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</si>
  <si>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</si>
  <si>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</si>
  <si>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</si>
  <si>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</si>
  <si>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</si>
  <si>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</si>
  <si>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</si>
  <si>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</si>
  <si>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</si>
  <si>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</si>
  <si>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</si>
  <si>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</si>
  <si>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</si>
  <si>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</si>
  <si>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</si>
  <si>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</si>
  <si>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</si>
  <si>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</si>
  <si>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</si>
  <si>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</si>
  <si>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</si>
  <si>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</si>
  <si>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</si>
  <si>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</si>
  <si>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</si>
  <si>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</si>
  <si>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</si>
  <si>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</si>
  <si>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</si>
  <si>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</si>
  <si>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</si>
  <si>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</si>
  <si>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</si>
  <si>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</si>
  <si>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</si>
  <si>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</si>
  <si>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</si>
  <si>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</si>
  <si>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</si>
  <si>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</si>
  <si>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</si>
  <si>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</si>
  <si>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</si>
  <si>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</si>
  <si>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</si>
  <si>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</si>
  <si>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</si>
  <si>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</si>
  <si>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</si>
  <si>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</si>
  <si>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</si>
  <si>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</si>
  <si>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</si>
  <si>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</si>
  <si>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</si>
  <si>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</si>
  <si>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</si>
  <si>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</si>
  <si>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</si>
  <si>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</si>
  <si>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</si>
  <si>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</si>
  <si>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</si>
  <si>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</si>
  <si>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</si>
  <si>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</si>
  <si>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</si>
  <si>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</si>
  <si>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</si>
  <si>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</si>
  <si>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</si>
  <si>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</si>
  <si>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</si>
  <si>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</si>
  <si>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</si>
  <si>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</si>
  <si>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</si>
  <si>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</si>
  <si>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</si>
  <si>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</si>
  <si>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</si>
  <si>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</si>
  <si>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</si>
  <si>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</si>
  <si>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</si>
  <si>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</si>
  <si>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</si>
  <si>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</si>
  <si>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</si>
  <si>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</si>
  <si>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</si>
  <si>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</si>
  <si>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</si>
  <si>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</si>
  <si>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</si>
  <si>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</si>
  <si>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</si>
  <si>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</si>
  <si>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</si>
  <si>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</si>
  <si>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</si>
  <si>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</si>
  <si>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</si>
  <si>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</si>
  <si>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</si>
  <si>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</si>
  <si>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</si>
  <si>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</si>
  <si>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</si>
  <si>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</si>
  <si>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</si>
  <si>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</si>
  <si>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</si>
  <si>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</si>
  <si>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</si>
  <si>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</si>
  <si>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</si>
  <si>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</si>
  <si>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</si>
  <si>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</si>
  <si>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</si>
  <si>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</si>
  <si>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</si>
  <si>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</si>
  <si>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</si>
  <si>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</si>
  <si>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</si>
  <si>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</si>
  <si>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</si>
  <si>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</si>
  <si>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</si>
  <si>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</si>
  <si>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</si>
  <si>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</si>
  <si>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</si>
  <si>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</si>
  <si>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</si>
  <si>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</si>
  <si>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</si>
  <si>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</si>
  <si>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</si>
  <si>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</si>
  <si>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</si>
  <si>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</si>
  <si>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</si>
  <si>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</si>
  <si>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</si>
  <si>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</si>
  <si>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</si>
  <si>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</si>
  <si>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</si>
  <si>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</si>
  <si>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</si>
  <si>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</si>
  <si>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</si>
  <si>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</si>
  <si>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</si>
  <si>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</si>
  <si>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</si>
  <si>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</si>
  <si>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</si>
  <si>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</si>
  <si>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</si>
  <si>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</si>
  <si>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</si>
  <si>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</si>
  <si>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</si>
  <si>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</si>
  <si>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</si>
  <si>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</si>
  <si>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</si>
  <si>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</si>
  <si>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</si>
  <si>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</si>
  <si>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</si>
  <si>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</si>
  <si>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</si>
  <si>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</si>
  <si>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</si>
  <si>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</si>
  <si>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</si>
  <si>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</si>
  <si>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</si>
  <si>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</si>
  <si>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</si>
  <si>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</si>
  <si>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</si>
  <si>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</si>
  <si>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</si>
  <si>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</si>
  <si>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</si>
  <si>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</si>
  <si>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</si>
  <si>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</si>
  <si>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</si>
  <si>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</si>
  <si>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</si>
  <si>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</si>
  <si>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</si>
  <si>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</si>
  <si>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</si>
  <si>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</si>
  <si>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</si>
  <si>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</si>
  <si>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</si>
  <si>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</si>
  <si>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</si>
  <si>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</si>
  <si>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</si>
  <si>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</si>
  <si>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</si>
  <si>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</si>
  <si>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</si>
  <si>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</si>
  <si>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</si>
  <si>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</si>
  <si>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</si>
  <si>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</si>
  <si>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</si>
  <si>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</si>
  <si>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</si>
  <si>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</si>
  <si>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</si>
  <si>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</si>
  <si>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</si>
  <si>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</si>
  <si>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</si>
  <si>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</si>
  <si>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</si>
  <si>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</si>
  <si>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</si>
  <si>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</si>
  <si>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</si>
  <si>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</si>
  <si>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</si>
  <si>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</si>
  <si>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</si>
  <si>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</si>
  <si>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</si>
  <si>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</si>
  <si>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</si>
  <si>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</si>
  <si>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</si>
  <si>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</si>
  <si>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</si>
  <si>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</si>
  <si>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</si>
  <si>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</si>
  <si>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</si>
  <si>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</si>
  <si>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</si>
  <si>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</si>
  <si>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</si>
  <si>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</si>
  <si>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</si>
  <si>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</si>
  <si>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</si>
  <si>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</si>
  <si>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</si>
  <si>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</si>
  <si>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</si>
  <si>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</si>
  <si>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</si>
  <si>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</si>
  <si>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</si>
  <si>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</si>
  <si>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</si>
  <si>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</si>
  <si>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</si>
  <si>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</si>
  <si>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</si>
  <si>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</si>
  <si>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</si>
  <si>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</si>
  <si>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</si>
  <si>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</si>
  <si>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</si>
  <si>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</si>
  <si>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</si>
  <si>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</si>
  <si>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</si>
  <si>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</si>
  <si>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</si>
  <si>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</si>
  <si>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</si>
  <si>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</si>
  <si>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</si>
  <si>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</si>
  <si>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</si>
  <si>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</si>
  <si>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</si>
  <si>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</si>
  <si>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</si>
  <si>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</si>
  <si>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</si>
  <si>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</si>
  <si>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</si>
  <si>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</si>
  <si>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</si>
  <si>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</si>
  <si>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</si>
  <si>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</si>
  <si>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</si>
  <si>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</si>
  <si>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</si>
  <si>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</si>
  <si>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</si>
  <si>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</si>
  <si>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</si>
  <si>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</si>
  <si>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</si>
  <si>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</si>
  <si>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</si>
  <si>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</si>
  <si>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</si>
  <si>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</si>
  <si>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</si>
  <si>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</si>
  <si>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</si>
  <si>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</si>
  <si>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</si>
  <si>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</si>
  <si>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</si>
  <si>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</si>
  <si>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</si>
  <si>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</si>
  <si>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</si>
  <si>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</si>
  <si>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</si>
  <si>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</si>
  <si>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</si>
  <si>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</si>
  <si>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</si>
  <si>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</si>
  <si>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</si>
  <si>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</si>
  <si>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</si>
  <si>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</si>
  <si>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</si>
  <si>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</si>
  <si>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</si>
  <si>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</si>
  <si>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</si>
  <si>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</si>
  <si>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</si>
  <si>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</si>
  <si>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</si>
  <si>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</si>
  <si>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</si>
  <si>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</si>
  <si>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</si>
  <si>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</si>
  <si>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</si>
  <si>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</si>
  <si>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</si>
  <si>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</si>
  <si>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</si>
  <si>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</si>
  <si>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</si>
  <si>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</si>
  <si>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</si>
  <si>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</si>
  <si>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</si>
  <si>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</si>
  <si>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</si>
  <si>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</si>
  <si>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</si>
  <si>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</si>
  <si>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</si>
  <si>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</si>
  <si>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</si>
  <si>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</si>
  <si>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</si>
  <si>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</si>
  <si>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</si>
  <si>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</si>
  <si>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</si>
  <si>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</si>
  <si>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</si>
  <si>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</si>
  <si>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</si>
  <si>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</si>
  <si>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</si>
  <si>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</si>
  <si>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</si>
  <si>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</si>
  <si>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</si>
  <si>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</si>
  <si>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</si>
  <si>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</si>
  <si>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</si>
  <si>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</si>
  <si>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</si>
  <si>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</si>
  <si>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</si>
  <si>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</si>
  <si>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</si>
  <si>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</si>
  <si>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</si>
  <si>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</si>
  <si>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</si>
  <si>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</si>
  <si>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</si>
  <si>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</si>
  <si>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</si>
  <si>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</si>
  <si>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</si>
  <si>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</si>
  <si>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</si>
  <si>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</si>
  <si>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</si>
  <si>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</si>
  <si>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</si>
  <si>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</si>
  <si>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</si>
  <si>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</si>
  <si>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</si>
  <si>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</si>
  <si>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</si>
  <si>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</si>
  <si>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</si>
  <si>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</si>
  <si>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</si>
  <si>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</si>
  <si>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</si>
  <si>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</si>
  <si>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</si>
  <si>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</si>
  <si>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</si>
  <si>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</si>
  <si>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</si>
  <si>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</si>
  <si>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</si>
  <si>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</si>
  <si>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</si>
  <si>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</si>
  <si>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</si>
  <si>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</si>
  <si>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</si>
  <si>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</si>
  <si>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</si>
  <si>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</si>
  <si>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</si>
  <si>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</si>
  <si>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</si>
  <si>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</si>
  <si>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</si>
  <si>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</si>
  <si>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</si>
  <si>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</si>
  <si>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</si>
  <si>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</si>
  <si>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</si>
  <si>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</si>
  <si>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</si>
  <si>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</si>
  <si>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</si>
  <si>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</si>
  <si>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</si>
  <si>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</si>
  <si>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</si>
  <si>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</si>
  <si>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</si>
  <si>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</si>
  <si>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</si>
  <si>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</si>
  <si>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</si>
  <si>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</si>
  <si>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</si>
  <si>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</si>
  <si>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</si>
  <si>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</si>
  <si>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</si>
  <si>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</si>
  <si>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</si>
  <si>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</si>
  <si>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</si>
  <si>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</si>
  <si>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</si>
  <si>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</si>
  <si>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</si>
  <si>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</si>
  <si>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</si>
  <si>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</si>
  <si>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</si>
  <si>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</si>
  <si>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</si>
  <si>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</si>
  <si>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</si>
  <si>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</si>
  <si>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</si>
  <si>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</si>
  <si>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</si>
  <si>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</si>
  <si>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</si>
  <si>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</si>
  <si>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</si>
  <si>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</si>
  <si>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</si>
  <si>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</si>
  <si>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</si>
  <si>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</si>
  <si>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</si>
  <si>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</si>
  <si>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</si>
  <si>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</si>
  <si>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</si>
  <si>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</si>
  <si>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</si>
  <si>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</si>
  <si>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</si>
  <si>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</si>
  <si>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</si>
  <si>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</si>
  <si>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</si>
  <si>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</si>
  <si>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</si>
  <si>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</si>
  <si>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</si>
  <si>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</si>
  <si>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</si>
  <si>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</si>
  <si>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</si>
  <si>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</si>
  <si>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</si>
  <si>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</si>
  <si>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</si>
  <si>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</si>
  <si>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</si>
  <si>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</si>
  <si>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</si>
  <si>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</si>
  <si>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</si>
  <si>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</si>
  <si>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</si>
  <si>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</si>
  <si>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</si>
  <si>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</si>
  <si>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</si>
  <si>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</si>
  <si>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</si>
  <si>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</si>
  <si>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</si>
  <si>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</si>
  <si>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</si>
  <si>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</si>
  <si>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</si>
  <si>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</si>
  <si>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</si>
  <si>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</si>
  <si>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</si>
  <si>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</si>
  <si>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</si>
  <si>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</si>
  <si>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</si>
  <si>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</si>
  <si>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</si>
  <si>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</si>
  <si>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</si>
  <si>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</si>
  <si>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</si>
  <si>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</si>
  <si>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</si>
  <si>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</si>
  <si>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</si>
  <si>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</si>
  <si>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</si>
  <si>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</si>
  <si>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</si>
  <si>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</si>
  <si>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</si>
  <si>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</si>
  <si>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</si>
  <si>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</si>
  <si>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</si>
  <si>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</si>
  <si>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</si>
  <si>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</si>
  <si>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</si>
  <si>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</si>
  <si>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</si>
  <si>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</si>
  <si>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</si>
  <si>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</si>
  <si>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</si>
  <si>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</si>
  <si>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</si>
  <si>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</si>
  <si>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</si>
  <si>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</si>
  <si>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</si>
  <si>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</si>
  <si>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</si>
  <si>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</si>
  <si>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</si>
  <si>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</si>
  <si>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</si>
  <si>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</si>
  <si>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</si>
  <si>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</si>
  <si>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</si>
  <si>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</si>
  <si>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</si>
  <si>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</si>
  <si>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</si>
  <si>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</si>
  <si>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</si>
  <si>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</si>
  <si>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</si>
  <si>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</si>
  <si>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</si>
  <si>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</si>
  <si>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</si>
  <si>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</si>
  <si>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</si>
  <si>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</si>
  <si>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</si>
  <si>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</si>
  <si>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</si>
  <si>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</si>
  <si>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</si>
  <si>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</si>
  <si>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</si>
  <si>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</si>
  <si>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</si>
  <si>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</si>
  <si>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</si>
  <si>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</si>
  <si>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</si>
  <si>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</si>
  <si>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</si>
  <si>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</si>
  <si>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</si>
  <si>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</si>
  <si>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</si>
  <si>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</si>
  <si>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</si>
  <si>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</si>
  <si>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</si>
  <si>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</si>
  <si>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</si>
  <si>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</si>
  <si>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</si>
  <si>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</si>
  <si>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</si>
  <si>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</si>
  <si>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</si>
  <si>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</si>
  <si>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</si>
  <si>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</si>
  <si>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</si>
  <si>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</si>
  <si>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</si>
  <si>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</si>
  <si>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</si>
  <si>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</si>
  <si>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</si>
  <si>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</si>
  <si>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</si>
  <si>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</si>
  <si>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</si>
  <si>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</si>
  <si>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</si>
  <si>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</si>
  <si>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</si>
  <si>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</si>
  <si>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</si>
  <si>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</si>
  <si>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</si>
  <si>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</si>
  <si>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</si>
  <si>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</si>
  <si>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</si>
  <si>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</si>
  <si>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</si>
  <si>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</si>
  <si>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</si>
  <si>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</si>
  <si>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</si>
  <si>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</si>
  <si>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</si>
  <si>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</si>
  <si>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</si>
  <si>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</si>
  <si>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</si>
  <si>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</si>
  <si>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</si>
  <si>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</si>
  <si>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</si>
  <si>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</si>
  <si>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</si>
  <si>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</si>
  <si>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</si>
  <si>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</si>
  <si>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</si>
  <si>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</si>
  <si>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</si>
  <si>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</si>
  <si>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</si>
  <si>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</si>
  <si>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</si>
  <si>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</si>
  <si>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</si>
  <si>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</si>
  <si>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</si>
  <si>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</si>
  <si>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</si>
  <si>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</si>
  <si>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</si>
  <si>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</si>
  <si>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</si>
  <si>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</si>
  <si>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</si>
  <si>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</si>
  <si>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</si>
  <si>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</si>
  <si>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</si>
  <si>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</si>
  <si>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</si>
  <si>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</si>
  <si>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</si>
  <si>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</si>
  <si>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</si>
  <si>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</si>
  <si>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</si>
  <si>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</si>
  <si>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</si>
  <si>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</si>
  <si>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</si>
  <si>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</si>
  <si>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</si>
  <si>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</si>
  <si>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</si>
  <si>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</si>
  <si>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</si>
  <si>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</si>
  <si>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</si>
  <si>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</si>
  <si>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</si>
  <si>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</si>
  <si>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</si>
  <si>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</si>
  <si>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</si>
  <si>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</si>
  <si>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</si>
  <si>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</si>
  <si>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</si>
  <si>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</si>
  <si>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</si>
  <si>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</si>
  <si>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</si>
  <si>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</si>
  <si>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</si>
  <si>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</si>
  <si>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</si>
  <si>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</si>
  <si>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</si>
  <si>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</si>
  <si>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</si>
  <si>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</si>
  <si>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</si>
  <si>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</si>
  <si>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</si>
  <si>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</si>
  <si>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</si>
  <si>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</si>
  <si>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</si>
  <si>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</si>
  <si>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</si>
  <si>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</si>
  <si>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</si>
  <si>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</si>
  <si>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</si>
  <si>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</si>
  <si>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</si>
  <si>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</si>
  <si>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</si>
  <si>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</si>
  <si>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</si>
  <si>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</si>
  <si>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</si>
  <si>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</si>
  <si>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</si>
  <si>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</si>
  <si>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</si>
  <si>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</si>
  <si>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</si>
  <si>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</si>
  <si>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</si>
  <si>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</si>
  <si>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</si>
  <si>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</si>
  <si>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</si>
  <si>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</si>
  <si>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</si>
  <si>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</si>
  <si>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</si>
  <si>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</si>
  <si>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</si>
  <si>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</si>
  <si>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</si>
  <si>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</si>
  <si>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</si>
  <si>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</si>
  <si>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</si>
  <si>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</si>
  <si>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</si>
  <si>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</si>
  <si>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</si>
  <si>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</si>
  <si>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</si>
  <si>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</si>
  <si>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</si>
  <si>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</si>
  <si>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</si>
  <si>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</si>
  <si>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</si>
  <si>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</si>
  <si>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</si>
  <si>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</si>
  <si>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</si>
  <si>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</si>
  <si>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</si>
  <si>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</si>
  <si>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</si>
  <si>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</si>
  <si>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</si>
  <si>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</si>
  <si>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</si>
  <si>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</si>
  <si>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</si>
  <si>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</si>
  <si>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</si>
  <si>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</si>
  <si>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</si>
  <si>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</si>
  <si>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</si>
  <si>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</si>
  <si>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</si>
  <si>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</si>
  <si>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</si>
  <si>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</si>
  <si>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</si>
  <si>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</si>
  <si>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</si>
  <si>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</si>
  <si>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</si>
  <si>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</si>
  <si>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</si>
  <si>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</si>
  <si>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</si>
  <si>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</si>
  <si>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</si>
  <si>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</si>
  <si>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</si>
  <si>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</si>
  <si>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</si>
  <si>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</si>
  <si>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</si>
  <si>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</si>
  <si>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</si>
  <si>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</si>
  <si>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</si>
  <si>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</si>
  <si>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</si>
  <si>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</si>
  <si>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</si>
  <si>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</si>
  <si>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</si>
  <si>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</si>
  <si>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</si>
  <si>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</si>
  <si>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</si>
  <si>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</si>
  <si>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</si>
  <si>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</si>
  <si>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</si>
  <si>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</si>
  <si>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</si>
  <si>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</si>
  <si>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</si>
  <si>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</si>
  <si>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</si>
  <si>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</si>
  <si>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</si>
  <si>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</si>
  <si>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</si>
  <si>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</si>
  <si>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</si>
  <si>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</si>
  <si>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</si>
  <si>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</si>
  <si>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</si>
  <si>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</si>
  <si>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</si>
  <si>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</si>
  <si>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</si>
  <si>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</si>
  <si>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</si>
  <si>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</si>
  <si>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</si>
  <si>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</si>
  <si>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</si>
  <si>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</si>
  <si>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</si>
  <si>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</si>
  <si>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</si>
  <si>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</si>
  <si>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</si>
  <si>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</si>
  <si>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</si>
  <si>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</si>
  <si>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</si>
  <si>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</si>
  <si>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</si>
  <si>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</si>
  <si>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</si>
  <si>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</si>
  <si>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</si>
  <si>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</si>
  <si>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</si>
  <si>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</si>
  <si>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</si>
  <si>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</si>
  <si>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</si>
  <si>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</si>
  <si>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</si>
  <si>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</si>
  <si>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</si>
  <si>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</si>
  <si>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</si>
  <si>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</si>
  <si>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</si>
  <si>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</si>
  <si>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</si>
  <si>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</si>
  <si>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</si>
  <si>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</si>
  <si>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</si>
  <si>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</si>
  <si>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</si>
  <si>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</si>
  <si>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</si>
  <si>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</si>
  <si>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</si>
  <si>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</si>
  <si>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</si>
  <si>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</si>
  <si>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</si>
  <si>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</si>
  <si>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</si>
  <si>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</si>
  <si>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</si>
  <si>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</si>
  <si>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</si>
  <si>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</si>
  <si>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</si>
  <si>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</si>
  <si>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</si>
  <si>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</si>
  <si>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</si>
  <si>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</si>
  <si>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</si>
  <si>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</si>
  <si>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</si>
  <si>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</si>
  <si>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</si>
  <si>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</si>
  <si>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</si>
  <si>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</si>
  <si>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</si>
  <si>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</si>
  <si>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</si>
  <si>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</si>
  <si>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</si>
  <si>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</si>
  <si>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</si>
  <si>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</si>
  <si>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</si>
  <si>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</si>
  <si>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</si>
  <si>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</si>
  <si>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</si>
  <si>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</si>
  <si>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</si>
  <si>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</si>
  <si>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</si>
  <si>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</si>
  <si>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</si>
  <si>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</si>
  <si>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</si>
  <si>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</si>
  <si>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</si>
  <si>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</si>
  <si>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</si>
  <si>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</si>
  <si>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</si>
  <si>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</si>
  <si>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</si>
  <si>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</si>
  <si>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</si>
  <si>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</si>
  <si>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</si>
  <si>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</si>
  <si>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</si>
  <si>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</si>
  <si>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</si>
  <si>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</si>
  <si>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</si>
  <si>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</si>
  <si>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</si>
  <si>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</si>
  <si>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</si>
  <si>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</si>
  <si>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</si>
  <si>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</si>
  <si>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</si>
  <si>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</si>
  <si>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</si>
  <si>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</si>
  <si>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</si>
  <si>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</si>
  <si>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</si>
  <si>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</si>
  <si>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</si>
  <si>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</si>
  <si>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</si>
  <si>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</si>
  <si>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</si>
  <si>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</si>
  <si>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</si>
  <si>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</si>
  <si>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</si>
  <si>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</si>
  <si>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</si>
  <si>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</si>
  <si>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</si>
  <si>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</si>
  <si>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</si>
  <si>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</si>
  <si>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</si>
  <si>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</si>
  <si>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</si>
  <si>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</si>
  <si>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</si>
  <si>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</si>
  <si>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</si>
  <si>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</si>
  <si>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</si>
  <si>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</si>
  <si>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</si>
  <si>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</si>
  <si>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</si>
  <si>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</si>
  <si>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</si>
  <si>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</si>
  <si>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</si>
  <si>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tradedata1</t>
    <phoneticPr fontId="1" type="noConversion"/>
  </si>
  <si>
    <t>tradedata3</t>
  </si>
  <si>
    <t>tradedata4</t>
  </si>
  <si>
    <t>tradedata5</t>
  </si>
  <si>
    <t>tradedata6</t>
  </si>
  <si>
    <t>tradedata7</t>
  </si>
  <si>
    <t>tradedata8</t>
  </si>
  <si>
    <t>tradedata9</t>
  </si>
  <si>
    <t>tradedata11</t>
  </si>
  <si>
    <t>tradedata12</t>
  </si>
  <si>
    <t>tradedata13</t>
  </si>
  <si>
    <t>tradedata16</t>
  </si>
  <si>
    <t>tradedata18</t>
  </si>
  <si>
    <t>tradedata19</t>
  </si>
  <si>
    <t>tradedata20</t>
  </si>
  <si>
    <t>tradedata22</t>
  </si>
  <si>
    <t>tradedata23</t>
  </si>
  <si>
    <t>tradedata24</t>
  </si>
  <si>
    <t>tradedata25</t>
  </si>
  <si>
    <t>tradedata26</t>
  </si>
  <si>
    <t>tradedata28</t>
  </si>
  <si>
    <t>tradedata29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</si>
  <si>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</si>
  <si>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</si>
  <si>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</si>
  <si>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</si>
  <si>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</si>
  <si>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</si>
  <si>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</si>
  <si>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</si>
  <si>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</si>
  <si>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</si>
  <si>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</si>
  <si>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</si>
  <si>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</si>
  <si>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</si>
  <si>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</si>
  <si>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</si>
  <si>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</si>
  <si>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</si>
  <si>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</si>
  <si>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</si>
  <si>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</si>
  <si>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</si>
  <si>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</si>
  <si>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</si>
  <si>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</si>
  <si>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</si>
  <si>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</si>
  <si>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</si>
  <si>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</si>
  <si>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</si>
  <si>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</si>
  <si>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</si>
  <si>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</si>
  <si>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</si>
  <si>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</si>
  <si>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</si>
  <si>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</si>
  <si>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</si>
  <si>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</si>
  <si>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</si>
  <si>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</si>
  <si>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</si>
  <si>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</si>
  <si>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</si>
  <si>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</si>
  <si>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</si>
  <si>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</si>
  <si>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</si>
  <si>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</si>
  <si>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</si>
  <si>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</si>
  <si>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</si>
  <si>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</si>
  <si>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</si>
  <si>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</si>
  <si>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</si>
  <si>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</si>
  <si>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</si>
  <si>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</si>
  <si>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</si>
  <si>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</si>
  <si>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</si>
  <si>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</si>
  <si>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</si>
  <si>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</si>
  <si>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</si>
  <si>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</si>
  <si>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</si>
  <si>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</si>
  <si>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</si>
  <si>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</si>
  <si>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</si>
  <si>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</si>
  <si>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</si>
  <si>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</si>
  <si>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</si>
  <si>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</si>
  <si>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</si>
  <si>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</si>
  <si>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</si>
  <si>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</si>
  <si>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</si>
  <si>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</si>
  <si>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</si>
  <si>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</si>
  <si>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</si>
  <si>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</si>
  <si>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</si>
  <si>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</si>
  <si>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</si>
  <si>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</si>
  <si>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</si>
  <si>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</si>
  <si>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</si>
  <si>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</si>
  <si>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</si>
  <si>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</si>
  <si>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</si>
  <si>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</si>
  <si>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002024</t>
    <phoneticPr fontId="1" type="noConversion"/>
  </si>
  <si>
    <t>600027</t>
    <phoneticPr fontId="1" type="noConversion"/>
  </si>
  <si>
    <t>600085</t>
    <phoneticPr fontId="1" type="noConversion"/>
  </si>
  <si>
    <t>603858</t>
    <phoneticPr fontId="1" type="noConversion"/>
  </si>
  <si>
    <t>600886</t>
    <phoneticPr fontId="1" type="noConversion"/>
  </si>
  <si>
    <t>600919</t>
    <phoneticPr fontId="1" type="noConversion"/>
  </si>
  <si>
    <t>601607</t>
    <phoneticPr fontId="1" type="noConversion"/>
  </si>
  <si>
    <t>601117</t>
    <phoneticPr fontId="1" type="noConversion"/>
  </si>
  <si>
    <t>601021</t>
    <phoneticPr fontId="1" type="noConversion"/>
  </si>
  <si>
    <t>000768</t>
    <phoneticPr fontId="1" type="noConversion"/>
  </si>
  <si>
    <t>601611</t>
    <phoneticPr fontId="1" type="noConversion"/>
  </si>
  <si>
    <t>601198</t>
    <phoneticPr fontId="1" type="noConversion"/>
  </si>
  <si>
    <t>600271</t>
    <phoneticPr fontId="1" type="noConversion"/>
  </si>
  <si>
    <t>600977</t>
    <phoneticPr fontId="1" type="noConversion"/>
  </si>
  <si>
    <t>600011</t>
    <phoneticPr fontId="1" type="noConversion"/>
  </si>
  <si>
    <t>601118</t>
    <phoneticPr fontId="1" type="noConversion"/>
  </si>
  <si>
    <t>000999</t>
    <phoneticPr fontId="1" type="noConversion"/>
  </si>
  <si>
    <t>600372</t>
    <phoneticPr fontId="1" type="noConversion"/>
  </si>
  <si>
    <t>000656</t>
    <phoneticPr fontId="1" type="noConversion"/>
  </si>
  <si>
    <t>002624</t>
    <phoneticPr fontId="1" type="noConversion"/>
  </si>
  <si>
    <t>600398</t>
    <phoneticPr fontId="1" type="noConversion"/>
  </si>
  <si>
    <t>600570</t>
    <phoneticPr fontId="1" type="noConversion"/>
  </si>
  <si>
    <t>600637</t>
    <phoneticPr fontId="1" type="noConversion"/>
  </si>
  <si>
    <t>002180</t>
    <phoneticPr fontId="1" type="noConversion"/>
  </si>
  <si>
    <t>002465</t>
    <phoneticPr fontId="1" type="noConversion"/>
  </si>
  <si>
    <t>002195</t>
    <phoneticPr fontId="1" type="noConversion"/>
  </si>
  <si>
    <t>000938</t>
    <phoneticPr fontId="1" type="noConversion"/>
  </si>
  <si>
    <t>watchdata1</t>
    <phoneticPr fontId="1" type="noConversion"/>
  </si>
  <si>
    <t>watchdata2</t>
  </si>
  <si>
    <t>watchdata3</t>
  </si>
  <si>
    <t>watchdata4</t>
  </si>
  <si>
    <t>watchdata5</t>
  </si>
  <si>
    <t>watchdata6</t>
  </si>
  <si>
    <t>watchdata7</t>
  </si>
  <si>
    <t>watchdata8</t>
  </si>
  <si>
    <t>watchdata9</t>
  </si>
  <si>
    <t>watchdata10</t>
  </si>
  <si>
    <t>watchdata11</t>
  </si>
  <si>
    <t>watchdata12</t>
  </si>
  <si>
    <t>watchdata13</t>
  </si>
  <si>
    <t>watchdata14</t>
  </si>
  <si>
    <t>watchdata15</t>
  </si>
  <si>
    <t>watchdata16</t>
  </si>
  <si>
    <t>watchdata17</t>
  </si>
  <si>
    <t>watchdata18</t>
  </si>
  <si>
    <t>watchdata19</t>
  </si>
  <si>
    <t>watchdata20</t>
  </si>
  <si>
    <t>watchdata21</t>
  </si>
  <si>
    <t>watchdata22</t>
  </si>
  <si>
    <t>watchdata23</t>
  </si>
  <si>
    <t>watchdata24</t>
  </si>
  <si>
    <t>watchdata25</t>
  </si>
  <si>
    <t>watchdata26</t>
  </si>
  <si>
    <t>watchdata27</t>
  </si>
  <si>
    <t>watchdata28</t>
  </si>
  <si>
    <t>watchdata29</t>
  </si>
  <si>
    <t>watchdata32</t>
  </si>
  <si>
    <t>watchdata33</t>
  </si>
  <si>
    <t>watchdata35</t>
  </si>
  <si>
    <t>watchdata36</t>
  </si>
  <si>
    <t>watchdata38</t>
  </si>
  <si>
    <t>watchdata40</t>
  </si>
  <si>
    <t>watchdata43</t>
  </si>
  <si>
    <t>watchdata45</t>
  </si>
  <si>
    <t>watchdata47</t>
  </si>
  <si>
    <t>watchdata48</t>
  </si>
  <si>
    <t>watchdata49</t>
  </si>
  <si>
    <t>watchdata50</t>
  </si>
  <si>
    <t>watchdata51</t>
  </si>
  <si>
    <t>watchdata52</t>
  </si>
  <si>
    <t>watchdata53</t>
  </si>
  <si>
    <t>watchdata54</t>
  </si>
  <si>
    <t>watchdata56</t>
  </si>
  <si>
    <t>watchdata57</t>
  </si>
  <si>
    <t>watchdata58</t>
  </si>
  <si>
    <t>watchdata59</t>
  </si>
  <si>
    <t>watchdata60</t>
  </si>
  <si>
    <t>watchdata61</t>
  </si>
  <si>
    <t>watchdata62</t>
  </si>
  <si>
    <t>watchdata63</t>
  </si>
  <si>
    <t>watchdata64</t>
  </si>
  <si>
    <t>watchdata65</t>
  </si>
  <si>
    <t>watchdata66</t>
  </si>
  <si>
    <t>600855</t>
    <phoneticPr fontId="1" type="noConversion"/>
  </si>
  <si>
    <t>002557</t>
    <phoneticPr fontId="1" type="noConversion"/>
  </si>
  <si>
    <t>002237</t>
    <phoneticPr fontId="1" type="noConversion"/>
  </si>
  <si>
    <t>002461</t>
    <phoneticPr fontId="1" type="noConversion"/>
  </si>
  <si>
    <t>002577</t>
    <phoneticPr fontId="1" type="noConversion"/>
  </si>
  <si>
    <t>300079</t>
    <phoneticPr fontId="1" type="noConversion"/>
  </si>
  <si>
    <t>000961</t>
    <phoneticPr fontId="1" type="noConversion"/>
  </si>
  <si>
    <t>601566</t>
    <phoneticPr fontId="1" type="noConversion"/>
  </si>
  <si>
    <t>002653</t>
    <phoneticPr fontId="1" type="noConversion"/>
  </si>
  <si>
    <t>600667</t>
    <phoneticPr fontId="1" type="noConversion"/>
  </si>
  <si>
    <t>002299</t>
    <phoneticPr fontId="1" type="noConversion"/>
  </si>
  <si>
    <t>002007</t>
    <phoneticPr fontId="1" type="noConversion"/>
  </si>
  <si>
    <t>600587</t>
    <phoneticPr fontId="1" type="noConversion"/>
  </si>
  <si>
    <t>600535</t>
    <phoneticPr fontId="1" type="noConversion"/>
  </si>
  <si>
    <t>600088</t>
    <phoneticPr fontId="1" type="noConversion"/>
  </si>
  <si>
    <t>600578</t>
    <phoneticPr fontId="1" type="noConversion"/>
  </si>
  <si>
    <t>000665</t>
    <phoneticPr fontId="1" type="noConversion"/>
  </si>
  <si>
    <t>002022</t>
    <phoneticPr fontId="1" type="noConversion"/>
  </si>
  <si>
    <t>002603</t>
    <phoneticPr fontId="1" type="noConversion"/>
  </si>
  <si>
    <t>600879</t>
    <phoneticPr fontId="1" type="noConversion"/>
  </si>
  <si>
    <t>002204</t>
    <phoneticPr fontId="1" type="noConversion"/>
  </si>
  <si>
    <t>000739</t>
    <phoneticPr fontId="1" type="noConversion"/>
  </si>
  <si>
    <t>300168</t>
    <phoneticPr fontId="1" type="noConversion"/>
  </si>
  <si>
    <t>600062</t>
    <phoneticPr fontId="1" type="noConversion"/>
  </si>
  <si>
    <t>600572</t>
    <phoneticPr fontId="1" type="noConversion"/>
  </si>
  <si>
    <t>600270</t>
    <phoneticPr fontId="1" type="noConversion"/>
  </si>
  <si>
    <t>600236</t>
    <phoneticPr fontId="1" type="noConversion"/>
  </si>
  <si>
    <t>600389</t>
    <phoneticPr fontId="1" type="noConversion"/>
  </si>
  <si>
    <t>600826</t>
    <phoneticPr fontId="1" type="noConversion"/>
  </si>
  <si>
    <t>002318</t>
    <phoneticPr fontId="1" type="noConversion"/>
  </si>
  <si>
    <t>002401</t>
    <phoneticPr fontId="1" type="noConversion"/>
  </si>
  <si>
    <t>300026</t>
    <phoneticPr fontId="1" type="noConversion"/>
  </si>
  <si>
    <t>002399</t>
    <phoneticPr fontId="1" type="noConversion"/>
  </si>
  <si>
    <t>600594</t>
    <phoneticPr fontId="1" type="noConversion"/>
  </si>
  <si>
    <t>000869</t>
    <phoneticPr fontId="1" type="noConversion"/>
  </si>
  <si>
    <t>300039</t>
    <phoneticPr fontId="1" type="noConversion"/>
  </si>
  <si>
    <t>600976</t>
    <phoneticPr fontId="1" type="noConversion"/>
  </si>
  <si>
    <t>002317</t>
    <phoneticPr fontId="1" type="noConversion"/>
  </si>
  <si>
    <t>002203</t>
    <phoneticPr fontId="1" type="noConversion"/>
  </si>
  <si>
    <t>600661</t>
    <phoneticPr fontId="1" type="noConversion"/>
  </si>
  <si>
    <t>600483</t>
    <phoneticPr fontId="1" type="noConversion"/>
  </si>
  <si>
    <t>600337</t>
    <phoneticPr fontId="1" type="noConversion"/>
  </si>
  <si>
    <t>002181</t>
    <phoneticPr fontId="1" type="noConversion"/>
  </si>
  <si>
    <t>600329</t>
    <phoneticPr fontId="1" type="noConversion"/>
  </si>
  <si>
    <t>300273</t>
    <phoneticPr fontId="1" type="noConversion"/>
  </si>
  <si>
    <t>002414</t>
    <phoneticPr fontId="1" type="noConversion"/>
  </si>
  <si>
    <t>601678</t>
    <phoneticPr fontId="1" type="noConversion"/>
  </si>
  <si>
    <t>600330</t>
    <phoneticPr fontId="1" type="noConversion"/>
  </si>
  <si>
    <t>300257</t>
    <phoneticPr fontId="1" type="noConversion"/>
  </si>
  <si>
    <t>002023</t>
    <phoneticPr fontId="1" type="noConversion"/>
  </si>
  <si>
    <t>002353</t>
    <phoneticPr fontId="1" type="noConversion"/>
  </si>
  <si>
    <t>600580</t>
    <phoneticPr fontId="1" type="noConversion"/>
  </si>
  <si>
    <t>300020</t>
    <phoneticPr fontId="1" type="noConversion"/>
  </si>
  <si>
    <t>300010</t>
    <phoneticPr fontId="1" type="noConversion"/>
  </si>
  <si>
    <t>002396</t>
    <phoneticPr fontId="1" type="noConversion"/>
  </si>
  <si>
    <t>600387</t>
    <phoneticPr fontId="1" type="noConversion"/>
  </si>
  <si>
    <t>watchdata67</t>
  </si>
  <si>
    <t>watchdata68</t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</si>
  <si>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</si>
  <si>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</si>
  <si>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</si>
  <si>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</si>
  <si>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</si>
  <si>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</si>
  <si>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</si>
  <si>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</si>
  <si>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</si>
  <si>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</si>
  <si>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</si>
  <si>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</si>
  <si>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</si>
  <si>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</si>
  <si>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</si>
  <si>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</si>
  <si>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</si>
  <si>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</si>
  <si>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</si>
  <si>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</si>
  <si>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</si>
  <si>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</si>
  <si>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</si>
  <si>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</si>
  <si>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</si>
  <si>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</si>
  <si>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</si>
  <si>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</si>
  <si>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</si>
  <si>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</si>
  <si>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</si>
  <si>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</si>
  <si>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</si>
  <si>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</si>
  <si>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</si>
  <si>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</si>
  <si>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</si>
  <si>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</si>
  <si>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</si>
  <si>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</si>
  <si>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</si>
  <si>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</si>
  <si>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</si>
  <si>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</si>
  <si>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</si>
  <si>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</si>
  <si>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</si>
  <si>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</si>
  <si>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</si>
  <si>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</si>
  <si>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</si>
  <si>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</si>
  <si>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</si>
  <si>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</si>
  <si>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</si>
  <si>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</si>
  <si>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</si>
  <si>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</si>
  <si>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</si>
  <si>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</si>
  <si>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</si>
  <si>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</si>
  <si>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</si>
  <si>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</si>
  <si>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</si>
  <si>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</si>
  <si>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</si>
  <si>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</si>
  <si>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</si>
  <si>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</si>
  <si>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</si>
  <si>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</si>
  <si>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</si>
  <si>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</si>
  <si>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</si>
  <si>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</si>
  <si>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</si>
  <si>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</si>
  <si>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</si>
  <si>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</si>
  <si>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</si>
  <si>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</si>
  <si>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</si>
  <si>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</si>
  <si>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</si>
  <si>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</si>
  <si>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</si>
  <si>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</si>
  <si>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</si>
  <si>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</si>
  <si>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</si>
  <si>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</si>
  <si>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</si>
  <si>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</si>
  <si>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</si>
  <si>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</si>
  <si>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</si>
  <si>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</si>
  <si>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</si>
  <si>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</si>
  <si>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</si>
  <si>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</si>
  <si>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</si>
  <si>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</si>
  <si>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</si>
  <si>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</si>
  <si>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</si>
  <si>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</si>
  <si>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</si>
  <si>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</si>
  <si>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</si>
  <si>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</si>
  <si>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</si>
  <si>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</si>
  <si>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</si>
  <si>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</si>
  <si>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</si>
  <si>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</si>
  <si>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</si>
  <si>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</si>
  <si>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</si>
  <si>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</si>
  <si>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</si>
  <si>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</si>
  <si>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</si>
  <si>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</si>
  <si>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</si>
  <si>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</si>
  <si>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</si>
  <si>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</si>
  <si>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</si>
  <si>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</si>
  <si>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</si>
  <si>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</si>
  <si>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</si>
  <si>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</si>
  <si>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</si>
  <si>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</si>
  <si>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</si>
  <si>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</si>
  <si>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</si>
  <si>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</si>
  <si>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</si>
  <si>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</si>
  <si>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</si>
  <si>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</si>
  <si>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</si>
  <si>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</si>
  <si>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</si>
  <si>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</si>
  <si>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</si>
  <si>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</si>
  <si>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</si>
  <si>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</si>
  <si>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</si>
  <si>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</si>
  <si>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</si>
  <si>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</si>
  <si>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</si>
  <si>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</si>
  <si>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</si>
  <si>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</si>
  <si>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</si>
  <si>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</si>
  <si>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</si>
  <si>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</si>
  <si>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</si>
  <si>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</si>
  <si>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</si>
  <si>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</si>
  <si>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</si>
  <si>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</si>
  <si>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</si>
  <si>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</si>
  <si>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</si>
  <si>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</si>
  <si>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</si>
  <si>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</si>
  <si>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</si>
  <si>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</si>
  <si>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</si>
  <si>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</si>
  <si>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</si>
  <si>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</si>
  <si>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</si>
  <si>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</si>
  <si>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</si>
  <si>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</si>
  <si>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</si>
  <si>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</si>
  <si>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</si>
  <si>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</si>
  <si>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</si>
  <si>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</si>
  <si>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</si>
  <si>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</si>
  <si>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</si>
  <si>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</si>
  <si>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</si>
  <si>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</si>
  <si>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</si>
  <si>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</si>
  <si>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</si>
  <si>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</si>
  <si>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</si>
  <si>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</si>
  <si>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</si>
  <si>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</si>
  <si>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</si>
  <si>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</si>
  <si>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</si>
  <si>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</si>
  <si>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</si>
  <si>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</si>
  <si>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</si>
  <si>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</si>
  <si>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</si>
  <si>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</si>
  <si>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</si>
  <si>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</si>
  <si>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</si>
  <si>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</si>
  <si>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</si>
  <si>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</si>
  <si>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</si>
  <si>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</si>
  <si>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</si>
  <si>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</si>
  <si>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</si>
  <si>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</si>
  <si>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bluechip1</t>
    <phoneticPr fontId="1" type="noConversion"/>
  </si>
  <si>
    <t>bluechip2</t>
  </si>
  <si>
    <t>bluechip3</t>
  </si>
  <si>
    <t>bluechip4</t>
  </si>
  <si>
    <t>bluechip5</t>
  </si>
  <si>
    <t>bluechip6</t>
  </si>
  <si>
    <t>bluechip7</t>
  </si>
  <si>
    <t>bluechip8</t>
  </si>
  <si>
    <t>bluechip9</t>
  </si>
  <si>
    <t>bluechip10</t>
  </si>
  <si>
    <t>bluechip11</t>
  </si>
  <si>
    <t>bluechip12</t>
  </si>
  <si>
    <t>bluechip13</t>
  </si>
  <si>
    <t>bluechip15</t>
  </si>
  <si>
    <t>bluechip16</t>
  </si>
  <si>
    <t>bluechip17</t>
  </si>
  <si>
    <t>bluechip18</t>
  </si>
  <si>
    <t>bluechip19</t>
  </si>
  <si>
    <t>bluechip20</t>
  </si>
  <si>
    <t>bluechip22</t>
  </si>
  <si>
    <t>bluechip23</t>
  </si>
  <si>
    <t>bluechip24</t>
  </si>
  <si>
    <t>bluechip25</t>
  </si>
  <si>
    <t>bluechip26</t>
  </si>
  <si>
    <t>bluechip27</t>
  </si>
  <si>
    <t>bluechip29</t>
  </si>
  <si>
    <t>bluechip30</t>
  </si>
  <si>
    <t>bluechip31</t>
  </si>
  <si>
    <t>bluechip32</t>
  </si>
  <si>
    <t>bluechip33</t>
  </si>
  <si>
    <t>bluechip34</t>
  </si>
  <si>
    <t>bluechip35</t>
  </si>
  <si>
    <t>bluechip36</t>
  </si>
  <si>
    <t>bluechip37</t>
  </si>
  <si>
    <t>bluechip38</t>
  </si>
  <si>
    <t>bluechip39</t>
  </si>
  <si>
    <t>bluechip40</t>
  </si>
  <si>
    <t>bluechip41</t>
  </si>
  <si>
    <t>bluechip42</t>
  </si>
  <si>
    <t>bluechip43</t>
  </si>
  <si>
    <t>bluechip44</t>
  </si>
  <si>
    <t>bluechip45</t>
  </si>
  <si>
    <t>bluechip46</t>
  </si>
  <si>
    <t>bluechip47</t>
  </si>
  <si>
    <t>bluechip48</t>
  </si>
  <si>
    <t>bluechip49</t>
  </si>
  <si>
    <t>bluechip50</t>
  </si>
  <si>
    <t>bluechip51</t>
  </si>
  <si>
    <t>bluechip52</t>
  </si>
  <si>
    <t>bluechip53</t>
  </si>
  <si>
    <t>bluechip54</t>
  </si>
  <si>
    <t>bluechip55</t>
  </si>
  <si>
    <t>bluechip56</t>
  </si>
  <si>
    <t>bluechip57</t>
  </si>
  <si>
    <t>bluechip58</t>
  </si>
  <si>
    <t>bluechip59</t>
  </si>
  <si>
    <t>bluechip60</t>
  </si>
  <si>
    <t>bluechip61</t>
  </si>
  <si>
    <t>bluechip62</t>
  </si>
  <si>
    <t>bluechip63</t>
  </si>
  <si>
    <t>bluechip64</t>
  </si>
  <si>
    <t>bluechip65</t>
  </si>
  <si>
    <t>bluechip66</t>
  </si>
  <si>
    <t>bluechip67</t>
  </si>
  <si>
    <t>bluechip68</t>
  </si>
  <si>
    <t>bluechip69</t>
  </si>
  <si>
    <t>bluechip70</t>
  </si>
  <si>
    <t>bluechip71</t>
  </si>
  <si>
    <t>bluechip72</t>
  </si>
  <si>
    <t>bluechip74</t>
  </si>
  <si>
    <t>bluechip75</t>
  </si>
  <si>
    <t>bluechip76</t>
  </si>
  <si>
    <t>bluechip77</t>
  </si>
  <si>
    <t>bluechip78</t>
  </si>
  <si>
    <t>bluechip79</t>
  </si>
  <si>
    <t>bluechip80</t>
  </si>
  <si>
    <t>bluechip81</t>
  </si>
  <si>
    <t>bluechip82</t>
  </si>
  <si>
    <t>bluechip84</t>
  </si>
  <si>
    <t>bluechip85</t>
  </si>
  <si>
    <t>bluechip87</t>
  </si>
  <si>
    <t>bluechip89</t>
  </si>
  <si>
    <t>bluechip90</t>
  </si>
  <si>
    <t>bluechip91</t>
  </si>
  <si>
    <t>bluechip92</t>
  </si>
  <si>
    <t>bluechip93</t>
  </si>
  <si>
    <t>bluechip95</t>
  </si>
  <si>
    <t>bluechip96</t>
  </si>
  <si>
    <t>603886</t>
    <phoneticPr fontId="4" type="noConversion"/>
  </si>
  <si>
    <t>300580</t>
    <phoneticPr fontId="4" type="noConversion"/>
  </si>
  <si>
    <t>300651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</si>
  <si>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</si>
  <si>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</si>
  <si>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</si>
  <si>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</si>
  <si>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</si>
  <si>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</si>
  <si>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</si>
  <si>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</si>
  <si>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</si>
  <si>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</si>
  <si>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</si>
  <si>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</si>
  <si>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</si>
  <si>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</si>
  <si>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</si>
  <si>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</si>
  <si>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</si>
  <si>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</si>
  <si>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</si>
  <si>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</si>
  <si>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</si>
  <si>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</si>
  <si>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</si>
  <si>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</si>
  <si>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</si>
  <si>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</si>
  <si>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</si>
  <si>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</si>
  <si>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</si>
  <si>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</si>
  <si>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</si>
  <si>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</si>
  <si>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</si>
  <si>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</si>
  <si>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</si>
  <si>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</si>
  <si>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</si>
  <si>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</si>
  <si>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</si>
  <si>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</si>
  <si>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</si>
  <si>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</si>
  <si>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</si>
  <si>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</si>
  <si>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</si>
  <si>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</si>
  <si>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</si>
  <si>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</si>
  <si>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</si>
  <si>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</si>
  <si>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</si>
  <si>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</si>
  <si>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</si>
  <si>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</si>
  <si>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</si>
  <si>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</si>
  <si>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</si>
  <si>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</si>
  <si>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</si>
  <si>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</si>
  <si>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</si>
  <si>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watchdata70</t>
  </si>
  <si>
    <t>watchdata71</t>
  </si>
  <si>
    <t>watchdata72</t>
  </si>
  <si>
    <t>watchdata73</t>
  </si>
  <si>
    <t>watchdata74</t>
  </si>
  <si>
    <t>watchdata75</t>
  </si>
  <si>
    <t>watchdata76</t>
  </si>
  <si>
    <t>watchdata77</t>
  </si>
  <si>
    <t>watchdata78</t>
  </si>
  <si>
    <t>watchdata80</t>
  </si>
  <si>
    <t>watchdata81</t>
  </si>
  <si>
    <t>watchdata82</t>
  </si>
  <si>
    <t>watchdata83</t>
  </si>
  <si>
    <t>watchdata84</t>
  </si>
  <si>
    <t>watchdata85</t>
  </si>
  <si>
    <t>watchdata86</t>
  </si>
  <si>
    <t>watchdata87</t>
  </si>
  <si>
    <t>watchdata88</t>
  </si>
  <si>
    <t>watchdata89</t>
  </si>
  <si>
    <t>watchdata90</t>
  </si>
  <si>
    <t>watchdata91</t>
  </si>
  <si>
    <t>watchdata92</t>
  </si>
  <si>
    <t>watchdata93</t>
  </si>
  <si>
    <t>watchdata94</t>
  </si>
  <si>
    <t>watchdata96</t>
  </si>
  <si>
    <t>watchdata97</t>
  </si>
  <si>
    <t>watchdata98</t>
  </si>
  <si>
    <t>watchdata100</t>
  </si>
  <si>
    <t>watchdata101</t>
  </si>
  <si>
    <t>watchdata102</t>
  </si>
  <si>
    <t>watchdata103</t>
  </si>
  <si>
    <t>watchdata104</t>
  </si>
  <si>
    <t>watchdata105</t>
  </si>
  <si>
    <t>watchdata106</t>
  </si>
  <si>
    <t>watchdata107</t>
  </si>
  <si>
    <t>watchdata108</t>
  </si>
  <si>
    <t>tradedata30</t>
  </si>
  <si>
    <t>tradedata31</t>
  </si>
  <si>
    <t>tradedata35</t>
  </si>
  <si>
    <t>tradedata36</t>
  </si>
  <si>
    <t>tradedata37</t>
  </si>
  <si>
    <t>tradedata38</t>
  </si>
  <si>
    <t>tradedata39</t>
  </si>
  <si>
    <t>tradedata40</t>
  </si>
  <si>
    <t>tradedata44</t>
  </si>
  <si>
    <t>tradedata45</t>
  </si>
  <si>
    <t>tradedata46</t>
  </si>
  <si>
    <t>tradedata47</t>
  </si>
  <si>
    <t>tradedata49</t>
  </si>
  <si>
    <t>tradedata50</t>
  </si>
  <si>
    <t>tradedata51</t>
  </si>
  <si>
    <t>tradedata54</t>
  </si>
  <si>
    <t>tradedata55</t>
  </si>
  <si>
    <t>tradedata56</t>
  </si>
  <si>
    <t>tradedata58</t>
  </si>
  <si>
    <t>tradedata59</t>
  </si>
  <si>
    <t>tradedata60</t>
  </si>
  <si>
    <t>tradedata61</t>
  </si>
  <si>
    <t>tradedata62</t>
  </si>
  <si>
    <t>tradedata63</t>
  </si>
  <si>
    <t>tradedata64</t>
  </si>
  <si>
    <t>tradedata67</t>
  </si>
  <si>
    <t>tradedata68</t>
  </si>
  <si>
    <t>tradedata69</t>
  </si>
  <si>
    <t>tradedata73</t>
  </si>
  <si>
    <t>tradedata74</t>
  </si>
  <si>
    <t>tradedata75</t>
  </si>
  <si>
    <t>tradedata77</t>
  </si>
  <si>
    <t>tradedata78</t>
  </si>
  <si>
    <t>tradedata79</t>
  </si>
  <si>
    <t>tradedata81</t>
  </si>
  <si>
    <t>tradedata82</t>
  </si>
  <si>
    <t>tradedata83</t>
  </si>
  <si>
    <t>tradedata84</t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</si>
  <si>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</si>
  <si>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</si>
  <si>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</si>
  <si>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</si>
  <si>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</si>
  <si>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</si>
  <si>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</si>
  <si>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</si>
  <si>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</si>
  <si>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</si>
  <si>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</si>
  <si>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</si>
  <si>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</si>
  <si>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</si>
  <si>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</si>
  <si>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</si>
  <si>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</si>
  <si>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</si>
  <si>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</si>
  <si>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</si>
  <si>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</si>
  <si>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</si>
  <si>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</si>
  <si>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</si>
  <si>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</si>
  <si>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</si>
  <si>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</si>
  <si>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</si>
  <si>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</si>
  <si>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</si>
  <si>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</si>
  <si>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</si>
  <si>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</si>
  <si>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</si>
  <si>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</si>
  <si>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</si>
  <si>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</si>
  <si>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</si>
  <si>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百华悦邦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</si>
  <si>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</si>
  <si>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</si>
  <si>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</si>
  <si>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</si>
  <si>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</si>
  <si>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</si>
  <si>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</si>
  <si>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</si>
  <si>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</si>
  <si>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</si>
  <si>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</si>
  <si>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</si>
  <si>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</si>
  <si>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</si>
  <si>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</si>
  <si>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</si>
  <si>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</si>
  <si>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</si>
  <si>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</si>
  <si>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</si>
  <si>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</si>
  <si>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</si>
  <si>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</si>
  <si>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</si>
  <si>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</si>
  <si>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</si>
  <si>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</si>
  <si>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</si>
  <si>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</si>
  <si>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</si>
  <si>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</si>
  <si>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</si>
  <si>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</si>
  <si>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</si>
  <si>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</si>
  <si>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</si>
  <si>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</si>
  <si>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</si>
  <si>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</si>
  <si>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</si>
  <si>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</si>
  <si>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</si>
  <si>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</si>
  <si>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</si>
  <si>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</si>
  <si>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</si>
  <si>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</si>
  <si>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</si>
  <si>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</si>
  <si>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</si>
  <si>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</si>
  <si>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</si>
  <si>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</si>
  <si>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</si>
  <si>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</si>
  <si>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</si>
  <si>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</si>
  <si>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</si>
  <si>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</si>
  <si>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</si>
  <si>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</si>
  <si>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</si>
  <si>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</si>
  <si>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</si>
  <si>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</si>
  <si>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</si>
  <si>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</si>
  <si>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</si>
  <si>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</si>
  <si>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</si>
  <si>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</si>
  <si>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</si>
  <si>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</si>
  <si>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</si>
  <si>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</si>
  <si>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</si>
  <si>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</si>
  <si>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</si>
  <si>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</si>
  <si>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</si>
  <si>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</si>
  <si>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</si>
  <si>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</si>
  <si>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</si>
  <si>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</si>
  <si>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</si>
  <si>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</si>
  <si>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1" type="noConversion"/>
  </si>
  <si>
    <t>600352</t>
    <phoneticPr fontId="1" type="noConversion"/>
  </si>
  <si>
    <t>002065</t>
    <phoneticPr fontId="1" type="noConversion"/>
  </si>
  <si>
    <t>601727</t>
    <phoneticPr fontId="1" type="noConversion"/>
  </si>
  <si>
    <t>bluechip97</t>
  </si>
  <si>
    <t>bluechip98</t>
  </si>
  <si>
    <t>bluechip99</t>
  </si>
  <si>
    <t>bluechip100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</si>
  <si>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</si>
  <si>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</si>
  <si>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</si>
  <si>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</si>
  <si>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</si>
  <si>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</si>
  <si>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</si>
  <si>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</si>
  <si>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</si>
  <si>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603577</t>
    <phoneticPr fontId="1" type="noConversion"/>
  </si>
  <si>
    <t>300640</t>
    <phoneticPr fontId="1" type="noConversion"/>
  </si>
  <si>
    <t>002779</t>
    <phoneticPr fontId="1" type="noConversion"/>
  </si>
  <si>
    <t>603535</t>
    <phoneticPr fontId="1" type="noConversion"/>
  </si>
  <si>
    <t>300423</t>
    <phoneticPr fontId="1" type="noConversion"/>
  </si>
  <si>
    <t>002820</t>
    <phoneticPr fontId="1" type="noConversion"/>
  </si>
  <si>
    <t>300615</t>
    <phoneticPr fontId="1" type="noConversion"/>
  </si>
  <si>
    <t>300522</t>
    <phoneticPr fontId="1" type="noConversion"/>
  </si>
  <si>
    <t>603677</t>
    <phoneticPr fontId="1" type="noConversion"/>
  </si>
  <si>
    <t>603336</t>
    <phoneticPr fontId="1" type="noConversion"/>
  </si>
  <si>
    <t>002267</t>
    <phoneticPr fontId="1" type="noConversion"/>
  </si>
  <si>
    <t>603819</t>
    <phoneticPr fontId="1" type="noConversion"/>
  </si>
  <si>
    <t>300539</t>
    <phoneticPr fontId="1" type="noConversion"/>
  </si>
  <si>
    <t>002899</t>
    <phoneticPr fontId="1" type="noConversion"/>
  </si>
  <si>
    <t>603320</t>
    <phoneticPr fontId="1" type="noConversion"/>
  </si>
  <si>
    <t>603823</t>
    <phoneticPr fontId="1" type="noConversion"/>
  </si>
  <si>
    <t>002798</t>
    <phoneticPr fontId="1" type="noConversion"/>
  </si>
  <si>
    <t>603330</t>
    <phoneticPr fontId="1" type="noConversion"/>
  </si>
  <si>
    <t>300538</t>
    <phoneticPr fontId="1" type="noConversion"/>
  </si>
  <si>
    <t>000528</t>
    <phoneticPr fontId="1" type="noConversion"/>
  </si>
  <si>
    <t>300147</t>
    <phoneticPr fontId="1" type="noConversion"/>
  </si>
  <si>
    <t>603196</t>
    <phoneticPr fontId="1" type="noConversion"/>
  </si>
  <si>
    <t>300300</t>
    <phoneticPr fontId="1" type="noConversion"/>
  </si>
  <si>
    <t>300076</t>
    <phoneticPr fontId="1" type="noConversion"/>
  </si>
  <si>
    <t>603879</t>
    <phoneticPr fontId="1" type="noConversion"/>
  </si>
  <si>
    <t>300736</t>
    <phoneticPr fontId="1" type="noConversion"/>
  </si>
  <si>
    <t>300354</t>
    <phoneticPr fontId="1" type="noConversion"/>
  </si>
  <si>
    <t>300553</t>
    <phoneticPr fontId="1" type="noConversion"/>
  </si>
  <si>
    <t>600229</t>
    <phoneticPr fontId="1" type="noConversion"/>
  </si>
  <si>
    <t>603811</t>
    <phoneticPr fontId="1" type="noConversion"/>
  </si>
  <si>
    <t>603727</t>
    <phoneticPr fontId="1" type="noConversion"/>
  </si>
  <si>
    <t>603633</t>
    <phoneticPr fontId="1" type="noConversion"/>
  </si>
  <si>
    <t>002890</t>
    <phoneticPr fontId="1" type="noConversion"/>
  </si>
  <si>
    <t>002900</t>
    <phoneticPr fontId="1" type="noConversion"/>
  </si>
  <si>
    <t>300389</t>
    <phoneticPr fontId="1" type="noConversion"/>
  </si>
  <si>
    <t>300528</t>
    <phoneticPr fontId="1" type="noConversion"/>
  </si>
  <si>
    <t>603035</t>
    <phoneticPr fontId="1" type="noConversion"/>
  </si>
  <si>
    <t>300587</t>
    <phoneticPr fontId="1" type="noConversion"/>
  </si>
  <si>
    <t>000301</t>
    <phoneticPr fontId="1" type="noConversion"/>
  </si>
  <si>
    <t>300530</t>
    <phoneticPr fontId="1" type="noConversion"/>
  </si>
  <si>
    <t>300620</t>
    <phoneticPr fontId="1" type="noConversion"/>
  </si>
  <si>
    <t>002828</t>
    <phoneticPr fontId="1" type="noConversion"/>
  </si>
  <si>
    <t>300383</t>
    <phoneticPr fontId="1" type="noConversion"/>
  </si>
  <si>
    <t>603098</t>
    <phoneticPr fontId="1" type="noConversion"/>
  </si>
  <si>
    <t>603991</t>
    <phoneticPr fontId="1" type="noConversion"/>
  </si>
  <si>
    <t>300387</t>
    <phoneticPr fontId="1" type="noConversion"/>
  </si>
  <si>
    <t>601811</t>
    <phoneticPr fontId="1" type="noConversion"/>
  </si>
  <si>
    <t>600271</t>
    <phoneticPr fontId="1" type="noConversion"/>
  </si>
  <si>
    <t>603298</t>
    <phoneticPr fontId="1" type="noConversion"/>
  </si>
  <si>
    <t>300501</t>
    <phoneticPr fontId="1" type="noConversion"/>
  </si>
  <si>
    <t>300621</t>
    <phoneticPr fontId="1" type="noConversion"/>
  </si>
  <si>
    <t>603990</t>
    <phoneticPr fontId="1" type="noConversion"/>
  </si>
  <si>
    <t>002858</t>
    <phoneticPr fontId="1" type="noConversion"/>
  </si>
  <si>
    <t>000948</t>
    <phoneticPr fontId="1" type="noConversion"/>
  </si>
  <si>
    <t>002817</t>
    <phoneticPr fontId="1" type="noConversion"/>
  </si>
  <si>
    <t>300517</t>
    <phoneticPr fontId="1" type="noConversion"/>
  </si>
  <si>
    <t>603708</t>
    <phoneticPr fontId="1" type="noConversion"/>
  </si>
  <si>
    <t>603389</t>
    <phoneticPr fontId="1" type="noConversion"/>
  </si>
  <si>
    <t>603619</t>
    <phoneticPr fontId="1" type="noConversion"/>
  </si>
  <si>
    <t>300637</t>
    <phoneticPr fontId="1" type="noConversion"/>
  </si>
  <si>
    <t>300509</t>
    <phoneticPr fontId="1" type="noConversion"/>
  </si>
  <si>
    <t>300059</t>
    <phoneticPr fontId="1" type="noConversion"/>
  </si>
  <si>
    <t>603037</t>
    <phoneticPr fontId="1" type="noConversion"/>
  </si>
  <si>
    <t>002823</t>
    <phoneticPr fontId="1" type="noConversion"/>
  </si>
  <si>
    <t>002919</t>
    <phoneticPr fontId="1" type="noConversion"/>
  </si>
  <si>
    <t>603580</t>
    <phoneticPr fontId="1" type="noConversion"/>
  </si>
  <si>
    <t>300583</t>
    <phoneticPr fontId="1" type="noConversion"/>
  </si>
  <si>
    <t>603041</t>
    <phoneticPr fontId="1" type="noConversion"/>
  </si>
  <si>
    <t>603877</t>
    <phoneticPr fontId="1" type="noConversion"/>
  </si>
  <si>
    <t>300168</t>
    <phoneticPr fontId="1" type="noConversion"/>
  </si>
  <si>
    <t>603067</t>
    <phoneticPr fontId="1" type="noConversion"/>
  </si>
  <si>
    <t>603716</t>
    <phoneticPr fontId="1" type="noConversion"/>
  </si>
  <si>
    <t>002563</t>
    <phoneticPr fontId="1" type="noConversion"/>
  </si>
  <si>
    <t>600195</t>
    <phoneticPr fontId="1" type="noConversion"/>
  </si>
  <si>
    <t>002867</t>
    <phoneticPr fontId="1" type="noConversion"/>
  </si>
  <si>
    <t>300665</t>
    <phoneticPr fontId="1" type="noConversion"/>
  </si>
  <si>
    <t>300532</t>
    <phoneticPr fontId="1" type="noConversion"/>
  </si>
  <si>
    <t>603090</t>
    <phoneticPr fontId="1" type="noConversion"/>
  </si>
  <si>
    <t>603718</t>
    <phoneticPr fontId="1" type="noConversion"/>
  </si>
  <si>
    <t>603456</t>
    <phoneticPr fontId="1" type="noConversion"/>
  </si>
  <si>
    <t>300552</t>
    <phoneticPr fontId="1" type="noConversion"/>
  </si>
  <si>
    <t>600398</t>
    <phoneticPr fontId="1" type="noConversion"/>
  </si>
  <si>
    <t>300425</t>
    <phoneticPr fontId="1" type="noConversion"/>
  </si>
  <si>
    <t>603139</t>
    <phoneticPr fontId="1" type="noConversion"/>
  </si>
  <si>
    <t>603858</t>
    <phoneticPr fontId="1" type="noConversion"/>
  </si>
  <si>
    <t>300452</t>
    <phoneticPr fontId="1" type="noConversion"/>
  </si>
  <si>
    <t>300549</t>
    <phoneticPr fontId="1" type="noConversion"/>
  </si>
  <si>
    <t>300555</t>
    <phoneticPr fontId="1" type="noConversion"/>
  </si>
  <si>
    <t>300404</t>
    <phoneticPr fontId="1" type="noConversion"/>
  </si>
  <si>
    <t>300007</t>
    <phoneticPr fontId="1" type="noConversion"/>
  </si>
  <si>
    <t>603396</t>
    <phoneticPr fontId="1" type="noConversion"/>
  </si>
  <si>
    <t>300516</t>
    <phoneticPr fontId="1" type="noConversion"/>
  </si>
  <si>
    <t>300576</t>
    <phoneticPr fontId="1" type="noConversion"/>
  </si>
  <si>
    <t>300519</t>
    <phoneticPr fontId="1" type="noConversion"/>
  </si>
  <si>
    <t>tradedata85</t>
  </si>
  <si>
    <t>tradedata87</t>
  </si>
  <si>
    <t>tradedata88</t>
  </si>
  <si>
    <t>tradedata91</t>
  </si>
  <si>
    <t>tradedata92</t>
  </si>
  <si>
    <t>tradedata93</t>
  </si>
  <si>
    <t>tradedata94</t>
  </si>
  <si>
    <t>tradedata95</t>
  </si>
  <si>
    <t>tradedata96</t>
  </si>
  <si>
    <t>tradedata97</t>
  </si>
  <si>
    <t>tradedata98</t>
  </si>
  <si>
    <t>tradedata99</t>
  </si>
  <si>
    <t>tradedata100</t>
  </si>
  <si>
    <t>tradedata101</t>
  </si>
  <si>
    <t>tradedata103</t>
  </si>
  <si>
    <t>tradedata104</t>
  </si>
  <si>
    <t>tradedata106</t>
  </si>
  <si>
    <t>tradedata107</t>
  </si>
  <si>
    <t>tradedata108</t>
  </si>
  <si>
    <t>tradedata112</t>
  </si>
  <si>
    <t>tradedata113</t>
  </si>
  <si>
    <t>tradedata114</t>
  </si>
  <si>
    <t>tradedata115</t>
  </si>
  <si>
    <t>tradedata117</t>
  </si>
  <si>
    <t>tradedata120</t>
  </si>
  <si>
    <t>tradedata122</t>
  </si>
  <si>
    <t>tradedata123</t>
  </si>
  <si>
    <t>tradedata127</t>
  </si>
  <si>
    <t>tradedata128</t>
  </si>
  <si>
    <t>tradedata129</t>
  </si>
  <si>
    <t>tradedata131</t>
  </si>
  <si>
    <t>tradedata132</t>
  </si>
  <si>
    <t>tradedata133</t>
  </si>
  <si>
    <t>tradedata135</t>
  </si>
  <si>
    <t>tradedata136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</si>
  <si>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</si>
  <si>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</si>
  <si>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</si>
  <si>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</si>
  <si>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</si>
  <si>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</si>
  <si>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</si>
  <si>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</si>
  <si>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</si>
  <si>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</si>
  <si>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</si>
  <si>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</si>
  <si>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</si>
  <si>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</si>
  <si>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</si>
  <si>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</si>
  <si>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</si>
  <si>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</si>
  <si>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</si>
  <si>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</si>
  <si>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</si>
  <si>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</si>
  <si>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</si>
  <si>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</si>
  <si>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</si>
  <si>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</si>
  <si>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</si>
  <si>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</si>
  <si>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300591</t>
    <phoneticPr fontId="1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</si>
  <si>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</si>
  <si>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</si>
  <si>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</si>
  <si>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</si>
  <si>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</si>
  <si>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</si>
  <si>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</si>
  <si>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</si>
  <si>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</si>
  <si>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</si>
  <si>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</si>
  <si>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</si>
  <si>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</si>
  <si>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</si>
  <si>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</si>
  <si>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</si>
  <si>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</si>
  <si>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</si>
  <si>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</si>
  <si>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</si>
  <si>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600661</t>
    <phoneticPr fontId="1" type="noConversion"/>
  </si>
  <si>
    <t>300460</t>
    <phoneticPr fontId="1" type="noConversion"/>
  </si>
  <si>
    <t>300359</t>
    <phoneticPr fontId="1" type="noConversion"/>
  </si>
  <si>
    <t>002737</t>
    <phoneticPr fontId="1" type="noConversion"/>
  </si>
  <si>
    <t>300531</t>
    <phoneticPr fontId="1" type="noConversion"/>
  </si>
  <si>
    <t>002419</t>
    <phoneticPr fontId="1" type="noConversion"/>
  </si>
  <si>
    <t>300330</t>
    <phoneticPr fontId="1" type="noConversion"/>
  </si>
  <si>
    <t>300536</t>
    <phoneticPr fontId="1" type="noConversion"/>
  </si>
  <si>
    <t>002376</t>
    <phoneticPr fontId="1" type="noConversion"/>
  </si>
  <si>
    <t>000066</t>
    <phoneticPr fontId="1" type="noConversion"/>
  </si>
  <si>
    <t>600199</t>
    <phoneticPr fontId="1" type="noConversion"/>
  </si>
  <si>
    <t>300529</t>
    <phoneticPr fontId="1" type="noConversion"/>
  </si>
  <si>
    <t>300511</t>
    <phoneticPr fontId="1" type="noConversion"/>
  </si>
  <si>
    <t>603966</t>
    <phoneticPr fontId="1" type="noConversion"/>
  </si>
  <si>
    <t>002815</t>
    <phoneticPr fontId="1" type="noConversion"/>
  </si>
  <si>
    <t>002690</t>
    <phoneticPr fontId="1" type="noConversion"/>
  </si>
  <si>
    <t>603656</t>
    <phoneticPr fontId="1" type="noConversion"/>
  </si>
  <si>
    <t>603928</t>
    <phoneticPr fontId="1" type="noConversion"/>
  </si>
  <si>
    <t>300353</t>
    <phoneticPr fontId="1" type="noConversion"/>
  </si>
  <si>
    <t>300155</t>
    <phoneticPr fontId="1" type="noConversion"/>
  </si>
  <si>
    <t>603976</t>
    <phoneticPr fontId="1" type="noConversion"/>
  </si>
  <si>
    <t>300686</t>
    <phoneticPr fontId="1" type="noConversion"/>
  </si>
  <si>
    <t>300047</t>
    <phoneticPr fontId="1" type="noConversion"/>
  </si>
  <si>
    <t>300077</t>
    <phoneticPr fontId="1" type="noConversion"/>
  </si>
  <si>
    <t>603129</t>
    <phoneticPr fontId="1" type="noConversion"/>
  </si>
  <si>
    <t>300541</t>
    <phoneticPr fontId="1" type="noConversion"/>
  </si>
  <si>
    <t>002848</t>
    <phoneticPr fontId="1" type="noConversion"/>
  </si>
  <si>
    <t>002808</t>
    <phoneticPr fontId="1" type="noConversion"/>
  </si>
  <si>
    <t>300573</t>
    <phoneticPr fontId="1" type="noConversion"/>
  </si>
  <si>
    <t>002698</t>
    <phoneticPr fontId="1" type="noConversion"/>
  </si>
  <si>
    <t>002568</t>
    <phoneticPr fontId="1" type="noConversion"/>
  </si>
  <si>
    <t>603886</t>
    <phoneticPr fontId="1" type="noConversion"/>
  </si>
  <si>
    <t>600637</t>
    <phoneticPr fontId="1" type="noConversion"/>
  </si>
  <si>
    <t>000768</t>
    <phoneticPr fontId="1" type="noConversion"/>
  </si>
  <si>
    <t>002550</t>
    <phoneticPr fontId="1" type="noConversion"/>
  </si>
  <si>
    <t>300651</t>
    <phoneticPr fontId="1" type="noConversion"/>
  </si>
  <si>
    <t>603987</t>
    <phoneticPr fontId="1" type="noConversion"/>
  </si>
  <si>
    <t>300199</t>
    <phoneticPr fontId="1" type="noConversion"/>
  </si>
  <si>
    <t>300570</t>
    <phoneticPr fontId="1" type="noConversion"/>
  </si>
  <si>
    <t>603076</t>
    <phoneticPr fontId="1" type="noConversion"/>
  </si>
  <si>
    <t>000729</t>
    <phoneticPr fontId="1" type="noConversion"/>
  </si>
  <si>
    <t>600756</t>
    <phoneticPr fontId="1" type="noConversion"/>
  </si>
  <si>
    <t>300562</t>
    <phoneticPr fontId="1" type="noConversion"/>
  </si>
  <si>
    <t>002863</t>
    <phoneticPr fontId="1" type="noConversion"/>
  </si>
  <si>
    <t>002693</t>
    <phoneticPr fontId="1" type="noConversion"/>
  </si>
  <si>
    <t>002771</t>
    <phoneticPr fontId="1" type="noConversion"/>
  </si>
  <si>
    <t>600789</t>
    <phoneticPr fontId="1" type="noConversion"/>
  </si>
  <si>
    <t>603963</t>
    <phoneticPr fontId="1" type="noConversion"/>
  </si>
  <si>
    <t>603929</t>
    <phoneticPr fontId="1" type="noConversion"/>
  </si>
  <si>
    <t>002835</t>
    <phoneticPr fontId="1" type="noConversion"/>
  </si>
  <si>
    <t>300439</t>
    <phoneticPr fontId="1" type="noConversion"/>
  </si>
  <si>
    <t>300177</t>
    <phoneticPr fontId="1" type="noConversion"/>
  </si>
  <si>
    <t>300212</t>
    <phoneticPr fontId="1" type="noConversion"/>
  </si>
  <si>
    <t>300526</t>
    <phoneticPr fontId="1" type="noConversion"/>
  </si>
  <si>
    <t>300534</t>
    <phoneticPr fontId="1" type="noConversion"/>
  </si>
  <si>
    <t>603042</t>
    <phoneticPr fontId="1" type="noConversion"/>
  </si>
  <si>
    <t>600596</t>
    <phoneticPr fontId="1" type="noConversion"/>
  </si>
  <si>
    <t>300716</t>
    <phoneticPr fontId="1" type="noConversion"/>
  </si>
  <si>
    <t>000636</t>
    <phoneticPr fontId="1" type="noConversion"/>
  </si>
  <si>
    <t>601858</t>
    <phoneticPr fontId="1" type="noConversion"/>
  </si>
  <si>
    <t>600623</t>
    <phoneticPr fontId="1" type="noConversion"/>
  </si>
  <si>
    <t>603369</t>
    <phoneticPr fontId="1" type="noConversion"/>
  </si>
  <si>
    <t>300125</t>
    <phoneticPr fontId="1" type="noConversion"/>
  </si>
  <si>
    <t>603568</t>
    <phoneticPr fontId="1" type="noConversion"/>
  </si>
  <si>
    <t>002846</t>
    <phoneticPr fontId="1" type="noConversion"/>
  </si>
  <si>
    <t>603839</t>
    <phoneticPr fontId="1" type="noConversion"/>
  </si>
  <si>
    <t>300378</t>
    <phoneticPr fontId="1" type="noConversion"/>
  </si>
  <si>
    <t>300101</t>
    <phoneticPr fontId="1" type="noConversion"/>
  </si>
  <si>
    <t>000670</t>
    <phoneticPr fontId="1" type="noConversion"/>
  </si>
  <si>
    <t>603517</t>
    <phoneticPr fontId="1" type="noConversion"/>
  </si>
  <si>
    <t>300348</t>
    <phoneticPr fontId="1" type="noConversion"/>
  </si>
  <si>
    <t>002353</t>
    <phoneticPr fontId="1" type="noConversion"/>
  </si>
  <si>
    <t>000650</t>
    <phoneticPr fontId="1" type="noConversion"/>
  </si>
  <si>
    <t>002727</t>
    <phoneticPr fontId="1" type="noConversion"/>
  </si>
  <si>
    <t>300170</t>
    <phoneticPr fontId="1" type="noConversion"/>
  </si>
  <si>
    <t>300520</t>
    <phoneticPr fontId="1" type="noConversion"/>
  </si>
  <si>
    <t>603335</t>
    <phoneticPr fontId="1" type="noConversion"/>
  </si>
  <si>
    <t>300597</t>
    <phoneticPr fontId="1" type="noConversion"/>
  </si>
  <si>
    <t>002052</t>
    <phoneticPr fontId="1" type="noConversion"/>
  </si>
  <si>
    <t>603496</t>
    <phoneticPr fontId="1" type="noConversion"/>
  </si>
  <si>
    <t>002181</t>
    <phoneticPr fontId="1" type="noConversion"/>
  </si>
  <si>
    <t>603345</t>
    <phoneticPr fontId="1" type="noConversion"/>
  </si>
  <si>
    <t>300326</t>
    <phoneticPr fontId="1" type="noConversion"/>
  </si>
  <si>
    <t>002826</t>
    <phoneticPr fontId="1" type="noConversion"/>
  </si>
  <si>
    <t>300543</t>
    <phoneticPr fontId="1" type="noConversion"/>
  </si>
  <si>
    <t>300333</t>
    <phoneticPr fontId="1" type="noConversion"/>
  </si>
  <si>
    <t>300537</t>
    <phoneticPr fontId="1" type="noConversion"/>
  </si>
  <si>
    <t>603031</t>
    <phoneticPr fontId="1" type="noConversion"/>
  </si>
  <si>
    <t>300540</t>
    <phoneticPr fontId="1" type="noConversion"/>
  </si>
  <si>
    <t>300565</t>
    <phoneticPr fontId="1" type="noConversion"/>
  </si>
  <si>
    <t>tradedata139</t>
  </si>
  <si>
    <t>tradedata140</t>
  </si>
  <si>
    <t>tradedata141</t>
  </si>
  <si>
    <t>tradedata142</t>
  </si>
  <si>
    <t>tradedata144</t>
  </si>
  <si>
    <t>tradedata145</t>
  </si>
  <si>
    <t>tradedata146</t>
  </si>
  <si>
    <t>tradedata147</t>
  </si>
  <si>
    <t>tradedata148</t>
  </si>
  <si>
    <t>tradedata150</t>
  </si>
  <si>
    <t>tradedata153</t>
  </si>
  <si>
    <t>tradedata155</t>
  </si>
  <si>
    <t>tradedata156</t>
  </si>
  <si>
    <t>tradedata157</t>
  </si>
  <si>
    <t>tradedata159</t>
  </si>
  <si>
    <t>tradedata160</t>
  </si>
  <si>
    <t>tradedata162</t>
  </si>
  <si>
    <t>tradedata163</t>
  </si>
  <si>
    <t>tradedata164</t>
  </si>
  <si>
    <t>tradedata166</t>
  </si>
  <si>
    <t>tradedata167</t>
  </si>
  <si>
    <t>tradedata168</t>
  </si>
  <si>
    <t>tradedata169</t>
  </si>
  <si>
    <t>tradedata170</t>
  </si>
  <si>
    <t>tradedata172</t>
  </si>
  <si>
    <t>tradedata173</t>
  </si>
  <si>
    <t>tradedata175</t>
  </si>
  <si>
    <t>tradedata176</t>
  </si>
  <si>
    <t>tradedata177</t>
  </si>
  <si>
    <t>tradedata178</t>
  </si>
  <si>
    <t>tradedata181</t>
  </si>
  <si>
    <t>tradedata182</t>
  </si>
  <si>
    <t>tradedata183</t>
  </si>
  <si>
    <t>tradedata184</t>
  </si>
  <si>
    <t>tradedata185</t>
  </si>
  <si>
    <t>tradedata186</t>
  </si>
  <si>
    <t>tradedata187</t>
  </si>
  <si>
    <t>tradedata188</t>
  </si>
  <si>
    <t>tradedata189</t>
  </si>
  <si>
    <t>tradedata191</t>
  </si>
  <si>
    <t>tradedata192</t>
  </si>
  <si>
    <t>tradedata193</t>
  </si>
  <si>
    <t>tradedata194</t>
  </si>
  <si>
    <t>tradedata195</t>
  </si>
  <si>
    <t>tradedata196</t>
  </si>
  <si>
    <t>tradedata197</t>
  </si>
  <si>
    <t>tradedata198</t>
  </si>
  <si>
    <t>tradedata199</t>
  </si>
  <si>
    <t>tradedata201</t>
  </si>
  <si>
    <t>tradedata202</t>
  </si>
  <si>
    <t>tradedata203</t>
  </si>
  <si>
    <t>tradedata204</t>
  </si>
  <si>
    <t>tradedata205</t>
  </si>
  <si>
    <t>tradedata206</t>
  </si>
  <si>
    <t>tradedata207</t>
  </si>
  <si>
    <t>tradedata209</t>
  </si>
  <si>
    <t>tradedata212</t>
  </si>
  <si>
    <t>tradedata213</t>
  </si>
  <si>
    <t>tradedata214</t>
  </si>
  <si>
    <t>tradedata215</t>
  </si>
  <si>
    <t>tradedata216</t>
  </si>
  <si>
    <t>tradedata218</t>
  </si>
  <si>
    <t>tradedata219</t>
  </si>
  <si>
    <t>tradedata220</t>
  </si>
  <si>
    <t>tradedata221</t>
  </si>
  <si>
    <t>tradedata222</t>
  </si>
  <si>
    <t>tradedata224</t>
  </si>
  <si>
    <t>tradedata225</t>
  </si>
  <si>
    <t>tradedata227</t>
  </si>
  <si>
    <t>tradedata228</t>
  </si>
  <si>
    <t>tradedata230</t>
  </si>
  <si>
    <t>tradedata231</t>
  </si>
  <si>
    <t>tradedata232</t>
  </si>
  <si>
    <t>tradedata233</t>
  </si>
  <si>
    <t>tradedata235</t>
  </si>
  <si>
    <t>tradedata236</t>
  </si>
  <si>
    <t>tradedata237</t>
  </si>
  <si>
    <t>tradedata238</t>
  </si>
  <si>
    <t>tradedata240</t>
  </si>
  <si>
    <t>tradedata241</t>
  </si>
  <si>
    <t>tradedata242</t>
  </si>
  <si>
    <t>tradedata243</t>
  </si>
  <si>
    <t>tradedata244</t>
  </si>
  <si>
    <t>tradedata245</t>
  </si>
  <si>
    <t>tradedata246</t>
  </si>
  <si>
    <t>tradedata247</t>
  </si>
  <si>
    <t>tradedata250</t>
  </si>
  <si>
    <t>tradedata251</t>
  </si>
  <si>
    <t>tradedata252</t>
  </si>
  <si>
    <t>tradedata254</t>
  </si>
  <si>
    <t>tradedata255</t>
  </si>
  <si>
    <t>tradedata256</t>
  </si>
  <si>
    <t>tradedata257</t>
  </si>
  <si>
    <t>tradedata258</t>
  </si>
  <si>
    <t>tradedata259</t>
  </si>
  <si>
    <t>tradedata260</t>
  </si>
  <si>
    <t>tradedata261</t>
  </si>
  <si>
    <t>tradedata262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</si>
  <si>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</si>
  <si>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</si>
  <si>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</si>
  <si>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</si>
  <si>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</si>
  <si>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</si>
  <si>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</si>
  <si>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</si>
  <si>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</si>
  <si>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</si>
  <si>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</si>
  <si>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</si>
  <si>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</si>
  <si>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</si>
  <si>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</si>
  <si>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</si>
  <si>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</si>
  <si>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</si>
  <si>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</si>
  <si>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</si>
  <si>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</si>
  <si>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</si>
  <si>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</si>
  <si>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</si>
  <si>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</si>
  <si>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</si>
  <si>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</si>
  <si>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</si>
  <si>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</si>
  <si>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</si>
  <si>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</si>
  <si>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</si>
  <si>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</si>
  <si>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</si>
  <si>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</si>
  <si>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</si>
  <si>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</si>
  <si>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</si>
  <si>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</si>
  <si>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</si>
  <si>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</si>
  <si>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</si>
  <si>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</si>
  <si>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</si>
  <si>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</si>
  <si>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</si>
  <si>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</si>
  <si>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</si>
  <si>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</si>
  <si>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</si>
  <si>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</si>
  <si>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</si>
  <si>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</si>
  <si>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</si>
  <si>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</si>
  <si>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</si>
  <si>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</si>
  <si>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</si>
  <si>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002023</t>
    <phoneticPr fontId="4" type="noConversion"/>
  </si>
  <si>
    <t>000739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</si>
  <si>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</si>
  <si>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</si>
  <si>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</si>
  <si>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</si>
  <si>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</si>
  <si>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</si>
  <si>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</si>
  <si>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</si>
  <si>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</si>
  <si>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</si>
  <si>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</si>
  <si>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</si>
  <si>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</si>
  <si>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</si>
  <si>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tradedata263</t>
  </si>
  <si>
    <t>tradedata264</t>
  </si>
  <si>
    <t>tradedata265</t>
  </si>
  <si>
    <t>tradedata266</t>
  </si>
  <si>
    <t>tradedata267</t>
  </si>
  <si>
    <t>tradedata268</t>
  </si>
  <si>
    <t>tradedata269</t>
  </si>
  <si>
    <t>tradedata270</t>
  </si>
  <si>
    <t>tradedata271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</si>
</sst>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44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 applyFill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ont="1" applyFill="1"/>
    <xf numFmtId="0" fontId="0" fillId="6" borderId="0" xfId="0" applyFont="1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8" borderId="0" xfId="0" applyNumberFormat="1" applyFont="1" applyFill="1" applyAlignment="1">
      <alignment vertical="center"/>
    </xf>
    <xf numFmtId="49" fontId="0" fillId="9" borderId="0" xfId="0" applyNumberFormat="1" applyFont="1" applyFill="1" applyAlignment="1">
      <alignment vertical="center"/>
    </xf>
    <xf numFmtId="0" fontId="0" fillId="8" borderId="0" xfId="0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6"/>
  <sheetViews>
    <sheetView tabSelected="1" topLeftCell="A353" zoomScaleNormal="100" workbookViewId="0">
      <selection activeCell="G366" sqref="G36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  <c r="G2" s="3" t="s">
        <v>2064</v>
      </c>
    </row>
    <row r="3" spans="1:7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  <c r="G3" s="3" t="s">
        <v>2063</v>
      </c>
    </row>
    <row r="4" spans="1:7" x14ac:dyDescent="0.2">
      <c r="A4" s="1" t="s">
        <v>3</v>
      </c>
      <c r="B4" s="16" t="s">
        <v>769</v>
      </c>
      <c r="C4" s="1"/>
      <c r="D4" s="1"/>
      <c r="E4" s="1"/>
      <c r="F4" s="1"/>
    </row>
    <row r="5" spans="1:7" x14ac:dyDescent="0.2">
      <c r="A5" s="3" t="s">
        <v>759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G5" s="5">
        <v>0</v>
      </c>
    </row>
    <row r="6" spans="1:7" x14ac:dyDescent="0.2">
      <c r="A6" s="3" t="s">
        <v>760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G6" s="5">
        <v>0</v>
      </c>
    </row>
    <row r="7" spans="1:7" x14ac:dyDescent="0.2">
      <c r="A7" s="3" t="s">
        <v>761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G7" s="5">
        <v>0</v>
      </c>
    </row>
    <row r="8" spans="1:7" x14ac:dyDescent="0.2">
      <c r="A8" s="3" t="s">
        <v>762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G8" s="5">
        <v>0</v>
      </c>
    </row>
    <row r="9" spans="1:7" x14ac:dyDescent="0.2">
      <c r="A9" s="3" t="s">
        <v>763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G9" s="5">
        <v>0</v>
      </c>
    </row>
    <row r="10" spans="1:7" x14ac:dyDescent="0.2">
      <c r="A10" s="3" t="s">
        <v>764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G10" s="5">
        <v>0</v>
      </c>
    </row>
    <row r="11" spans="1:7" x14ac:dyDescent="0.2">
      <c r="A11" s="3" t="s">
        <v>765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G11" s="5">
        <v>0</v>
      </c>
    </row>
    <row r="12" spans="1:7" x14ac:dyDescent="0.2">
      <c r="A12" s="3" t="s">
        <v>766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G12" s="5">
        <v>0</v>
      </c>
    </row>
    <row r="13" spans="1:7" x14ac:dyDescent="0.2">
      <c r="A13" s="3" t="s">
        <v>767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G13" s="5">
        <v>0</v>
      </c>
    </row>
    <row r="14" spans="1:7" x14ac:dyDescent="0.2">
      <c r="A14" s="3" t="s">
        <v>768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G14" s="5">
        <v>0</v>
      </c>
    </row>
    <row r="15" spans="1:7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7" x14ac:dyDescent="0.2">
      <c r="A16" s="3" t="s">
        <v>913</v>
      </c>
      <c r="B16" s="4">
        <v>603877</v>
      </c>
      <c r="C16" s="26" t="s">
        <v>32</v>
      </c>
      <c r="D16" s="5">
        <v>2</v>
      </c>
      <c r="E16" s="5">
        <v>100</v>
      </c>
      <c r="F16" s="5">
        <v>12</v>
      </c>
      <c r="G16" s="5">
        <v>0</v>
      </c>
    </row>
    <row r="17" spans="1:7" x14ac:dyDescent="0.2">
      <c r="A17" s="3" t="s">
        <v>1595</v>
      </c>
      <c r="B17" s="4">
        <v>601369</v>
      </c>
      <c r="C17" s="26" t="s">
        <v>40</v>
      </c>
      <c r="D17" s="5">
        <v>2</v>
      </c>
      <c r="E17" s="5">
        <v>600</v>
      </c>
      <c r="F17" s="5">
        <v>5</v>
      </c>
      <c r="G17" s="5">
        <v>0</v>
      </c>
    </row>
    <row r="18" spans="1:7" x14ac:dyDescent="0.2">
      <c r="A18" s="3" t="s">
        <v>11</v>
      </c>
      <c r="B18" s="4">
        <v>600970</v>
      </c>
      <c r="C18" s="22" t="s">
        <v>41</v>
      </c>
      <c r="D18" s="5">
        <v>2</v>
      </c>
      <c r="E18" s="5">
        <v>1000</v>
      </c>
      <c r="F18" s="5">
        <v>5</v>
      </c>
      <c r="G18" s="5">
        <v>0</v>
      </c>
    </row>
    <row r="19" spans="1:7" x14ac:dyDescent="0.2">
      <c r="A19" s="3" t="s">
        <v>12</v>
      </c>
      <c r="B19" s="4">
        <v>300059</v>
      </c>
      <c r="C19" s="22" t="s">
        <v>51</v>
      </c>
      <c r="D19" s="5">
        <v>2</v>
      </c>
      <c r="E19" s="5">
        <v>2000</v>
      </c>
      <c r="F19" s="5">
        <v>5</v>
      </c>
      <c r="G19" s="5">
        <v>0</v>
      </c>
    </row>
    <row r="20" spans="1:7" x14ac:dyDescent="0.2">
      <c r="A20" s="3" t="s">
        <v>13</v>
      </c>
      <c r="B20" s="4" t="s">
        <v>183</v>
      </c>
      <c r="C20" s="26" t="s">
        <v>57</v>
      </c>
      <c r="D20" s="5">
        <v>2</v>
      </c>
      <c r="E20" s="5">
        <v>1000</v>
      </c>
      <c r="F20" s="5">
        <v>6</v>
      </c>
      <c r="G20" s="5">
        <v>0</v>
      </c>
    </row>
    <row r="21" spans="1:7" x14ac:dyDescent="0.2">
      <c r="A21" s="3" t="s">
        <v>14</v>
      </c>
      <c r="B21" s="4" t="s">
        <v>184</v>
      </c>
      <c r="C21" s="22" t="s">
        <v>58</v>
      </c>
      <c r="D21" s="5">
        <v>2</v>
      </c>
      <c r="E21" s="5">
        <v>1000</v>
      </c>
      <c r="F21" s="5">
        <v>4</v>
      </c>
      <c r="G21" s="5">
        <v>0</v>
      </c>
    </row>
    <row r="22" spans="1:7" ht="14.25" customHeight="1" x14ac:dyDescent="0.2">
      <c r="A22" s="3" t="s">
        <v>15</v>
      </c>
      <c r="B22" s="4" t="s">
        <v>189</v>
      </c>
      <c r="C22" s="22" t="s">
        <v>65</v>
      </c>
      <c r="D22" s="5">
        <v>2</v>
      </c>
      <c r="E22" s="5">
        <v>1000</v>
      </c>
      <c r="F22" s="5">
        <v>5</v>
      </c>
      <c r="G22" s="5">
        <v>0</v>
      </c>
    </row>
    <row r="23" spans="1:7" x14ac:dyDescent="0.2">
      <c r="A23" s="3" t="s">
        <v>16</v>
      </c>
      <c r="B23" s="4">
        <v>600271</v>
      </c>
      <c r="C23" s="26" t="s">
        <v>72</v>
      </c>
      <c r="D23" s="5">
        <v>2</v>
      </c>
      <c r="E23" s="5">
        <v>500</v>
      </c>
      <c r="F23" s="5">
        <v>7</v>
      </c>
      <c r="G23" s="5">
        <v>0</v>
      </c>
    </row>
    <row r="24" spans="1:7" x14ac:dyDescent="0.2">
      <c r="A24" s="3" t="s">
        <v>17</v>
      </c>
      <c r="B24" s="4" t="s">
        <v>195</v>
      </c>
      <c r="C24" s="22" t="s">
        <v>75</v>
      </c>
      <c r="D24" s="5">
        <v>2</v>
      </c>
      <c r="E24" s="5">
        <v>500</v>
      </c>
      <c r="F24" s="5">
        <v>5</v>
      </c>
      <c r="G24" s="5">
        <v>0</v>
      </c>
    </row>
    <row r="25" spans="1:7" x14ac:dyDescent="0.2">
      <c r="A25" s="3" t="s">
        <v>18</v>
      </c>
      <c r="B25" s="4">
        <v>603708</v>
      </c>
      <c r="C25" s="22" t="s">
        <v>79</v>
      </c>
      <c r="D25" s="5">
        <v>2</v>
      </c>
      <c r="E25" s="5">
        <v>200</v>
      </c>
      <c r="F25" s="5">
        <v>3</v>
      </c>
      <c r="G25" s="5">
        <v>0</v>
      </c>
    </row>
    <row r="26" spans="1:7" ht="15" customHeight="1" x14ac:dyDescent="0.2">
      <c r="A26" s="3" t="s">
        <v>19</v>
      </c>
      <c r="B26" s="4" t="str">
        <f>"002867"</f>
        <v>002867</v>
      </c>
      <c r="C26" s="26" t="s">
        <v>90</v>
      </c>
      <c r="D26" s="5">
        <v>2</v>
      </c>
      <c r="E26" s="5">
        <v>100</v>
      </c>
      <c r="F26" s="5">
        <v>5</v>
      </c>
      <c r="G26" s="5">
        <v>0</v>
      </c>
    </row>
    <row r="27" spans="1:7" x14ac:dyDescent="0.2">
      <c r="A27" s="3" t="s">
        <v>20</v>
      </c>
      <c r="B27" s="4" t="str">
        <f>"300189"</f>
        <v>300189</v>
      </c>
      <c r="C27" s="26" t="s">
        <v>97</v>
      </c>
      <c r="D27" s="5">
        <v>2</v>
      </c>
      <c r="E27" s="5">
        <v>500</v>
      </c>
      <c r="F27" s="5">
        <v>6</v>
      </c>
      <c r="G27" s="5">
        <v>0</v>
      </c>
    </row>
    <row r="28" spans="1:7" x14ac:dyDescent="0.2">
      <c r="A28" s="3" t="s">
        <v>21</v>
      </c>
      <c r="B28" s="4" t="str">
        <f>"000989"</f>
        <v>000989</v>
      </c>
      <c r="C28" s="26" t="s">
        <v>108</v>
      </c>
      <c r="D28" s="5">
        <v>2</v>
      </c>
      <c r="E28" s="5">
        <v>300</v>
      </c>
      <c r="F28" s="5">
        <v>5</v>
      </c>
      <c r="G28" s="5">
        <v>0</v>
      </c>
    </row>
    <row r="29" spans="1:7" x14ac:dyDescent="0.2">
      <c r="A29" s="3" t="s">
        <v>22</v>
      </c>
      <c r="B29" s="4" t="str">
        <f>"002649"</f>
        <v>002649</v>
      </c>
      <c r="C29" s="22" t="s">
        <v>114</v>
      </c>
      <c r="D29" s="5">
        <v>2</v>
      </c>
      <c r="E29" s="5">
        <v>600</v>
      </c>
      <c r="F29" s="5">
        <v>3</v>
      </c>
      <c r="G29" s="5">
        <v>0</v>
      </c>
    </row>
    <row r="30" spans="1:7" x14ac:dyDescent="0.2">
      <c r="A30" s="3" t="s">
        <v>23</v>
      </c>
      <c r="B30" s="4" t="str">
        <f>"002332"</f>
        <v>002332</v>
      </c>
      <c r="C30" s="26" t="s">
        <v>124</v>
      </c>
      <c r="D30" s="5">
        <v>3</v>
      </c>
      <c r="E30" s="5">
        <v>500</v>
      </c>
      <c r="F30" s="5">
        <v>9</v>
      </c>
      <c r="G30" s="5">
        <v>0</v>
      </c>
    </row>
    <row r="31" spans="1:7" x14ac:dyDescent="0.2">
      <c r="A31" s="3" t="s">
        <v>24</v>
      </c>
      <c r="B31" s="4" t="str">
        <f>"300485"</f>
        <v>300485</v>
      </c>
      <c r="C31" s="36" t="s">
        <v>126</v>
      </c>
      <c r="D31" s="5">
        <v>3</v>
      </c>
      <c r="E31" s="5">
        <v>200</v>
      </c>
      <c r="F31" s="5">
        <v>4</v>
      </c>
      <c r="G31" s="5">
        <v>0</v>
      </c>
    </row>
    <row r="32" spans="1:7" x14ac:dyDescent="0.2">
      <c r="A32" s="3" t="s">
        <v>25</v>
      </c>
      <c r="B32" s="4" t="str">
        <f>"002229"</f>
        <v>002229</v>
      </c>
      <c r="C32" s="26" t="s">
        <v>127</v>
      </c>
      <c r="D32" s="5">
        <v>3</v>
      </c>
      <c r="E32" s="5">
        <v>500</v>
      </c>
      <c r="F32" s="5">
        <v>5</v>
      </c>
      <c r="G32" s="5">
        <v>0</v>
      </c>
    </row>
    <row r="33" spans="1:7" x14ac:dyDescent="0.2">
      <c r="A33" s="3" t="s">
        <v>26</v>
      </c>
      <c r="B33" s="4" t="str">
        <f>"002327"</f>
        <v>002327</v>
      </c>
      <c r="C33" s="26" t="s">
        <v>134</v>
      </c>
      <c r="D33" s="5">
        <v>3</v>
      </c>
      <c r="E33" s="5">
        <v>200</v>
      </c>
      <c r="F33" s="5">
        <v>10</v>
      </c>
      <c r="G33" s="5">
        <v>0</v>
      </c>
    </row>
    <row r="34" spans="1:7" x14ac:dyDescent="0.2">
      <c r="A34" s="3" t="s">
        <v>27</v>
      </c>
      <c r="B34" s="4" t="str">
        <f>"002644"</f>
        <v>002644</v>
      </c>
      <c r="C34" s="22" t="s">
        <v>135</v>
      </c>
      <c r="D34" s="5">
        <v>3</v>
      </c>
      <c r="E34" s="5">
        <v>500</v>
      </c>
      <c r="F34" s="5">
        <v>3</v>
      </c>
      <c r="G34" s="5">
        <v>0</v>
      </c>
    </row>
    <row r="35" spans="1:7" x14ac:dyDescent="0.2">
      <c r="A35" s="3" t="s">
        <v>269</v>
      </c>
      <c r="B35" s="4" t="str">
        <f>"002223"</f>
        <v>002223</v>
      </c>
      <c r="C35" s="26" t="s">
        <v>142</v>
      </c>
      <c r="D35" s="5">
        <v>2</v>
      </c>
      <c r="E35" s="5">
        <v>200</v>
      </c>
      <c r="F35" s="5">
        <v>10</v>
      </c>
      <c r="G35" s="5">
        <v>0</v>
      </c>
    </row>
    <row r="36" spans="1:7" x14ac:dyDescent="0.2">
      <c r="A36" s="3" t="s">
        <v>270</v>
      </c>
      <c r="B36" s="4" t="str">
        <f>"300584"</f>
        <v>300584</v>
      </c>
      <c r="C36" s="22" t="s">
        <v>154</v>
      </c>
      <c r="D36" s="5">
        <v>2</v>
      </c>
      <c r="E36" s="5">
        <v>20</v>
      </c>
      <c r="F36" s="5">
        <v>8</v>
      </c>
      <c r="G36" s="5">
        <v>0</v>
      </c>
    </row>
    <row r="37" spans="1:7" x14ac:dyDescent="0.2">
      <c r="A37" s="3" t="s">
        <v>271</v>
      </c>
      <c r="B37" s="4" t="str">
        <f>"002293"</f>
        <v>002293</v>
      </c>
      <c r="C37" s="22" t="s">
        <v>160</v>
      </c>
      <c r="D37" s="5">
        <v>2</v>
      </c>
      <c r="E37" s="5">
        <v>200</v>
      </c>
      <c r="F37" s="5">
        <v>4</v>
      </c>
      <c r="G37" s="5">
        <v>0</v>
      </c>
    </row>
    <row r="38" spans="1:7" x14ac:dyDescent="0.2">
      <c r="A38" s="3" t="s">
        <v>272</v>
      </c>
      <c r="B38" s="4" t="str">
        <f>"600060"</f>
        <v>600060</v>
      </c>
      <c r="C38" s="14" t="s">
        <v>164</v>
      </c>
      <c r="D38" s="5">
        <v>2</v>
      </c>
      <c r="E38" s="5">
        <v>500</v>
      </c>
      <c r="F38" s="5">
        <v>5</v>
      </c>
      <c r="G38" s="5">
        <v>0</v>
      </c>
    </row>
    <row r="39" spans="1:7" x14ac:dyDescent="0.2">
      <c r="A39" s="3" t="s">
        <v>273</v>
      </c>
      <c r="B39" s="4" t="str">
        <f>"600479"</f>
        <v>600479</v>
      </c>
      <c r="C39" s="26" t="s">
        <v>166</v>
      </c>
      <c r="D39" s="5">
        <v>2</v>
      </c>
      <c r="E39" s="5">
        <v>200</v>
      </c>
      <c r="F39" s="5">
        <v>7</v>
      </c>
      <c r="G39" s="5">
        <v>0</v>
      </c>
    </row>
    <row r="40" spans="1:7" x14ac:dyDescent="0.2">
      <c r="A40" s="3" t="s">
        <v>274</v>
      </c>
      <c r="B40" s="4" t="str">
        <f>"002369"</f>
        <v>002369</v>
      </c>
      <c r="C40" s="22" t="s">
        <v>173</v>
      </c>
      <c r="D40" s="5">
        <v>2</v>
      </c>
      <c r="E40" s="5">
        <v>500</v>
      </c>
      <c r="F40" s="5">
        <v>7</v>
      </c>
      <c r="G40" s="5">
        <v>0</v>
      </c>
    </row>
    <row r="41" spans="1:7" x14ac:dyDescent="0.2">
      <c r="A41" s="3" t="s">
        <v>275</v>
      </c>
      <c r="B41" s="4" t="str">
        <f>"300364"</f>
        <v>300364</v>
      </c>
      <c r="C41" s="26" t="s">
        <v>177</v>
      </c>
      <c r="D41" s="5">
        <v>2</v>
      </c>
      <c r="E41" s="5">
        <v>200</v>
      </c>
      <c r="F41" s="5">
        <v>10</v>
      </c>
      <c r="G41" s="5">
        <v>0</v>
      </c>
    </row>
    <row r="42" spans="1:7" x14ac:dyDescent="0.2">
      <c r="A42" s="3" t="s">
        <v>276</v>
      </c>
      <c r="B42" s="4">
        <v>300047</v>
      </c>
      <c r="C42" s="26" t="s">
        <v>202</v>
      </c>
      <c r="D42" s="5">
        <v>2</v>
      </c>
      <c r="E42" s="5">
        <v>200</v>
      </c>
      <c r="F42" s="5">
        <v>6</v>
      </c>
      <c r="G42" s="5">
        <v>0</v>
      </c>
    </row>
    <row r="43" spans="1:7" x14ac:dyDescent="0.2">
      <c r="A43" s="3" t="s">
        <v>277</v>
      </c>
      <c r="B43" s="4" t="s">
        <v>473</v>
      </c>
      <c r="C43" s="26" t="s">
        <v>215</v>
      </c>
      <c r="D43" s="5">
        <v>2</v>
      </c>
      <c r="E43" s="5">
        <v>200</v>
      </c>
      <c r="F43" s="5">
        <v>7</v>
      </c>
      <c r="G43" s="5">
        <v>0</v>
      </c>
    </row>
    <row r="44" spans="1:7" x14ac:dyDescent="0.2">
      <c r="A44" s="3" t="s">
        <v>278</v>
      </c>
      <c r="B44" s="4" t="str">
        <f>"300418"</f>
        <v>300418</v>
      </c>
      <c r="C44" s="26" t="s">
        <v>237</v>
      </c>
      <c r="D44" s="5">
        <v>2</v>
      </c>
      <c r="E44" s="5">
        <v>500</v>
      </c>
      <c r="F44" s="5">
        <v>5</v>
      </c>
      <c r="G44" s="5">
        <v>0</v>
      </c>
    </row>
    <row r="45" spans="1:7" x14ac:dyDescent="0.2">
      <c r="A45" s="3" t="s">
        <v>279</v>
      </c>
      <c r="B45" s="4" t="str">
        <f>"300532"</f>
        <v>300532</v>
      </c>
      <c r="C45" s="26" t="s">
        <v>239</v>
      </c>
      <c r="D45" s="5">
        <v>3</v>
      </c>
      <c r="E45" s="5">
        <v>100</v>
      </c>
      <c r="F45" s="5">
        <v>4</v>
      </c>
      <c r="G45" s="5">
        <v>0</v>
      </c>
    </row>
    <row r="46" spans="1:7" x14ac:dyDescent="0.2">
      <c r="A46" s="3" t="s">
        <v>280</v>
      </c>
      <c r="B46" s="4" t="str">
        <f>"600410"</f>
        <v>600410</v>
      </c>
      <c r="C46" s="22" t="s">
        <v>248</v>
      </c>
      <c r="D46" s="5">
        <v>2</v>
      </c>
      <c r="E46" s="5">
        <v>500</v>
      </c>
      <c r="F46" s="5">
        <v>6</v>
      </c>
      <c r="G46" s="5">
        <v>0</v>
      </c>
    </row>
    <row r="47" spans="1:7" x14ac:dyDescent="0.2">
      <c r="A47" s="3" t="s">
        <v>281</v>
      </c>
      <c r="B47" s="4" t="str">
        <f>"600359"</f>
        <v>600359</v>
      </c>
      <c r="C47" s="22" t="s">
        <v>249</v>
      </c>
      <c r="D47" s="5">
        <v>3</v>
      </c>
      <c r="E47" s="5">
        <v>200</v>
      </c>
      <c r="F47" s="5">
        <v>7</v>
      </c>
      <c r="G47" s="5">
        <v>0</v>
      </c>
    </row>
    <row r="48" spans="1:7" x14ac:dyDescent="0.2">
      <c r="A48" s="3" t="s">
        <v>282</v>
      </c>
      <c r="B48" s="4" t="str">
        <f>"300651"</f>
        <v>300651</v>
      </c>
      <c r="C48" s="26" t="s">
        <v>265</v>
      </c>
      <c r="D48" s="5">
        <v>2</v>
      </c>
      <c r="E48" s="5">
        <v>100</v>
      </c>
      <c r="F48" s="5">
        <v>3</v>
      </c>
      <c r="G48" s="5">
        <v>0</v>
      </c>
    </row>
    <row r="49" spans="1:7" x14ac:dyDescent="0.2">
      <c r="A49" s="3" t="s">
        <v>283</v>
      </c>
      <c r="B49" s="4" t="s">
        <v>508</v>
      </c>
      <c r="C49" s="26" t="s">
        <v>460</v>
      </c>
      <c r="D49" s="5">
        <v>2</v>
      </c>
      <c r="E49" s="5">
        <v>100</v>
      </c>
      <c r="F49" s="5">
        <v>10</v>
      </c>
      <c r="G49" s="5">
        <v>0</v>
      </c>
    </row>
    <row r="50" spans="1:7" x14ac:dyDescent="0.2">
      <c r="A50" s="3" t="s">
        <v>284</v>
      </c>
      <c r="B50" s="6" t="s">
        <v>510</v>
      </c>
      <c r="C50" s="13" t="s">
        <v>511</v>
      </c>
      <c r="D50" s="5">
        <v>2</v>
      </c>
      <c r="E50" s="5">
        <v>4000</v>
      </c>
      <c r="F50" s="5">
        <v>5</v>
      </c>
      <c r="G50" s="5">
        <v>0</v>
      </c>
    </row>
    <row r="51" spans="1:7" x14ac:dyDescent="0.2">
      <c r="A51" s="3" t="s">
        <v>285</v>
      </c>
      <c r="B51" s="6" t="s">
        <v>512</v>
      </c>
      <c r="C51" s="21" t="s">
        <v>513</v>
      </c>
      <c r="D51" s="5">
        <v>2</v>
      </c>
      <c r="E51" s="5">
        <v>500</v>
      </c>
      <c r="F51" s="5">
        <v>8</v>
      </c>
      <c r="G51" s="5">
        <v>0</v>
      </c>
    </row>
    <row r="52" spans="1:7" x14ac:dyDescent="0.2">
      <c r="A52" s="3" t="s">
        <v>286</v>
      </c>
      <c r="B52" s="6" t="s">
        <v>514</v>
      </c>
      <c r="C52" s="13" t="s">
        <v>515</v>
      </c>
      <c r="D52" s="5">
        <v>2</v>
      </c>
      <c r="E52" s="5">
        <v>500</v>
      </c>
      <c r="F52" s="5">
        <v>6</v>
      </c>
      <c r="G52" s="5">
        <v>0</v>
      </c>
    </row>
    <row r="53" spans="1:7" x14ac:dyDescent="0.2">
      <c r="A53" s="3" t="s">
        <v>287</v>
      </c>
      <c r="B53" s="6" t="s">
        <v>517</v>
      </c>
      <c r="C53" s="29" t="s">
        <v>516</v>
      </c>
      <c r="D53" s="5">
        <v>2</v>
      </c>
      <c r="E53" s="5">
        <v>500</v>
      </c>
      <c r="F53" s="5">
        <v>8</v>
      </c>
      <c r="G53" s="5">
        <v>6500</v>
      </c>
    </row>
    <row r="54" spans="1:7" x14ac:dyDescent="0.2">
      <c r="A54" s="3" t="s">
        <v>288</v>
      </c>
      <c r="B54" s="6" t="s">
        <v>526</v>
      </c>
      <c r="C54" s="21" t="s">
        <v>527</v>
      </c>
      <c r="D54" s="5">
        <v>2</v>
      </c>
      <c r="E54" s="5">
        <v>2000</v>
      </c>
      <c r="F54" s="5">
        <v>8</v>
      </c>
      <c r="G54" s="5">
        <v>0</v>
      </c>
    </row>
    <row r="55" spans="1:7" x14ac:dyDescent="0.2">
      <c r="A55" s="3" t="s">
        <v>289</v>
      </c>
      <c r="B55" s="6" t="s">
        <v>532</v>
      </c>
      <c r="C55" s="21" t="s">
        <v>533</v>
      </c>
      <c r="D55" s="5">
        <v>2</v>
      </c>
      <c r="E55" s="5">
        <v>500</v>
      </c>
      <c r="F55" s="5">
        <v>4</v>
      </c>
      <c r="G55" s="5">
        <v>0</v>
      </c>
    </row>
    <row r="56" spans="1:7" x14ac:dyDescent="0.2">
      <c r="A56" s="3" t="s">
        <v>290</v>
      </c>
      <c r="B56" s="4">
        <v>600727</v>
      </c>
      <c r="C56" s="29" t="s">
        <v>534</v>
      </c>
      <c r="D56" s="5">
        <v>2</v>
      </c>
      <c r="E56" s="5">
        <v>300</v>
      </c>
      <c r="F56" s="5">
        <v>5</v>
      </c>
      <c r="G56" s="5">
        <v>0</v>
      </c>
    </row>
    <row r="57" spans="1:7" x14ac:dyDescent="0.2">
      <c r="A57" s="3" t="s">
        <v>291</v>
      </c>
      <c r="B57" s="4" t="s">
        <v>541</v>
      </c>
      <c r="C57" s="13" t="s">
        <v>542</v>
      </c>
      <c r="D57" s="5">
        <v>3</v>
      </c>
      <c r="E57" s="5">
        <v>2000</v>
      </c>
      <c r="F57" s="5">
        <v>4</v>
      </c>
      <c r="G57" s="5">
        <v>0</v>
      </c>
    </row>
    <row r="58" spans="1:7" x14ac:dyDescent="0.2">
      <c r="A58" s="3" t="s">
        <v>292</v>
      </c>
      <c r="B58" s="4" t="s">
        <v>546</v>
      </c>
      <c r="C58" s="27" t="s">
        <v>545</v>
      </c>
      <c r="D58" s="5">
        <v>2</v>
      </c>
      <c r="E58" s="5">
        <v>100</v>
      </c>
      <c r="F58" s="5">
        <v>10</v>
      </c>
      <c r="G58" s="5">
        <v>0</v>
      </c>
    </row>
    <row r="59" spans="1:7" x14ac:dyDescent="0.2">
      <c r="A59" s="3" t="s">
        <v>293</v>
      </c>
      <c r="B59" s="4" t="s">
        <v>548</v>
      </c>
      <c r="C59" s="20" t="s">
        <v>549</v>
      </c>
      <c r="D59" s="5">
        <v>2</v>
      </c>
      <c r="E59" s="5">
        <v>600</v>
      </c>
      <c r="F59" s="5">
        <v>6</v>
      </c>
      <c r="G59" s="5">
        <v>0</v>
      </c>
    </row>
    <row r="60" spans="1:7" x14ac:dyDescent="0.2">
      <c r="A60" s="3" t="s">
        <v>294</v>
      </c>
      <c r="B60" s="4" t="s">
        <v>552</v>
      </c>
      <c r="C60" s="20" t="s">
        <v>553</v>
      </c>
      <c r="D60" s="5">
        <v>2</v>
      </c>
      <c r="E60" s="5">
        <v>800</v>
      </c>
      <c r="F60" s="5">
        <v>6</v>
      </c>
      <c r="G60" s="5">
        <v>0</v>
      </c>
    </row>
    <row r="61" spans="1:7" x14ac:dyDescent="0.2">
      <c r="A61" s="3" t="s">
        <v>295</v>
      </c>
      <c r="B61" s="4" t="s">
        <v>555</v>
      </c>
      <c r="C61" s="12" t="s">
        <v>554</v>
      </c>
      <c r="D61" s="5">
        <v>2</v>
      </c>
      <c r="E61" s="5">
        <v>300</v>
      </c>
      <c r="F61" s="5">
        <v>4</v>
      </c>
      <c r="G61" s="5">
        <v>0</v>
      </c>
    </row>
    <row r="62" spans="1:7" x14ac:dyDescent="0.2">
      <c r="A62" s="3" t="s">
        <v>296</v>
      </c>
      <c r="B62" s="4" t="s">
        <v>559</v>
      </c>
      <c r="C62" s="12" t="s">
        <v>558</v>
      </c>
      <c r="D62" s="5">
        <v>2</v>
      </c>
      <c r="E62" s="5">
        <v>500</v>
      </c>
      <c r="F62" s="5">
        <v>5</v>
      </c>
      <c r="G62" s="5">
        <v>0</v>
      </c>
    </row>
    <row r="63" spans="1:7" x14ac:dyDescent="0.2">
      <c r="A63" s="3" t="s">
        <v>297</v>
      </c>
      <c r="B63" s="4" t="s">
        <v>567</v>
      </c>
      <c r="C63" s="27" t="s">
        <v>566</v>
      </c>
      <c r="D63" s="5">
        <v>2</v>
      </c>
      <c r="E63" s="5">
        <v>100</v>
      </c>
      <c r="F63" s="5">
        <v>6</v>
      </c>
      <c r="G63" s="5">
        <v>0</v>
      </c>
    </row>
    <row r="64" spans="1:7" x14ac:dyDescent="0.2">
      <c r="A64" s="3" t="s">
        <v>298</v>
      </c>
      <c r="B64" s="4" t="s">
        <v>568</v>
      </c>
      <c r="C64" s="27" t="s">
        <v>569</v>
      </c>
      <c r="D64" s="5">
        <v>3</v>
      </c>
      <c r="E64" s="5">
        <v>200</v>
      </c>
      <c r="F64" s="5">
        <v>4</v>
      </c>
      <c r="G64" s="5">
        <v>0</v>
      </c>
    </row>
    <row r="65" spans="1:7" x14ac:dyDescent="0.2">
      <c r="A65" s="3" t="s">
        <v>299</v>
      </c>
      <c r="B65" s="4" t="s">
        <v>571</v>
      </c>
      <c r="C65" s="20" t="s">
        <v>570</v>
      </c>
      <c r="D65" s="5">
        <v>2</v>
      </c>
      <c r="E65" s="5">
        <v>500</v>
      </c>
      <c r="F65" s="5">
        <v>3</v>
      </c>
      <c r="G65" s="5">
        <v>0</v>
      </c>
    </row>
    <row r="66" spans="1:7" x14ac:dyDescent="0.2">
      <c r="A66" s="3" t="s">
        <v>300</v>
      </c>
      <c r="B66" s="4" t="s">
        <v>572</v>
      </c>
      <c r="C66" s="27" t="s">
        <v>573</v>
      </c>
      <c r="D66" s="5">
        <v>2</v>
      </c>
      <c r="E66" s="5">
        <v>500</v>
      </c>
      <c r="F66" s="5">
        <v>7</v>
      </c>
      <c r="G66" s="5">
        <v>0</v>
      </c>
    </row>
    <row r="67" spans="1:7" x14ac:dyDescent="0.2">
      <c r="A67" s="3" t="s">
        <v>301</v>
      </c>
      <c r="B67" s="4" t="s">
        <v>576</v>
      </c>
      <c r="C67" s="12" t="s">
        <v>577</v>
      </c>
      <c r="D67" s="5">
        <v>2</v>
      </c>
      <c r="E67" s="5">
        <v>700</v>
      </c>
      <c r="F67" s="5">
        <v>6</v>
      </c>
      <c r="G67" s="5">
        <v>0</v>
      </c>
    </row>
    <row r="68" spans="1:7" x14ac:dyDescent="0.2">
      <c r="A68" s="3" t="s">
        <v>302</v>
      </c>
      <c r="B68" s="4" t="s">
        <v>579</v>
      </c>
      <c r="C68" s="20" t="s">
        <v>580</v>
      </c>
      <c r="D68" s="5">
        <v>2</v>
      </c>
      <c r="E68" s="5">
        <v>500</v>
      </c>
      <c r="F68" s="5">
        <v>5</v>
      </c>
      <c r="G68" s="5">
        <v>0</v>
      </c>
    </row>
    <row r="69" spans="1:7" x14ac:dyDescent="0.2">
      <c r="A69" s="3" t="s">
        <v>303</v>
      </c>
      <c r="B69" s="4" t="s">
        <v>589</v>
      </c>
      <c r="C69" s="27" t="s">
        <v>584</v>
      </c>
      <c r="D69" s="5">
        <v>2</v>
      </c>
      <c r="E69" s="5">
        <v>500</v>
      </c>
      <c r="F69" s="5">
        <v>8</v>
      </c>
      <c r="G69" s="5">
        <v>0</v>
      </c>
    </row>
    <row r="70" spans="1:7" x14ac:dyDescent="0.2">
      <c r="A70" s="3" t="s">
        <v>304</v>
      </c>
      <c r="B70" s="4" t="s">
        <v>590</v>
      </c>
      <c r="C70" s="12" t="s">
        <v>585</v>
      </c>
      <c r="D70" s="5">
        <v>3</v>
      </c>
      <c r="E70" s="5">
        <v>1000</v>
      </c>
      <c r="F70" s="5">
        <v>5</v>
      </c>
      <c r="G70" s="5">
        <v>0</v>
      </c>
    </row>
    <row r="71" spans="1:7" x14ac:dyDescent="0.2">
      <c r="A71" s="3" t="s">
        <v>305</v>
      </c>
      <c r="B71" s="4" t="s">
        <v>591</v>
      </c>
      <c r="C71" s="37" t="s">
        <v>595</v>
      </c>
      <c r="D71" s="5">
        <v>2</v>
      </c>
      <c r="E71" s="5">
        <v>500</v>
      </c>
      <c r="F71" s="5">
        <v>5</v>
      </c>
      <c r="G71" s="5">
        <v>0</v>
      </c>
    </row>
    <row r="72" spans="1:7" x14ac:dyDescent="0.2">
      <c r="A72" s="3" t="s">
        <v>306</v>
      </c>
      <c r="B72" s="4" t="s">
        <v>593</v>
      </c>
      <c r="C72" s="20" t="s">
        <v>597</v>
      </c>
      <c r="D72" s="5">
        <v>2</v>
      </c>
      <c r="E72" s="5">
        <v>100</v>
      </c>
      <c r="F72" s="5">
        <v>8</v>
      </c>
      <c r="G72" s="5">
        <v>0</v>
      </c>
    </row>
    <row r="73" spans="1:7" x14ac:dyDescent="0.2">
      <c r="A73" s="3" t="s">
        <v>307</v>
      </c>
      <c r="B73" s="4" t="s">
        <v>602</v>
      </c>
      <c r="C73" s="20" t="s">
        <v>600</v>
      </c>
      <c r="D73" s="5">
        <v>2</v>
      </c>
      <c r="E73" s="5">
        <v>500</v>
      </c>
      <c r="F73" s="5">
        <v>5</v>
      </c>
      <c r="G73" s="5">
        <v>0</v>
      </c>
    </row>
    <row r="74" spans="1:7" x14ac:dyDescent="0.2">
      <c r="A74" s="3" t="s">
        <v>308</v>
      </c>
      <c r="B74" s="4" t="s">
        <v>610</v>
      </c>
      <c r="C74" s="20" t="s">
        <v>605</v>
      </c>
      <c r="D74" s="5">
        <v>2</v>
      </c>
      <c r="E74" s="5">
        <v>200</v>
      </c>
      <c r="F74" s="5">
        <v>4</v>
      </c>
      <c r="G74" s="5">
        <v>0</v>
      </c>
    </row>
    <row r="75" spans="1:7" x14ac:dyDescent="0.2">
      <c r="A75" s="3" t="s">
        <v>309</v>
      </c>
      <c r="B75" s="4" t="s">
        <v>613</v>
      </c>
      <c r="C75" s="20" t="s">
        <v>608</v>
      </c>
      <c r="D75" s="5">
        <v>2</v>
      </c>
      <c r="E75" s="5">
        <v>150</v>
      </c>
      <c r="F75" s="5">
        <v>5</v>
      </c>
      <c r="G75" s="5">
        <v>0</v>
      </c>
    </row>
    <row r="76" spans="1:7" x14ac:dyDescent="0.2">
      <c r="A76" s="3" t="s">
        <v>310</v>
      </c>
      <c r="B76" s="4" t="s">
        <v>616</v>
      </c>
      <c r="C76" s="27" t="s">
        <v>625</v>
      </c>
      <c r="D76" s="5">
        <v>2</v>
      </c>
      <c r="E76" s="5">
        <v>100</v>
      </c>
      <c r="F76" s="5">
        <v>12</v>
      </c>
      <c r="G76" s="5">
        <v>0</v>
      </c>
    </row>
    <row r="77" spans="1:7" x14ac:dyDescent="0.2">
      <c r="A77" s="3" t="s">
        <v>311</v>
      </c>
      <c r="B77" s="4" t="s">
        <v>618</v>
      </c>
      <c r="C77" s="27" t="s">
        <v>623</v>
      </c>
      <c r="D77" s="5">
        <v>2</v>
      </c>
      <c r="E77" s="5">
        <v>500</v>
      </c>
      <c r="F77" s="5">
        <v>3</v>
      </c>
      <c r="G77" s="5">
        <v>0</v>
      </c>
    </row>
    <row r="78" spans="1:7" x14ac:dyDescent="0.2">
      <c r="A78" s="3" t="s">
        <v>312</v>
      </c>
      <c r="B78" s="4" t="s">
        <v>619</v>
      </c>
      <c r="C78" s="27" t="s">
        <v>622</v>
      </c>
      <c r="D78" s="5">
        <v>2</v>
      </c>
      <c r="E78" s="5">
        <v>100</v>
      </c>
      <c r="F78" s="5">
        <v>8</v>
      </c>
      <c r="G78" s="5">
        <v>0</v>
      </c>
    </row>
    <row r="79" spans="1:7" x14ac:dyDescent="0.2">
      <c r="A79" s="3" t="s">
        <v>313</v>
      </c>
      <c r="B79" s="4" t="s">
        <v>634</v>
      </c>
      <c r="C79" s="12" t="s">
        <v>627</v>
      </c>
      <c r="D79" s="5">
        <v>2</v>
      </c>
      <c r="E79" s="5">
        <v>3000</v>
      </c>
      <c r="F79" s="5">
        <v>3</v>
      </c>
      <c r="G79" s="5">
        <v>0</v>
      </c>
    </row>
    <row r="80" spans="1:7" x14ac:dyDescent="0.2">
      <c r="A80" s="3" t="s">
        <v>314</v>
      </c>
      <c r="B80" s="4" t="s">
        <v>648</v>
      </c>
      <c r="C80" s="20" t="s">
        <v>645</v>
      </c>
      <c r="D80" s="5">
        <v>2</v>
      </c>
      <c r="E80" s="5">
        <v>300</v>
      </c>
      <c r="F80" s="5">
        <v>5</v>
      </c>
      <c r="G80" s="5">
        <v>0</v>
      </c>
    </row>
    <row r="81" spans="1:7" x14ac:dyDescent="0.2">
      <c r="A81" s="3" t="s">
        <v>315</v>
      </c>
      <c r="B81" s="10" t="s">
        <v>654</v>
      </c>
      <c r="C81" s="28" t="s">
        <v>687</v>
      </c>
      <c r="D81" s="5">
        <v>2</v>
      </c>
      <c r="E81" s="5">
        <v>500</v>
      </c>
      <c r="F81" s="5">
        <v>6</v>
      </c>
      <c r="G81" s="5">
        <v>0</v>
      </c>
    </row>
    <row r="82" spans="1:7" x14ac:dyDescent="0.2">
      <c r="A82" s="3" t="s">
        <v>316</v>
      </c>
      <c r="B82" s="10" t="s">
        <v>663</v>
      </c>
      <c r="C82" s="15" t="s">
        <v>695</v>
      </c>
      <c r="D82" s="5">
        <v>2</v>
      </c>
      <c r="E82" s="5">
        <v>400</v>
      </c>
      <c r="F82" s="5">
        <v>4</v>
      </c>
      <c r="G82" s="5">
        <v>0</v>
      </c>
    </row>
    <row r="83" spans="1:7" x14ac:dyDescent="0.2">
      <c r="A83" s="3" t="s">
        <v>317</v>
      </c>
      <c r="B83" s="10" t="s">
        <v>665</v>
      </c>
      <c r="C83" s="15" t="s">
        <v>697</v>
      </c>
      <c r="D83" s="5">
        <v>2</v>
      </c>
      <c r="E83" s="5">
        <v>8000</v>
      </c>
      <c r="F83" s="5">
        <v>3</v>
      </c>
      <c r="G83" s="5">
        <v>0</v>
      </c>
    </row>
    <row r="84" spans="1:7" x14ac:dyDescent="0.2">
      <c r="A84" s="3" t="s">
        <v>318</v>
      </c>
      <c r="B84" s="10" t="s">
        <v>667</v>
      </c>
      <c r="C84" s="23" t="s">
        <v>699</v>
      </c>
      <c r="D84" s="5">
        <v>2</v>
      </c>
      <c r="E84" s="5">
        <v>500</v>
      </c>
      <c r="F84" s="5">
        <v>6</v>
      </c>
      <c r="G84" s="5">
        <v>0</v>
      </c>
    </row>
    <row r="85" spans="1:7" x14ac:dyDescent="0.2">
      <c r="A85" s="3" t="s">
        <v>319</v>
      </c>
      <c r="B85" s="10" t="s">
        <v>672</v>
      </c>
      <c r="C85" s="15" t="s">
        <v>704</v>
      </c>
      <c r="D85" s="5">
        <v>2</v>
      </c>
      <c r="E85" s="5">
        <v>1000</v>
      </c>
      <c r="F85" s="5">
        <v>4</v>
      </c>
      <c r="G85" s="5">
        <v>0</v>
      </c>
    </row>
    <row r="86" spans="1:7" x14ac:dyDescent="0.2">
      <c r="A86" s="3" t="s">
        <v>320</v>
      </c>
      <c r="B86" s="10" t="s">
        <v>675</v>
      </c>
      <c r="C86" s="28" t="s">
        <v>707</v>
      </c>
      <c r="D86" s="5">
        <v>3</v>
      </c>
      <c r="E86" s="5">
        <v>100</v>
      </c>
      <c r="F86" s="5">
        <v>14</v>
      </c>
      <c r="G86" s="5">
        <v>0</v>
      </c>
    </row>
    <row r="87" spans="1:7" x14ac:dyDescent="0.2">
      <c r="A87" s="3" t="s">
        <v>321</v>
      </c>
      <c r="B87" s="10" t="s">
        <v>678</v>
      </c>
      <c r="C87" s="23" t="s">
        <v>714</v>
      </c>
      <c r="D87" s="5">
        <v>2</v>
      </c>
      <c r="E87" s="5">
        <v>1200</v>
      </c>
      <c r="F87" s="5">
        <v>4</v>
      </c>
      <c r="G87" s="5">
        <v>0</v>
      </c>
    </row>
    <row r="88" spans="1:7" x14ac:dyDescent="0.2">
      <c r="A88" s="3" t="s">
        <v>322</v>
      </c>
      <c r="B88" s="10" t="s">
        <v>680</v>
      </c>
      <c r="C88" s="28" t="s">
        <v>709</v>
      </c>
      <c r="D88" s="5">
        <v>2</v>
      </c>
      <c r="E88" s="5">
        <v>500</v>
      </c>
      <c r="F88" s="5">
        <v>10</v>
      </c>
      <c r="G88" s="5">
        <v>0</v>
      </c>
    </row>
    <row r="89" spans="1:7" x14ac:dyDescent="0.2">
      <c r="A89" s="3" t="s">
        <v>323</v>
      </c>
      <c r="B89" s="10" t="s">
        <v>683</v>
      </c>
      <c r="C89" s="15" t="s">
        <v>712</v>
      </c>
      <c r="D89" s="5">
        <v>2</v>
      </c>
      <c r="E89" s="5">
        <v>1100</v>
      </c>
      <c r="F89" s="5">
        <v>3</v>
      </c>
      <c r="G89" s="5">
        <v>0</v>
      </c>
    </row>
    <row r="90" spans="1:7" x14ac:dyDescent="0.2">
      <c r="A90" s="3" t="s">
        <v>914</v>
      </c>
      <c r="B90" s="10" t="s">
        <v>715</v>
      </c>
      <c r="C90" s="19" t="s">
        <v>737</v>
      </c>
      <c r="D90" s="5">
        <v>2</v>
      </c>
      <c r="E90" s="5">
        <v>300</v>
      </c>
      <c r="F90" s="5">
        <v>4</v>
      </c>
      <c r="G90" s="5">
        <v>0</v>
      </c>
    </row>
    <row r="91" spans="1:7" x14ac:dyDescent="0.2">
      <c r="A91" s="3" t="s">
        <v>324</v>
      </c>
      <c r="B91" s="10" t="s">
        <v>718</v>
      </c>
      <c r="C91" s="19" t="s">
        <v>740</v>
      </c>
      <c r="D91" s="5">
        <v>2</v>
      </c>
      <c r="E91" s="5">
        <v>300</v>
      </c>
      <c r="F91" s="5">
        <v>5</v>
      </c>
      <c r="G91" s="5">
        <v>0</v>
      </c>
    </row>
    <row r="92" spans="1:7" x14ac:dyDescent="0.2">
      <c r="A92" s="3" t="s">
        <v>325</v>
      </c>
      <c r="B92" s="10" t="s">
        <v>719</v>
      </c>
      <c r="C92" s="19" t="s">
        <v>741</v>
      </c>
      <c r="D92" s="5">
        <v>2</v>
      </c>
      <c r="E92" s="5">
        <v>2000</v>
      </c>
      <c r="F92" s="5">
        <v>5</v>
      </c>
      <c r="G92" s="5">
        <v>0</v>
      </c>
    </row>
    <row r="93" spans="1:7" x14ac:dyDescent="0.2">
      <c r="A93" s="3" t="s">
        <v>326</v>
      </c>
      <c r="B93" s="10" t="s">
        <v>720</v>
      </c>
      <c r="C93" s="19" t="s">
        <v>742</v>
      </c>
      <c r="D93" s="5">
        <v>2</v>
      </c>
      <c r="E93" s="5">
        <v>300</v>
      </c>
      <c r="F93" s="5">
        <v>4</v>
      </c>
      <c r="G93" s="5">
        <v>0</v>
      </c>
    </row>
    <row r="94" spans="1:7" x14ac:dyDescent="0.2">
      <c r="A94" s="3" t="s">
        <v>327</v>
      </c>
      <c r="B94" s="10" t="s">
        <v>721</v>
      </c>
      <c r="C94" s="19" t="s">
        <v>743</v>
      </c>
      <c r="D94" s="5">
        <v>2</v>
      </c>
      <c r="E94" s="5">
        <v>100</v>
      </c>
      <c r="F94" s="5">
        <v>6</v>
      </c>
      <c r="G94" s="5">
        <v>0</v>
      </c>
    </row>
    <row r="95" spans="1:7" x14ac:dyDescent="0.2">
      <c r="A95" s="3" t="s">
        <v>328</v>
      </c>
      <c r="B95" s="10" t="s">
        <v>722</v>
      </c>
      <c r="C95" s="19" t="s">
        <v>744</v>
      </c>
      <c r="D95" s="5">
        <v>2</v>
      </c>
      <c r="E95" s="5">
        <v>100</v>
      </c>
      <c r="F95" s="5">
        <v>5</v>
      </c>
      <c r="G95" s="5">
        <v>0</v>
      </c>
    </row>
    <row r="96" spans="1:7" x14ac:dyDescent="0.2">
      <c r="A96" s="3" t="s">
        <v>329</v>
      </c>
      <c r="B96" s="10" t="s">
        <v>723</v>
      </c>
      <c r="C96" s="19" t="s">
        <v>745</v>
      </c>
      <c r="D96" s="5">
        <v>2</v>
      </c>
      <c r="E96" s="5">
        <v>100</v>
      </c>
      <c r="F96" s="5">
        <v>7</v>
      </c>
      <c r="G96" s="5">
        <v>0</v>
      </c>
    </row>
    <row r="97" spans="1:7" x14ac:dyDescent="0.2">
      <c r="A97" s="3" t="s">
        <v>330</v>
      </c>
      <c r="B97" s="10" t="s">
        <v>724</v>
      </c>
      <c r="C97" s="24" t="s">
        <v>746</v>
      </c>
      <c r="D97" s="5">
        <v>2</v>
      </c>
      <c r="E97" s="5">
        <v>500</v>
      </c>
      <c r="F97" s="5">
        <v>7</v>
      </c>
      <c r="G97" s="5">
        <v>0</v>
      </c>
    </row>
    <row r="98" spans="1:7" s="7" customFormat="1" x14ac:dyDescent="0.2">
      <c r="A98" s="3" t="s">
        <v>915</v>
      </c>
      <c r="B98" s="17" t="s">
        <v>725</v>
      </c>
      <c r="C98" s="19" t="s">
        <v>747</v>
      </c>
      <c r="D98" s="18">
        <v>2</v>
      </c>
      <c r="E98" s="18">
        <v>400</v>
      </c>
      <c r="F98" s="18">
        <v>4</v>
      </c>
      <c r="G98" s="5">
        <v>0</v>
      </c>
    </row>
    <row r="99" spans="1:7" x14ac:dyDescent="0.2">
      <c r="A99" s="3" t="s">
        <v>331</v>
      </c>
      <c r="B99" s="10" t="s">
        <v>726</v>
      </c>
      <c r="C99" s="19" t="s">
        <v>748</v>
      </c>
      <c r="D99" s="5">
        <v>2</v>
      </c>
      <c r="E99" s="5">
        <v>100</v>
      </c>
      <c r="F99" s="5">
        <v>5</v>
      </c>
      <c r="G99" s="5">
        <v>0</v>
      </c>
    </row>
    <row r="100" spans="1:7" x14ac:dyDescent="0.2">
      <c r="A100" s="3" t="s">
        <v>332</v>
      </c>
      <c r="B100" s="10" t="s">
        <v>727</v>
      </c>
      <c r="C100" s="19" t="s">
        <v>749</v>
      </c>
      <c r="D100" s="5">
        <v>3</v>
      </c>
      <c r="E100" s="5">
        <v>100</v>
      </c>
      <c r="F100" s="5">
        <v>3</v>
      </c>
      <c r="G100" s="5">
        <v>0</v>
      </c>
    </row>
    <row r="101" spans="1:7" x14ac:dyDescent="0.2">
      <c r="A101" s="3" t="s">
        <v>333</v>
      </c>
      <c r="B101" s="10" t="s">
        <v>728</v>
      </c>
      <c r="C101" s="19" t="s">
        <v>750</v>
      </c>
      <c r="D101" s="5">
        <v>2</v>
      </c>
      <c r="E101" s="5">
        <v>100</v>
      </c>
      <c r="F101" s="5">
        <v>12</v>
      </c>
      <c r="G101" s="5">
        <v>0</v>
      </c>
    </row>
    <row r="102" spans="1:7" x14ac:dyDescent="0.2">
      <c r="A102" s="3" t="s">
        <v>916</v>
      </c>
      <c r="B102" s="10" t="s">
        <v>729</v>
      </c>
      <c r="C102" s="19" t="s">
        <v>751</v>
      </c>
      <c r="D102" s="5">
        <v>3</v>
      </c>
      <c r="E102" s="5">
        <v>300</v>
      </c>
      <c r="F102" s="5">
        <v>4</v>
      </c>
      <c r="G102" s="5">
        <v>0</v>
      </c>
    </row>
    <row r="103" spans="1:7" x14ac:dyDescent="0.2">
      <c r="A103" s="3" t="s">
        <v>334</v>
      </c>
      <c r="B103" s="10" t="s">
        <v>730</v>
      </c>
      <c r="C103" s="19" t="s">
        <v>752</v>
      </c>
      <c r="D103" s="5">
        <v>2</v>
      </c>
      <c r="E103" s="5">
        <v>500</v>
      </c>
      <c r="F103" s="5">
        <v>5</v>
      </c>
      <c r="G103" s="5">
        <v>0</v>
      </c>
    </row>
    <row r="104" spans="1:7" x14ac:dyDescent="0.2">
      <c r="A104" s="3" t="s">
        <v>335</v>
      </c>
      <c r="B104" s="10" t="s">
        <v>731</v>
      </c>
      <c r="C104" s="24" t="s">
        <v>753</v>
      </c>
      <c r="D104" s="5">
        <v>2</v>
      </c>
      <c r="E104" s="5">
        <v>500</v>
      </c>
      <c r="F104" s="5">
        <v>8</v>
      </c>
      <c r="G104" s="5">
        <v>0</v>
      </c>
    </row>
    <row r="105" spans="1:7" x14ac:dyDescent="0.2">
      <c r="A105" s="3" t="s">
        <v>917</v>
      </c>
      <c r="B105" s="10" t="s">
        <v>732</v>
      </c>
      <c r="C105" s="19" t="s">
        <v>754</v>
      </c>
      <c r="D105" s="5">
        <v>2</v>
      </c>
      <c r="E105" s="5">
        <v>400</v>
      </c>
      <c r="F105" s="5">
        <v>8</v>
      </c>
      <c r="G105" s="5">
        <v>0</v>
      </c>
    </row>
    <row r="106" spans="1:7" x14ac:dyDescent="0.2">
      <c r="A106" s="3" t="s">
        <v>336</v>
      </c>
      <c r="B106" s="10" t="s">
        <v>733</v>
      </c>
      <c r="C106" s="19" t="s">
        <v>755</v>
      </c>
      <c r="D106" s="5">
        <v>2</v>
      </c>
      <c r="E106" s="5">
        <v>500</v>
      </c>
      <c r="F106" s="5">
        <v>4</v>
      </c>
      <c r="G106" s="5">
        <v>0</v>
      </c>
    </row>
    <row r="107" spans="1:7" x14ac:dyDescent="0.2">
      <c r="A107" s="3" t="s">
        <v>337</v>
      </c>
      <c r="B107" s="10" t="s">
        <v>734</v>
      </c>
      <c r="C107" s="19" t="s">
        <v>756</v>
      </c>
      <c r="D107" s="5">
        <v>2</v>
      </c>
      <c r="E107" s="5">
        <v>100</v>
      </c>
      <c r="F107" s="5">
        <v>3</v>
      </c>
      <c r="G107" s="5">
        <v>0</v>
      </c>
    </row>
    <row r="108" spans="1:7" x14ac:dyDescent="0.2">
      <c r="A108" s="3" t="s">
        <v>338</v>
      </c>
      <c r="B108" s="10" t="s">
        <v>735</v>
      </c>
      <c r="C108" s="24" t="s">
        <v>757</v>
      </c>
      <c r="D108" s="5">
        <v>2</v>
      </c>
      <c r="E108" s="5">
        <v>1000</v>
      </c>
      <c r="F108" s="5">
        <v>14</v>
      </c>
      <c r="G108" s="5">
        <v>0</v>
      </c>
    </row>
    <row r="109" spans="1:7" s="7" customFormat="1" x14ac:dyDescent="0.2">
      <c r="A109" s="3" t="s">
        <v>339</v>
      </c>
      <c r="B109" s="17" t="s">
        <v>736</v>
      </c>
      <c r="C109" s="24" t="s">
        <v>758</v>
      </c>
      <c r="D109" s="18">
        <v>2</v>
      </c>
      <c r="E109" s="18">
        <v>500</v>
      </c>
      <c r="F109" s="18">
        <v>5</v>
      </c>
      <c r="G109" s="5">
        <v>0</v>
      </c>
    </row>
    <row r="110" spans="1:7" x14ac:dyDescent="0.2">
      <c r="A110" s="3" t="s">
        <v>340</v>
      </c>
      <c r="B110" s="10" t="s">
        <v>801</v>
      </c>
      <c r="C110" s="19" t="s">
        <v>807</v>
      </c>
      <c r="D110" s="5">
        <v>2</v>
      </c>
      <c r="E110" s="5">
        <v>1000</v>
      </c>
      <c r="F110" s="5">
        <v>8</v>
      </c>
      <c r="G110" s="5">
        <v>0</v>
      </c>
    </row>
    <row r="111" spans="1:7" x14ac:dyDescent="0.2">
      <c r="A111" s="3" t="s">
        <v>341</v>
      </c>
      <c r="B111" s="10" t="s">
        <v>802</v>
      </c>
      <c r="C111" s="19" t="s">
        <v>808</v>
      </c>
      <c r="D111" s="5">
        <v>2</v>
      </c>
      <c r="E111" s="5">
        <v>500</v>
      </c>
      <c r="F111" s="5">
        <v>6</v>
      </c>
      <c r="G111" s="5">
        <v>0</v>
      </c>
    </row>
    <row r="112" spans="1:7" x14ac:dyDescent="0.2">
      <c r="A112" s="3" t="s">
        <v>342</v>
      </c>
      <c r="B112" s="10" t="s">
        <v>803</v>
      </c>
      <c r="C112" s="19" t="s">
        <v>809</v>
      </c>
      <c r="D112" s="5">
        <v>2</v>
      </c>
      <c r="E112" s="5">
        <v>500</v>
      </c>
      <c r="F112" s="5">
        <v>4</v>
      </c>
      <c r="G112" s="5">
        <v>0</v>
      </c>
    </row>
    <row r="113" spans="1:7" x14ac:dyDescent="0.2">
      <c r="A113" s="3" t="s">
        <v>918</v>
      </c>
      <c r="B113" s="10" t="s">
        <v>804</v>
      </c>
      <c r="C113" s="38" t="s">
        <v>810</v>
      </c>
      <c r="D113" s="5">
        <v>3</v>
      </c>
      <c r="E113" s="5">
        <v>1000</v>
      </c>
      <c r="F113" s="5">
        <v>4</v>
      </c>
      <c r="G113" s="5">
        <v>0</v>
      </c>
    </row>
    <row r="114" spans="1:7" x14ac:dyDescent="0.2">
      <c r="A114" s="3" t="s">
        <v>343</v>
      </c>
      <c r="B114" s="10" t="s">
        <v>805</v>
      </c>
      <c r="C114" s="19" t="s">
        <v>811</v>
      </c>
      <c r="D114" s="5">
        <v>2</v>
      </c>
      <c r="E114" s="5">
        <v>500</v>
      </c>
      <c r="F114" s="5">
        <v>6</v>
      </c>
      <c r="G114" s="5">
        <v>0</v>
      </c>
    </row>
    <row r="115" spans="1:7" x14ac:dyDescent="0.2">
      <c r="A115" s="3" t="s">
        <v>344</v>
      </c>
      <c r="B115" s="10" t="s">
        <v>806</v>
      </c>
      <c r="C115" s="19" t="s">
        <v>812</v>
      </c>
      <c r="D115" s="5">
        <v>2</v>
      </c>
      <c r="E115" s="5">
        <v>300</v>
      </c>
      <c r="F115" s="5">
        <v>7</v>
      </c>
      <c r="G115" s="5">
        <v>0</v>
      </c>
    </row>
    <row r="116" spans="1:7" x14ac:dyDescent="0.2">
      <c r="A116" s="3" t="s">
        <v>345</v>
      </c>
      <c r="B116" s="10" t="s">
        <v>813</v>
      </c>
      <c r="C116" s="24" t="s">
        <v>839</v>
      </c>
      <c r="D116" s="5">
        <v>2</v>
      </c>
      <c r="E116" s="5">
        <v>1000</v>
      </c>
      <c r="F116" s="5">
        <v>4</v>
      </c>
      <c r="G116" s="5">
        <v>0</v>
      </c>
    </row>
    <row r="117" spans="1:7" x14ac:dyDescent="0.2">
      <c r="A117" s="3" t="s">
        <v>346</v>
      </c>
      <c r="B117" s="10" t="s">
        <v>814</v>
      </c>
      <c r="C117" s="24" t="s">
        <v>840</v>
      </c>
      <c r="D117" s="5">
        <v>2</v>
      </c>
      <c r="E117" s="5">
        <v>400</v>
      </c>
      <c r="F117" s="5">
        <v>5</v>
      </c>
      <c r="G117" s="5">
        <v>0</v>
      </c>
    </row>
    <row r="118" spans="1:7" x14ac:dyDescent="0.2">
      <c r="A118" s="3" t="s">
        <v>347</v>
      </c>
      <c r="B118" s="10" t="s">
        <v>815</v>
      </c>
      <c r="C118" s="24" t="s">
        <v>841</v>
      </c>
      <c r="D118" s="5">
        <v>2</v>
      </c>
      <c r="E118" s="5">
        <v>500</v>
      </c>
      <c r="F118" s="5">
        <v>5</v>
      </c>
      <c r="G118" s="5">
        <v>0</v>
      </c>
    </row>
    <row r="119" spans="1:7" x14ac:dyDescent="0.2">
      <c r="A119" s="3" t="s">
        <v>348</v>
      </c>
      <c r="B119" s="10" t="s">
        <v>816</v>
      </c>
      <c r="C119" s="24" t="s">
        <v>842</v>
      </c>
      <c r="D119" s="5">
        <v>2</v>
      </c>
      <c r="E119" s="5">
        <v>500</v>
      </c>
      <c r="F119" s="5">
        <v>4</v>
      </c>
      <c r="G119" s="5">
        <v>0</v>
      </c>
    </row>
    <row r="120" spans="1:7" x14ac:dyDescent="0.2">
      <c r="A120" s="3" t="s">
        <v>349</v>
      </c>
      <c r="B120" s="10" t="s">
        <v>817</v>
      </c>
      <c r="C120" s="24" t="s">
        <v>843</v>
      </c>
      <c r="D120" s="5">
        <v>2</v>
      </c>
      <c r="E120" s="5">
        <v>100</v>
      </c>
      <c r="F120" s="5">
        <v>7</v>
      </c>
      <c r="G120" s="5">
        <v>0</v>
      </c>
    </row>
    <row r="121" spans="1:7" x14ac:dyDescent="0.2">
      <c r="A121" s="3" t="s">
        <v>350</v>
      </c>
      <c r="B121" s="10" t="s">
        <v>818</v>
      </c>
      <c r="C121" s="24" t="s">
        <v>844</v>
      </c>
      <c r="D121" s="5">
        <v>2</v>
      </c>
      <c r="E121" s="5">
        <v>100</v>
      </c>
      <c r="F121" s="5">
        <v>14</v>
      </c>
      <c r="G121" s="5">
        <v>0</v>
      </c>
    </row>
    <row r="122" spans="1:7" x14ac:dyDescent="0.2">
      <c r="A122" s="3" t="s">
        <v>351</v>
      </c>
      <c r="B122" s="10" t="s">
        <v>819</v>
      </c>
      <c r="C122" s="24" t="s">
        <v>845</v>
      </c>
      <c r="D122" s="5">
        <v>2</v>
      </c>
      <c r="E122" s="5">
        <v>300</v>
      </c>
      <c r="F122" s="5">
        <v>7</v>
      </c>
      <c r="G122" s="5">
        <v>0</v>
      </c>
    </row>
    <row r="123" spans="1:7" x14ac:dyDescent="0.2">
      <c r="A123" s="3" t="s">
        <v>352</v>
      </c>
      <c r="B123" s="10" t="s">
        <v>820</v>
      </c>
      <c r="C123" s="40" t="s">
        <v>846</v>
      </c>
      <c r="D123" s="5">
        <v>2</v>
      </c>
      <c r="E123" s="5">
        <v>100</v>
      </c>
      <c r="F123" s="5">
        <v>4</v>
      </c>
      <c r="G123" s="5">
        <v>0</v>
      </c>
    </row>
    <row r="124" spans="1:7" x14ac:dyDescent="0.2">
      <c r="A124" s="3" t="s">
        <v>353</v>
      </c>
      <c r="B124" s="10" t="s">
        <v>821</v>
      </c>
      <c r="C124" s="24" t="s">
        <v>847</v>
      </c>
      <c r="D124" s="5">
        <v>2</v>
      </c>
      <c r="E124" s="5">
        <v>100</v>
      </c>
      <c r="F124" s="5">
        <v>10</v>
      </c>
      <c r="G124" s="5">
        <v>0</v>
      </c>
    </row>
    <row r="125" spans="1:7" x14ac:dyDescent="0.2">
      <c r="A125" s="3" t="s">
        <v>354</v>
      </c>
      <c r="B125" s="10" t="s">
        <v>822</v>
      </c>
      <c r="C125" s="24" t="s">
        <v>848</v>
      </c>
      <c r="D125" s="5">
        <v>2</v>
      </c>
      <c r="E125" s="5">
        <v>200</v>
      </c>
      <c r="F125" s="5">
        <v>8</v>
      </c>
      <c r="G125" s="5">
        <v>0</v>
      </c>
    </row>
    <row r="126" spans="1:7" x14ac:dyDescent="0.2">
      <c r="A126" s="3" t="s">
        <v>355</v>
      </c>
      <c r="B126" s="10" t="s">
        <v>823</v>
      </c>
      <c r="C126" s="24" t="s">
        <v>849</v>
      </c>
      <c r="D126" s="5">
        <v>2</v>
      </c>
      <c r="E126" s="5">
        <v>200</v>
      </c>
      <c r="F126" s="5">
        <v>10</v>
      </c>
      <c r="G126" s="5">
        <v>0</v>
      </c>
    </row>
    <row r="127" spans="1:7" x14ac:dyDescent="0.2">
      <c r="A127" s="3" t="s">
        <v>356</v>
      </c>
      <c r="B127" s="10" t="s">
        <v>824</v>
      </c>
      <c r="C127" s="24" t="s">
        <v>850</v>
      </c>
      <c r="D127" s="5">
        <v>2</v>
      </c>
      <c r="E127" s="5">
        <v>1000</v>
      </c>
      <c r="F127" s="5">
        <v>7</v>
      </c>
      <c r="G127" s="5">
        <v>0</v>
      </c>
    </row>
    <row r="128" spans="1:7" x14ac:dyDescent="0.2">
      <c r="A128" s="3" t="s">
        <v>357</v>
      </c>
      <c r="B128" s="10" t="s">
        <v>825</v>
      </c>
      <c r="C128" s="24" t="s">
        <v>851</v>
      </c>
      <c r="D128" s="5">
        <v>2</v>
      </c>
      <c r="E128" s="5">
        <v>500</v>
      </c>
      <c r="F128" s="5">
        <v>8</v>
      </c>
      <c r="G128" s="5">
        <v>0</v>
      </c>
    </row>
    <row r="129" spans="1:7" x14ac:dyDescent="0.2">
      <c r="A129" s="3" t="s">
        <v>358</v>
      </c>
      <c r="B129" s="10" t="s">
        <v>826</v>
      </c>
      <c r="C129" s="24" t="s">
        <v>852</v>
      </c>
      <c r="D129" s="5">
        <v>2</v>
      </c>
      <c r="E129" s="5">
        <v>100</v>
      </c>
      <c r="F129" s="5">
        <v>5</v>
      </c>
      <c r="G129" s="5">
        <v>0</v>
      </c>
    </row>
    <row r="130" spans="1:7" x14ac:dyDescent="0.2">
      <c r="A130" s="3" t="s">
        <v>919</v>
      </c>
      <c r="B130" s="10" t="s">
        <v>827</v>
      </c>
      <c r="C130" s="24" t="s">
        <v>853</v>
      </c>
      <c r="D130" s="5">
        <v>2</v>
      </c>
      <c r="E130" s="5">
        <v>500</v>
      </c>
      <c r="F130" s="5">
        <v>7</v>
      </c>
      <c r="G130" s="5">
        <v>0</v>
      </c>
    </row>
    <row r="131" spans="1:7" x14ac:dyDescent="0.2">
      <c r="A131" s="3" t="s">
        <v>359</v>
      </c>
      <c r="B131" s="10" t="s">
        <v>828</v>
      </c>
      <c r="C131" s="24" t="s">
        <v>854</v>
      </c>
      <c r="D131" s="5">
        <v>2</v>
      </c>
      <c r="E131" s="5">
        <v>100</v>
      </c>
      <c r="F131" s="5">
        <v>10</v>
      </c>
      <c r="G131" s="5">
        <v>0</v>
      </c>
    </row>
    <row r="132" spans="1:7" x14ac:dyDescent="0.2">
      <c r="A132" s="3" t="s">
        <v>360</v>
      </c>
      <c r="B132" s="10" t="s">
        <v>829</v>
      </c>
      <c r="C132" s="24" t="s">
        <v>855</v>
      </c>
      <c r="D132" s="5">
        <v>2</v>
      </c>
      <c r="E132" s="5">
        <v>300</v>
      </c>
      <c r="F132" s="5">
        <v>6</v>
      </c>
      <c r="G132" s="5">
        <v>0</v>
      </c>
    </row>
    <row r="133" spans="1:7" x14ac:dyDescent="0.2">
      <c r="A133" s="3" t="s">
        <v>361</v>
      </c>
      <c r="B133" s="10" t="s">
        <v>830</v>
      </c>
      <c r="C133" s="24" t="s">
        <v>856</v>
      </c>
      <c r="D133" s="5">
        <v>2</v>
      </c>
      <c r="E133" s="5">
        <v>100</v>
      </c>
      <c r="F133" s="5">
        <v>5</v>
      </c>
      <c r="G133" s="5">
        <v>0</v>
      </c>
    </row>
    <row r="134" spans="1:7" x14ac:dyDescent="0.2">
      <c r="A134" s="3" t="s">
        <v>362</v>
      </c>
      <c r="B134" s="10" t="s">
        <v>831</v>
      </c>
      <c r="C134" s="24" t="s">
        <v>857</v>
      </c>
      <c r="D134" s="5">
        <v>2</v>
      </c>
      <c r="E134" s="5">
        <v>400</v>
      </c>
      <c r="F134" s="5">
        <v>6</v>
      </c>
      <c r="G134" s="5">
        <v>0</v>
      </c>
    </row>
    <row r="135" spans="1:7" x14ac:dyDescent="0.2">
      <c r="A135" s="3" t="s">
        <v>363</v>
      </c>
      <c r="B135" s="10" t="s">
        <v>832</v>
      </c>
      <c r="C135" s="24" t="s">
        <v>858</v>
      </c>
      <c r="D135" s="5">
        <v>2</v>
      </c>
      <c r="E135" s="5">
        <v>500</v>
      </c>
      <c r="F135" s="5">
        <v>5</v>
      </c>
      <c r="G135" s="5">
        <v>0</v>
      </c>
    </row>
    <row r="136" spans="1:7" x14ac:dyDescent="0.2">
      <c r="A136" s="3" t="s">
        <v>364</v>
      </c>
      <c r="B136" s="10" t="s">
        <v>833</v>
      </c>
      <c r="C136" s="24" t="s">
        <v>859</v>
      </c>
      <c r="D136" s="5">
        <v>2</v>
      </c>
      <c r="E136" s="5">
        <v>1000</v>
      </c>
      <c r="F136" s="5">
        <v>4</v>
      </c>
      <c r="G136" s="5">
        <v>0</v>
      </c>
    </row>
    <row r="137" spans="1:7" x14ac:dyDescent="0.2">
      <c r="A137" s="3" t="s">
        <v>365</v>
      </c>
      <c r="B137" s="10" t="s">
        <v>834</v>
      </c>
      <c r="C137" s="24" t="s">
        <v>860</v>
      </c>
      <c r="D137" s="5">
        <v>2</v>
      </c>
      <c r="E137" s="5">
        <v>100</v>
      </c>
      <c r="F137" s="5">
        <v>9</v>
      </c>
      <c r="G137" s="5">
        <v>0</v>
      </c>
    </row>
    <row r="138" spans="1:7" x14ac:dyDescent="0.2">
      <c r="A138" s="3" t="s">
        <v>366</v>
      </c>
      <c r="B138" s="10" t="s">
        <v>835</v>
      </c>
      <c r="C138" s="24" t="s">
        <v>861</v>
      </c>
      <c r="D138" s="5">
        <v>2</v>
      </c>
      <c r="E138" s="5">
        <v>500</v>
      </c>
      <c r="F138" s="5">
        <v>6</v>
      </c>
      <c r="G138" s="5">
        <v>0</v>
      </c>
    </row>
    <row r="139" spans="1:7" x14ac:dyDescent="0.2">
      <c r="A139" s="3" t="s">
        <v>367</v>
      </c>
      <c r="B139" s="10" t="s">
        <v>836</v>
      </c>
      <c r="C139" s="24" t="s">
        <v>862</v>
      </c>
      <c r="D139" s="5">
        <v>2</v>
      </c>
      <c r="E139" s="5">
        <v>500</v>
      </c>
      <c r="F139" s="5">
        <v>6</v>
      </c>
      <c r="G139" s="5">
        <v>0</v>
      </c>
    </row>
    <row r="140" spans="1:7" x14ac:dyDescent="0.2">
      <c r="A140" s="3" t="s">
        <v>368</v>
      </c>
      <c r="B140" s="10" t="s">
        <v>837</v>
      </c>
      <c r="C140" s="24" t="s">
        <v>863</v>
      </c>
      <c r="D140" s="5">
        <v>2</v>
      </c>
      <c r="E140" s="5">
        <v>500</v>
      </c>
      <c r="F140" s="5">
        <v>10</v>
      </c>
      <c r="G140" s="5">
        <v>0</v>
      </c>
    </row>
    <row r="141" spans="1:7" x14ac:dyDescent="0.2">
      <c r="A141" s="3" t="s">
        <v>369</v>
      </c>
      <c r="B141" s="10" t="s">
        <v>838</v>
      </c>
      <c r="C141" s="24" t="s">
        <v>864</v>
      </c>
      <c r="D141" s="5">
        <v>2</v>
      </c>
      <c r="E141" s="5">
        <v>400</v>
      </c>
      <c r="F141" s="5">
        <v>4</v>
      </c>
      <c r="G141" s="5">
        <v>0</v>
      </c>
    </row>
    <row r="142" spans="1:7" x14ac:dyDescent="0.2">
      <c r="A142" s="3" t="s">
        <v>370</v>
      </c>
      <c r="B142" s="10" t="s">
        <v>865</v>
      </c>
      <c r="C142" s="24" t="s">
        <v>866</v>
      </c>
      <c r="D142" s="5">
        <v>2</v>
      </c>
      <c r="E142" s="5">
        <v>200</v>
      </c>
      <c r="F142" s="5">
        <v>8</v>
      </c>
      <c r="G142" s="5">
        <v>0</v>
      </c>
    </row>
    <row r="143" spans="1:7" x14ac:dyDescent="0.2">
      <c r="A143" s="3" t="s">
        <v>371</v>
      </c>
      <c r="B143" s="10" t="s">
        <v>867</v>
      </c>
      <c r="C143" s="24" t="s">
        <v>890</v>
      </c>
      <c r="D143" s="5">
        <v>2</v>
      </c>
      <c r="E143" s="5">
        <v>100</v>
      </c>
      <c r="F143" s="5">
        <v>8</v>
      </c>
      <c r="G143" s="5">
        <v>0</v>
      </c>
    </row>
    <row r="144" spans="1:7" x14ac:dyDescent="0.2">
      <c r="A144" s="3" t="s">
        <v>372</v>
      </c>
      <c r="B144" s="10" t="s">
        <v>868</v>
      </c>
      <c r="C144" s="24" t="s">
        <v>891</v>
      </c>
      <c r="D144" s="5">
        <v>2</v>
      </c>
      <c r="E144" s="5">
        <v>300</v>
      </c>
      <c r="F144" s="5">
        <v>6</v>
      </c>
      <c r="G144" s="5">
        <v>0</v>
      </c>
    </row>
    <row r="145" spans="1:7" x14ac:dyDescent="0.2">
      <c r="A145" s="3" t="s">
        <v>373</v>
      </c>
      <c r="B145" s="10" t="s">
        <v>869</v>
      </c>
      <c r="C145" s="24" t="s">
        <v>892</v>
      </c>
      <c r="D145" s="5">
        <v>2</v>
      </c>
      <c r="E145" s="5">
        <v>100</v>
      </c>
      <c r="F145" s="5">
        <v>5</v>
      </c>
      <c r="G145" s="5">
        <v>0</v>
      </c>
    </row>
    <row r="146" spans="1:7" x14ac:dyDescent="0.2">
      <c r="A146" s="3" t="s">
        <v>374</v>
      </c>
      <c r="B146" s="10" t="s">
        <v>870</v>
      </c>
      <c r="C146" s="24" t="s">
        <v>893</v>
      </c>
      <c r="D146" s="5">
        <v>2</v>
      </c>
      <c r="E146" s="5">
        <v>1000</v>
      </c>
      <c r="F146" s="5">
        <v>5</v>
      </c>
      <c r="G146" s="5">
        <v>0</v>
      </c>
    </row>
    <row r="147" spans="1:7" x14ac:dyDescent="0.2">
      <c r="A147" s="3" t="s">
        <v>375</v>
      </c>
      <c r="B147" s="10" t="s">
        <v>871</v>
      </c>
      <c r="C147" s="24" t="s">
        <v>894</v>
      </c>
      <c r="D147" s="5">
        <v>2</v>
      </c>
      <c r="E147" s="5">
        <v>1000</v>
      </c>
      <c r="F147" s="5">
        <v>5</v>
      </c>
      <c r="G147" s="5">
        <v>0</v>
      </c>
    </row>
    <row r="148" spans="1:7" x14ac:dyDescent="0.2">
      <c r="A148" s="3" t="s">
        <v>376</v>
      </c>
      <c r="B148" s="10" t="s">
        <v>872</v>
      </c>
      <c r="C148" s="24" t="s">
        <v>895</v>
      </c>
      <c r="D148" s="5">
        <v>2</v>
      </c>
      <c r="E148" s="5">
        <v>500</v>
      </c>
      <c r="F148" s="5">
        <v>5</v>
      </c>
      <c r="G148" s="5">
        <v>0</v>
      </c>
    </row>
    <row r="149" spans="1:7" x14ac:dyDescent="0.2">
      <c r="A149" s="3" t="s">
        <v>377</v>
      </c>
      <c r="B149" s="10" t="s">
        <v>873</v>
      </c>
      <c r="C149" s="24" t="s">
        <v>896</v>
      </c>
      <c r="D149" s="5">
        <v>2</v>
      </c>
      <c r="E149" s="5">
        <v>150</v>
      </c>
      <c r="F149" s="5">
        <v>6</v>
      </c>
      <c r="G149" s="5">
        <v>0</v>
      </c>
    </row>
    <row r="150" spans="1:7" x14ac:dyDescent="0.2">
      <c r="A150" s="3" t="s">
        <v>378</v>
      </c>
      <c r="B150" s="10" t="s">
        <v>874</v>
      </c>
      <c r="C150" s="24" t="s">
        <v>897</v>
      </c>
      <c r="D150" s="5">
        <v>2</v>
      </c>
      <c r="E150" s="5">
        <v>300</v>
      </c>
      <c r="F150" s="5">
        <v>5</v>
      </c>
      <c r="G150" s="5">
        <v>0</v>
      </c>
    </row>
    <row r="151" spans="1:7" x14ac:dyDescent="0.2">
      <c r="A151" s="3" t="s">
        <v>379</v>
      </c>
      <c r="B151" s="10" t="s">
        <v>875</v>
      </c>
      <c r="C151" s="24" t="s">
        <v>898</v>
      </c>
      <c r="D151" s="5">
        <v>2</v>
      </c>
      <c r="E151" s="5">
        <v>200</v>
      </c>
      <c r="F151" s="5">
        <v>6</v>
      </c>
      <c r="G151" s="5">
        <v>0</v>
      </c>
    </row>
    <row r="152" spans="1:7" x14ac:dyDescent="0.2">
      <c r="A152" s="3" t="s">
        <v>380</v>
      </c>
      <c r="B152" s="10" t="s">
        <v>876</v>
      </c>
      <c r="C152" s="24" t="s">
        <v>899</v>
      </c>
      <c r="D152" s="5">
        <v>2</v>
      </c>
      <c r="E152" s="5">
        <v>300</v>
      </c>
      <c r="F152" s="5">
        <v>8</v>
      </c>
      <c r="G152" s="5">
        <v>0</v>
      </c>
    </row>
    <row r="153" spans="1:7" x14ac:dyDescent="0.2">
      <c r="A153" s="3" t="s">
        <v>381</v>
      </c>
      <c r="B153" s="10" t="s">
        <v>877</v>
      </c>
      <c r="C153" s="24" t="s">
        <v>900</v>
      </c>
      <c r="D153" s="5">
        <v>2</v>
      </c>
      <c r="E153" s="5">
        <v>500</v>
      </c>
      <c r="F153" s="5">
        <v>6</v>
      </c>
      <c r="G153" s="5">
        <v>0</v>
      </c>
    </row>
    <row r="154" spans="1:7" x14ac:dyDescent="0.2">
      <c r="A154" s="3" t="s">
        <v>382</v>
      </c>
      <c r="B154" s="10" t="s">
        <v>878</v>
      </c>
      <c r="C154" s="24" t="s">
        <v>901</v>
      </c>
      <c r="D154" s="5">
        <v>2</v>
      </c>
      <c r="E154" s="5">
        <v>500</v>
      </c>
      <c r="F154" s="5">
        <v>6</v>
      </c>
      <c r="G154" s="5">
        <v>0</v>
      </c>
    </row>
    <row r="155" spans="1:7" x14ac:dyDescent="0.2">
      <c r="A155" s="3" t="s">
        <v>383</v>
      </c>
      <c r="B155" s="10" t="s">
        <v>879</v>
      </c>
      <c r="C155" s="24" t="s">
        <v>902</v>
      </c>
      <c r="D155" s="5">
        <v>2</v>
      </c>
      <c r="E155" s="5">
        <v>150</v>
      </c>
      <c r="F155" s="5">
        <v>5</v>
      </c>
      <c r="G155" s="5">
        <v>0</v>
      </c>
    </row>
    <row r="156" spans="1:7" x14ac:dyDescent="0.2">
      <c r="A156" s="3" t="s">
        <v>384</v>
      </c>
      <c r="B156" s="10" t="s">
        <v>880</v>
      </c>
      <c r="C156" s="24" t="s">
        <v>903</v>
      </c>
      <c r="D156" s="5">
        <v>2</v>
      </c>
      <c r="E156" s="5">
        <v>500</v>
      </c>
      <c r="F156" s="5">
        <v>6</v>
      </c>
      <c r="G156" s="5">
        <v>0</v>
      </c>
    </row>
    <row r="157" spans="1:7" x14ac:dyDescent="0.2">
      <c r="A157" s="3" t="s">
        <v>385</v>
      </c>
      <c r="B157" s="10" t="s">
        <v>881</v>
      </c>
      <c r="C157" s="24" t="s">
        <v>904</v>
      </c>
      <c r="D157" s="5">
        <v>2</v>
      </c>
      <c r="E157" s="5">
        <v>500</v>
      </c>
      <c r="F157" s="5">
        <v>5</v>
      </c>
      <c r="G157" s="5">
        <v>0</v>
      </c>
    </row>
    <row r="158" spans="1:7" x14ac:dyDescent="0.2">
      <c r="A158" s="3" t="s">
        <v>386</v>
      </c>
      <c r="B158" s="10" t="s">
        <v>882</v>
      </c>
      <c r="C158" s="24" t="s">
        <v>905</v>
      </c>
      <c r="D158" s="5">
        <v>2</v>
      </c>
      <c r="E158" s="5">
        <v>100</v>
      </c>
      <c r="F158" s="5">
        <v>6</v>
      </c>
      <c r="G158" s="5">
        <v>0</v>
      </c>
    </row>
    <row r="159" spans="1:7" x14ac:dyDescent="0.2">
      <c r="A159" s="3" t="s">
        <v>387</v>
      </c>
      <c r="B159" s="10" t="s">
        <v>883</v>
      </c>
      <c r="C159" s="24" t="s">
        <v>906</v>
      </c>
      <c r="D159" s="5">
        <v>2</v>
      </c>
      <c r="E159" s="5">
        <v>800</v>
      </c>
      <c r="F159" s="5">
        <v>4</v>
      </c>
      <c r="G159" s="5">
        <v>0</v>
      </c>
    </row>
    <row r="160" spans="1:7" x14ac:dyDescent="0.2">
      <c r="A160" s="3" t="s">
        <v>388</v>
      </c>
      <c r="B160" s="10" t="s">
        <v>884</v>
      </c>
      <c r="C160" s="24" t="s">
        <v>907</v>
      </c>
      <c r="D160" s="5">
        <v>2</v>
      </c>
      <c r="E160" s="5">
        <v>500</v>
      </c>
      <c r="F160" s="5">
        <v>6</v>
      </c>
      <c r="G160" s="5">
        <v>0</v>
      </c>
    </row>
    <row r="161" spans="1:7" x14ac:dyDescent="0.2">
      <c r="A161" s="3" t="s">
        <v>389</v>
      </c>
      <c r="B161" s="10" t="s">
        <v>885</v>
      </c>
      <c r="C161" s="24" t="s">
        <v>908</v>
      </c>
      <c r="D161" s="5">
        <v>2</v>
      </c>
      <c r="E161" s="5">
        <v>200</v>
      </c>
      <c r="F161" s="5">
        <v>14</v>
      </c>
      <c r="G161" s="5">
        <v>0</v>
      </c>
    </row>
    <row r="162" spans="1:7" x14ac:dyDescent="0.2">
      <c r="A162" s="3" t="s">
        <v>390</v>
      </c>
      <c r="B162" s="10" t="s">
        <v>886</v>
      </c>
      <c r="C162" s="24" t="s">
        <v>909</v>
      </c>
      <c r="D162" s="5">
        <v>2</v>
      </c>
      <c r="E162" s="5">
        <v>500</v>
      </c>
      <c r="F162" s="5">
        <v>4</v>
      </c>
      <c r="G162" s="5">
        <v>0</v>
      </c>
    </row>
    <row r="163" spans="1:7" x14ac:dyDescent="0.2">
      <c r="A163" s="3" t="s">
        <v>391</v>
      </c>
      <c r="B163" s="10" t="s">
        <v>887</v>
      </c>
      <c r="C163" s="24" t="s">
        <v>910</v>
      </c>
      <c r="D163" s="5">
        <v>2</v>
      </c>
      <c r="E163" s="5">
        <v>500</v>
      </c>
      <c r="F163" s="5">
        <v>4</v>
      </c>
      <c r="G163" s="5">
        <v>0</v>
      </c>
    </row>
    <row r="164" spans="1:7" x14ac:dyDescent="0.2">
      <c r="A164" s="3" t="s">
        <v>920</v>
      </c>
      <c r="B164" s="10" t="s">
        <v>888</v>
      </c>
      <c r="C164" s="24" t="s">
        <v>911</v>
      </c>
      <c r="D164" s="5">
        <v>2</v>
      </c>
      <c r="E164" s="5">
        <v>400</v>
      </c>
      <c r="F164" s="5">
        <v>5</v>
      </c>
      <c r="G164" s="5">
        <v>0</v>
      </c>
    </row>
    <row r="165" spans="1:7" x14ac:dyDescent="0.2">
      <c r="A165" s="3" t="s">
        <v>392</v>
      </c>
      <c r="B165" s="10" t="s">
        <v>889</v>
      </c>
      <c r="C165" s="24" t="s">
        <v>912</v>
      </c>
      <c r="D165" s="5">
        <v>2</v>
      </c>
      <c r="E165" s="5">
        <v>1000</v>
      </c>
      <c r="F165" s="5">
        <v>5</v>
      </c>
      <c r="G165" s="5">
        <v>0</v>
      </c>
    </row>
    <row r="166" spans="1:7" x14ac:dyDescent="0.2">
      <c r="A166" s="3" t="s">
        <v>393</v>
      </c>
      <c r="B166" s="10" t="s">
        <v>963</v>
      </c>
      <c r="C166" s="34" t="s">
        <v>1055</v>
      </c>
      <c r="D166" s="5">
        <v>2</v>
      </c>
      <c r="E166" s="5">
        <v>500</v>
      </c>
      <c r="F166" s="5">
        <v>5</v>
      </c>
      <c r="G166" s="5">
        <v>0</v>
      </c>
    </row>
    <row r="167" spans="1:7" x14ac:dyDescent="0.2">
      <c r="A167" s="3" t="s">
        <v>394</v>
      </c>
      <c r="B167" s="10" t="s">
        <v>964</v>
      </c>
      <c r="C167" s="35" t="s">
        <v>1056</v>
      </c>
      <c r="D167" s="5">
        <v>2</v>
      </c>
      <c r="E167" s="5">
        <v>600</v>
      </c>
      <c r="F167" s="5">
        <v>5</v>
      </c>
      <c r="G167" s="5">
        <v>0</v>
      </c>
    </row>
    <row r="168" spans="1:7" x14ac:dyDescent="0.2">
      <c r="A168" s="3" t="s">
        <v>925</v>
      </c>
      <c r="B168" s="10" t="s">
        <v>965</v>
      </c>
      <c r="C168" s="35" t="s">
        <v>1057</v>
      </c>
      <c r="D168" s="5">
        <v>2</v>
      </c>
      <c r="E168" s="5">
        <v>100</v>
      </c>
      <c r="F168" s="5">
        <v>4</v>
      </c>
      <c r="G168" s="5">
        <v>0</v>
      </c>
    </row>
    <row r="169" spans="1:7" x14ac:dyDescent="0.2">
      <c r="A169" s="3" t="s">
        <v>395</v>
      </c>
      <c r="B169" s="10" t="s">
        <v>966</v>
      </c>
      <c r="C169" s="35" t="s">
        <v>1058</v>
      </c>
      <c r="D169" s="5">
        <v>2</v>
      </c>
      <c r="E169" s="5">
        <v>100</v>
      </c>
      <c r="F169" s="5">
        <v>5</v>
      </c>
      <c r="G169" s="5">
        <v>0</v>
      </c>
    </row>
    <row r="170" spans="1:7" x14ac:dyDescent="0.2">
      <c r="A170" s="3" t="s">
        <v>396</v>
      </c>
      <c r="B170" s="10" t="s">
        <v>967</v>
      </c>
      <c r="C170" s="35" t="s">
        <v>1059</v>
      </c>
      <c r="D170" s="5">
        <v>2</v>
      </c>
      <c r="E170" s="5">
        <v>100</v>
      </c>
      <c r="F170" s="5">
        <v>5</v>
      </c>
      <c r="G170" s="5">
        <v>0</v>
      </c>
    </row>
    <row r="171" spans="1:7" x14ac:dyDescent="0.2">
      <c r="A171" s="3" t="s">
        <v>397</v>
      </c>
      <c r="B171" s="10" t="s">
        <v>968</v>
      </c>
      <c r="C171" s="35" t="s">
        <v>1060</v>
      </c>
      <c r="D171" s="5">
        <v>2</v>
      </c>
      <c r="E171" s="5">
        <v>500</v>
      </c>
      <c r="F171" s="5">
        <v>7</v>
      </c>
      <c r="G171" s="5">
        <v>0</v>
      </c>
    </row>
    <row r="172" spans="1:7" x14ac:dyDescent="0.2">
      <c r="A172" s="3" t="s">
        <v>398</v>
      </c>
      <c r="B172" s="10" t="s">
        <v>969</v>
      </c>
      <c r="C172" s="35" t="s">
        <v>1061</v>
      </c>
      <c r="D172" s="5">
        <v>2</v>
      </c>
      <c r="E172" s="5">
        <v>300</v>
      </c>
      <c r="F172" s="5">
        <v>4</v>
      </c>
      <c r="G172" s="5">
        <v>0</v>
      </c>
    </row>
    <row r="173" spans="1:7" x14ac:dyDescent="0.2">
      <c r="A173" s="3" t="s">
        <v>399</v>
      </c>
      <c r="B173" s="10" t="s">
        <v>970</v>
      </c>
      <c r="C173" s="35" t="s">
        <v>1062</v>
      </c>
      <c r="D173" s="5">
        <v>2</v>
      </c>
      <c r="E173" s="5">
        <v>1000</v>
      </c>
      <c r="F173" s="5">
        <v>10</v>
      </c>
      <c r="G173" s="5">
        <v>0</v>
      </c>
    </row>
    <row r="174" spans="1:7" x14ac:dyDescent="0.2">
      <c r="A174" s="3" t="s">
        <v>926</v>
      </c>
      <c r="B174" s="10" t="s">
        <v>971</v>
      </c>
      <c r="C174" s="35" t="s">
        <v>1063</v>
      </c>
      <c r="D174" s="5">
        <v>2</v>
      </c>
      <c r="E174" s="5">
        <v>200</v>
      </c>
      <c r="F174" s="5">
        <v>6</v>
      </c>
      <c r="G174" s="5">
        <v>0</v>
      </c>
    </row>
    <row r="175" spans="1:7" x14ac:dyDescent="0.2">
      <c r="A175" s="3" t="s">
        <v>400</v>
      </c>
      <c r="B175" s="10" t="s">
        <v>972</v>
      </c>
      <c r="C175" s="35" t="s">
        <v>1064</v>
      </c>
      <c r="D175" s="5">
        <v>2</v>
      </c>
      <c r="E175" s="5">
        <v>400</v>
      </c>
      <c r="F175" s="5">
        <v>5</v>
      </c>
      <c r="G175" s="5">
        <v>0</v>
      </c>
    </row>
    <row r="176" spans="1:7" x14ac:dyDescent="0.2">
      <c r="A176" s="3" t="s">
        <v>927</v>
      </c>
      <c r="B176" s="10" t="s">
        <v>973</v>
      </c>
      <c r="C176" s="35" t="s">
        <v>1065</v>
      </c>
      <c r="D176" s="5">
        <v>2</v>
      </c>
      <c r="E176" s="5">
        <v>400</v>
      </c>
      <c r="F176" s="5">
        <v>5</v>
      </c>
      <c r="G176" s="5">
        <v>0</v>
      </c>
    </row>
    <row r="177" spans="1:7" x14ac:dyDescent="0.2">
      <c r="A177" s="3" t="s">
        <v>928</v>
      </c>
      <c r="B177" s="10" t="s">
        <v>974</v>
      </c>
      <c r="C177" s="35" t="s">
        <v>1066</v>
      </c>
      <c r="D177" s="5">
        <v>2</v>
      </c>
      <c r="E177" s="5">
        <v>100</v>
      </c>
      <c r="F177" s="5">
        <v>3</v>
      </c>
      <c r="G177" s="5">
        <v>0</v>
      </c>
    </row>
    <row r="178" spans="1:7" x14ac:dyDescent="0.2">
      <c r="A178" s="3" t="s">
        <v>929</v>
      </c>
      <c r="B178" s="10" t="s">
        <v>975</v>
      </c>
      <c r="C178" s="35" t="s">
        <v>1067</v>
      </c>
      <c r="D178" s="5">
        <v>2</v>
      </c>
      <c r="E178" s="5">
        <v>400</v>
      </c>
      <c r="F178" s="5">
        <v>5</v>
      </c>
      <c r="G178" s="5">
        <v>0</v>
      </c>
    </row>
    <row r="179" spans="1:7" x14ac:dyDescent="0.2">
      <c r="A179" s="3" t="s">
        <v>401</v>
      </c>
      <c r="B179" s="10" t="s">
        <v>976</v>
      </c>
      <c r="C179" s="35" t="s">
        <v>1068</v>
      </c>
      <c r="D179" s="5">
        <v>2</v>
      </c>
      <c r="E179" s="5">
        <v>300</v>
      </c>
      <c r="F179" s="5">
        <v>5</v>
      </c>
      <c r="G179" s="5">
        <v>0</v>
      </c>
    </row>
    <row r="180" spans="1:7" x14ac:dyDescent="0.2">
      <c r="A180" s="3" t="s">
        <v>930</v>
      </c>
      <c r="B180" s="10" t="s">
        <v>977</v>
      </c>
      <c r="C180" s="35" t="s">
        <v>1069</v>
      </c>
      <c r="D180" s="5">
        <v>2</v>
      </c>
      <c r="E180" s="5">
        <v>100</v>
      </c>
      <c r="F180" s="5">
        <v>6</v>
      </c>
      <c r="G180" s="5">
        <v>0</v>
      </c>
    </row>
    <row r="181" spans="1:7" x14ac:dyDescent="0.2">
      <c r="A181" s="3" t="s">
        <v>931</v>
      </c>
      <c r="B181" s="10" t="s">
        <v>978</v>
      </c>
      <c r="C181" s="35" t="s">
        <v>1070</v>
      </c>
      <c r="D181" s="5">
        <v>2</v>
      </c>
      <c r="E181" s="5">
        <v>100</v>
      </c>
      <c r="F181" s="5">
        <v>6</v>
      </c>
      <c r="G181" s="5">
        <v>0</v>
      </c>
    </row>
    <row r="182" spans="1:7" x14ac:dyDescent="0.2">
      <c r="A182" s="3" t="s">
        <v>932</v>
      </c>
      <c r="B182" s="10" t="s">
        <v>979</v>
      </c>
      <c r="C182" s="35" t="s">
        <v>1071</v>
      </c>
      <c r="D182" s="5">
        <v>2</v>
      </c>
      <c r="E182" s="5">
        <v>200</v>
      </c>
      <c r="F182" s="5">
        <v>5</v>
      </c>
      <c r="G182" s="5">
        <v>0</v>
      </c>
    </row>
    <row r="183" spans="1:7" x14ac:dyDescent="0.2">
      <c r="A183" s="3" t="s">
        <v>402</v>
      </c>
      <c r="B183" s="10" t="s">
        <v>980</v>
      </c>
      <c r="C183" s="35" t="s">
        <v>1072</v>
      </c>
      <c r="D183" s="5">
        <v>3</v>
      </c>
      <c r="E183" s="5">
        <v>1000</v>
      </c>
      <c r="F183" s="5">
        <v>5</v>
      </c>
      <c r="G183" s="5">
        <v>7500</v>
      </c>
    </row>
    <row r="184" spans="1:7" x14ac:dyDescent="0.2">
      <c r="A184" s="3" t="s">
        <v>403</v>
      </c>
      <c r="B184" s="10" t="s">
        <v>981</v>
      </c>
      <c r="C184" s="35" t="s">
        <v>1073</v>
      </c>
      <c r="D184" s="5">
        <v>2</v>
      </c>
      <c r="E184" s="5">
        <v>300</v>
      </c>
      <c r="F184" s="5">
        <v>7</v>
      </c>
      <c r="G184" s="5">
        <v>0</v>
      </c>
    </row>
    <row r="185" spans="1:7" x14ac:dyDescent="0.2">
      <c r="A185" s="3" t="s">
        <v>404</v>
      </c>
      <c r="B185" s="10" t="s">
        <v>982</v>
      </c>
      <c r="C185" s="35" t="s">
        <v>1074</v>
      </c>
      <c r="D185" s="5">
        <v>2</v>
      </c>
      <c r="E185" s="5">
        <v>100</v>
      </c>
      <c r="F185" s="5">
        <v>5</v>
      </c>
      <c r="G185" s="5">
        <v>0</v>
      </c>
    </row>
    <row r="186" spans="1:7" x14ac:dyDescent="0.2">
      <c r="A186" s="3" t="s">
        <v>405</v>
      </c>
      <c r="B186" s="10" t="s">
        <v>983</v>
      </c>
      <c r="C186" s="35" t="s">
        <v>1075</v>
      </c>
      <c r="D186" s="5">
        <v>2</v>
      </c>
      <c r="E186" s="5">
        <v>100</v>
      </c>
      <c r="F186" s="5">
        <v>6</v>
      </c>
      <c r="G186" s="5">
        <v>0</v>
      </c>
    </row>
    <row r="187" spans="1:7" x14ac:dyDescent="0.2">
      <c r="A187" s="3" t="s">
        <v>406</v>
      </c>
      <c r="B187" s="10" t="s">
        <v>984</v>
      </c>
      <c r="C187" s="35" t="s">
        <v>1076</v>
      </c>
      <c r="D187" s="5">
        <v>2</v>
      </c>
      <c r="E187" s="5">
        <v>150</v>
      </c>
      <c r="F187" s="5">
        <v>5</v>
      </c>
      <c r="G187" s="5">
        <v>0</v>
      </c>
    </row>
    <row r="188" spans="1:7" x14ac:dyDescent="0.2">
      <c r="A188" s="3" t="s">
        <v>407</v>
      </c>
      <c r="B188" s="10" t="s">
        <v>985</v>
      </c>
      <c r="C188" s="35" t="s">
        <v>1077</v>
      </c>
      <c r="D188" s="5">
        <v>2</v>
      </c>
      <c r="E188" s="5">
        <v>100</v>
      </c>
      <c r="F188" s="5">
        <v>3</v>
      </c>
      <c r="G188" s="5">
        <v>0</v>
      </c>
    </row>
    <row r="189" spans="1:7" x14ac:dyDescent="0.2">
      <c r="A189" s="3" t="s">
        <v>933</v>
      </c>
      <c r="B189" s="10" t="s">
        <v>986</v>
      </c>
      <c r="C189" s="35" t="s">
        <v>1078</v>
      </c>
      <c r="D189" s="5">
        <v>2</v>
      </c>
      <c r="E189" s="5">
        <v>300</v>
      </c>
      <c r="F189" s="5">
        <v>8</v>
      </c>
      <c r="G189" s="5">
        <v>0</v>
      </c>
    </row>
    <row r="190" spans="1:7" x14ac:dyDescent="0.2">
      <c r="A190" s="3" t="s">
        <v>934</v>
      </c>
      <c r="B190" s="10" t="s">
        <v>987</v>
      </c>
      <c r="C190" s="35" t="s">
        <v>1079</v>
      </c>
      <c r="D190" s="5">
        <v>2</v>
      </c>
      <c r="E190" s="5">
        <v>200</v>
      </c>
      <c r="F190" s="5">
        <v>4</v>
      </c>
      <c r="G190" s="5">
        <v>0</v>
      </c>
    </row>
    <row r="191" spans="1:7" x14ac:dyDescent="0.2">
      <c r="A191" s="3" t="s">
        <v>408</v>
      </c>
      <c r="B191" s="10" t="s">
        <v>988</v>
      </c>
      <c r="C191" s="35" t="s">
        <v>1080</v>
      </c>
      <c r="D191" s="5">
        <v>2</v>
      </c>
      <c r="E191" s="5">
        <v>100</v>
      </c>
      <c r="F191" s="5">
        <v>6</v>
      </c>
      <c r="G191" s="5">
        <v>0</v>
      </c>
    </row>
    <row r="192" spans="1:7" x14ac:dyDescent="0.2">
      <c r="A192" s="3" t="s">
        <v>935</v>
      </c>
      <c r="B192" s="10" t="s">
        <v>989</v>
      </c>
      <c r="C192" s="35" t="s">
        <v>1081</v>
      </c>
      <c r="D192" s="5">
        <v>2</v>
      </c>
      <c r="E192" s="5">
        <v>150</v>
      </c>
      <c r="F192" s="5">
        <v>8</v>
      </c>
      <c r="G192" s="5">
        <v>0</v>
      </c>
    </row>
    <row r="193" spans="1:7" x14ac:dyDescent="0.2">
      <c r="A193" s="3" t="s">
        <v>409</v>
      </c>
      <c r="B193" s="10" t="s">
        <v>990</v>
      </c>
      <c r="C193" s="35" t="s">
        <v>1082</v>
      </c>
      <c r="D193" s="5">
        <v>2</v>
      </c>
      <c r="E193" s="5">
        <v>300</v>
      </c>
      <c r="F193" s="5">
        <v>8</v>
      </c>
      <c r="G193" s="5">
        <v>0</v>
      </c>
    </row>
    <row r="194" spans="1:7" x14ac:dyDescent="0.2">
      <c r="A194" s="3" t="s">
        <v>410</v>
      </c>
      <c r="B194" s="10" t="s">
        <v>991</v>
      </c>
      <c r="C194" s="35" t="s">
        <v>1083</v>
      </c>
      <c r="D194" s="5">
        <v>3</v>
      </c>
      <c r="E194" s="5">
        <v>200</v>
      </c>
      <c r="F194" s="5">
        <v>4</v>
      </c>
      <c r="G194" s="5">
        <v>0</v>
      </c>
    </row>
    <row r="195" spans="1:7" x14ac:dyDescent="0.2">
      <c r="A195" s="3" t="s">
        <v>411</v>
      </c>
      <c r="B195" s="10" t="s">
        <v>992</v>
      </c>
      <c r="C195" s="35" t="s">
        <v>1084</v>
      </c>
      <c r="D195" s="5">
        <v>2</v>
      </c>
      <c r="E195" s="5">
        <v>800</v>
      </c>
      <c r="F195" s="5">
        <v>4</v>
      </c>
      <c r="G195" s="5">
        <v>0</v>
      </c>
    </row>
    <row r="196" spans="1:7" x14ac:dyDescent="0.2">
      <c r="A196" s="3" t="s">
        <v>936</v>
      </c>
      <c r="B196" s="10" t="s">
        <v>993</v>
      </c>
      <c r="C196" s="35" t="s">
        <v>1085</v>
      </c>
      <c r="D196" s="5">
        <v>2</v>
      </c>
      <c r="E196" s="5">
        <v>150</v>
      </c>
      <c r="F196" s="5">
        <v>6</v>
      </c>
      <c r="G196" s="5">
        <v>0</v>
      </c>
    </row>
    <row r="197" spans="1:7" x14ac:dyDescent="0.2">
      <c r="A197" s="3" t="s">
        <v>937</v>
      </c>
      <c r="B197" s="10" t="s">
        <v>994</v>
      </c>
      <c r="C197" s="35" t="s">
        <v>1086</v>
      </c>
      <c r="D197" s="5">
        <v>2</v>
      </c>
      <c r="E197" s="5">
        <v>300</v>
      </c>
      <c r="F197" s="5">
        <v>6</v>
      </c>
      <c r="G197" s="5">
        <v>0</v>
      </c>
    </row>
    <row r="198" spans="1:7" x14ac:dyDescent="0.2">
      <c r="A198" s="3" t="s">
        <v>412</v>
      </c>
      <c r="B198" s="10" t="s">
        <v>995</v>
      </c>
      <c r="C198" s="35" t="s">
        <v>1087</v>
      </c>
      <c r="D198" s="5">
        <v>2</v>
      </c>
      <c r="E198" s="5">
        <v>100</v>
      </c>
      <c r="F198" s="5">
        <v>4</v>
      </c>
      <c r="G198" s="5">
        <v>0</v>
      </c>
    </row>
    <row r="199" spans="1:7" x14ac:dyDescent="0.2">
      <c r="A199" s="3" t="s">
        <v>413</v>
      </c>
      <c r="B199" s="10" t="s">
        <v>996</v>
      </c>
      <c r="C199" s="35" t="s">
        <v>1088</v>
      </c>
      <c r="D199" s="5">
        <v>2</v>
      </c>
      <c r="E199" s="5">
        <v>700</v>
      </c>
      <c r="F199" s="5">
        <v>4</v>
      </c>
      <c r="G199" s="5">
        <v>0</v>
      </c>
    </row>
    <row r="200" spans="1:7" x14ac:dyDescent="0.2">
      <c r="A200" s="3" t="s">
        <v>938</v>
      </c>
      <c r="B200" s="10" t="s">
        <v>997</v>
      </c>
      <c r="C200" s="35" t="s">
        <v>1089</v>
      </c>
      <c r="D200" s="5">
        <v>2</v>
      </c>
      <c r="E200" s="5">
        <v>100</v>
      </c>
      <c r="F200" s="5">
        <v>6</v>
      </c>
      <c r="G200" s="5">
        <v>0</v>
      </c>
    </row>
    <row r="201" spans="1:7" x14ac:dyDescent="0.2">
      <c r="A201" s="3" t="s">
        <v>939</v>
      </c>
      <c r="B201" s="10" t="s">
        <v>998</v>
      </c>
      <c r="C201" s="35" t="s">
        <v>1090</v>
      </c>
      <c r="D201" s="5">
        <v>2</v>
      </c>
      <c r="E201" s="5">
        <v>200</v>
      </c>
      <c r="F201" s="5">
        <v>5</v>
      </c>
      <c r="G201" s="5">
        <v>0</v>
      </c>
    </row>
    <row r="202" spans="1:7" x14ac:dyDescent="0.2">
      <c r="A202" s="3" t="s">
        <v>414</v>
      </c>
      <c r="B202" s="10" t="s">
        <v>999</v>
      </c>
      <c r="C202" s="35" t="s">
        <v>1091</v>
      </c>
      <c r="D202" s="5">
        <v>2</v>
      </c>
      <c r="E202" s="5">
        <v>200</v>
      </c>
      <c r="F202" s="5">
        <v>6</v>
      </c>
      <c r="G202" s="5">
        <v>0</v>
      </c>
    </row>
    <row r="203" spans="1:7" x14ac:dyDescent="0.2">
      <c r="A203" s="3" t="s">
        <v>940</v>
      </c>
      <c r="B203" s="10" t="s">
        <v>1000</v>
      </c>
      <c r="C203" s="35" t="s">
        <v>1092</v>
      </c>
      <c r="D203" s="5">
        <v>2</v>
      </c>
      <c r="E203" s="5">
        <v>200</v>
      </c>
      <c r="F203" s="5">
        <v>5</v>
      </c>
      <c r="G203" s="5">
        <v>0</v>
      </c>
    </row>
    <row r="204" spans="1:7" x14ac:dyDescent="0.2">
      <c r="A204" s="3" t="s">
        <v>415</v>
      </c>
      <c r="B204" s="10" t="s">
        <v>1001</v>
      </c>
      <c r="C204" s="35" t="s">
        <v>1093</v>
      </c>
      <c r="D204" s="5">
        <v>2</v>
      </c>
      <c r="E204" s="5">
        <v>500</v>
      </c>
      <c r="F204" s="5">
        <v>5</v>
      </c>
      <c r="G204" s="5">
        <v>0</v>
      </c>
    </row>
    <row r="205" spans="1:7" x14ac:dyDescent="0.2">
      <c r="A205" s="3" t="s">
        <v>941</v>
      </c>
      <c r="B205" s="10" t="s">
        <v>1002</v>
      </c>
      <c r="C205" s="35" t="s">
        <v>1094</v>
      </c>
      <c r="D205" s="5">
        <v>2</v>
      </c>
      <c r="E205" s="5">
        <v>500</v>
      </c>
      <c r="F205" s="5">
        <v>4</v>
      </c>
      <c r="G205" s="5">
        <v>0</v>
      </c>
    </row>
    <row r="206" spans="1:7" x14ac:dyDescent="0.2">
      <c r="A206" s="3" t="s">
        <v>416</v>
      </c>
      <c r="B206" s="10" t="s">
        <v>1003</v>
      </c>
      <c r="C206" s="35" t="s">
        <v>1095</v>
      </c>
      <c r="D206" s="5">
        <v>2</v>
      </c>
      <c r="E206" s="5">
        <v>1000</v>
      </c>
      <c r="F206" s="5">
        <v>4</v>
      </c>
      <c r="G206" s="5">
        <v>0</v>
      </c>
    </row>
    <row r="207" spans="1:7" x14ac:dyDescent="0.2">
      <c r="A207" s="3" t="s">
        <v>417</v>
      </c>
      <c r="B207" s="10" t="s">
        <v>1004</v>
      </c>
      <c r="C207" s="35" t="s">
        <v>1096</v>
      </c>
      <c r="D207" s="5">
        <v>2</v>
      </c>
      <c r="E207" s="5">
        <v>300</v>
      </c>
      <c r="F207" s="5">
        <v>3</v>
      </c>
      <c r="G207" s="5">
        <v>0</v>
      </c>
    </row>
    <row r="208" spans="1:7" x14ac:dyDescent="0.2">
      <c r="A208" s="3" t="s">
        <v>418</v>
      </c>
      <c r="B208" s="10" t="s">
        <v>1005</v>
      </c>
      <c r="C208" s="35" t="s">
        <v>1097</v>
      </c>
      <c r="D208" s="5">
        <v>2</v>
      </c>
      <c r="E208" s="5">
        <v>1000</v>
      </c>
      <c r="F208" s="5">
        <v>5</v>
      </c>
      <c r="G208" s="5">
        <v>0</v>
      </c>
    </row>
    <row r="209" spans="1:7" x14ac:dyDescent="0.2">
      <c r="A209" s="3" t="s">
        <v>942</v>
      </c>
      <c r="B209" s="10" t="s">
        <v>1006</v>
      </c>
      <c r="C209" s="35" t="s">
        <v>1098</v>
      </c>
      <c r="D209" s="5">
        <v>2</v>
      </c>
      <c r="E209" s="5">
        <v>100</v>
      </c>
      <c r="F209" s="5">
        <v>5</v>
      </c>
      <c r="G209" s="5">
        <v>0</v>
      </c>
    </row>
    <row r="210" spans="1:7" x14ac:dyDescent="0.2">
      <c r="A210" s="3" t="s">
        <v>419</v>
      </c>
      <c r="B210" s="10" t="s">
        <v>1007</v>
      </c>
      <c r="C210" s="35" t="s">
        <v>1099</v>
      </c>
      <c r="D210" s="5">
        <v>3</v>
      </c>
      <c r="E210" s="5">
        <v>150</v>
      </c>
      <c r="F210" s="5">
        <v>5</v>
      </c>
      <c r="G210" s="5">
        <v>0</v>
      </c>
    </row>
    <row r="211" spans="1:7" x14ac:dyDescent="0.2">
      <c r="A211" s="3" t="s">
        <v>420</v>
      </c>
      <c r="B211" s="10" t="s">
        <v>1008</v>
      </c>
      <c r="C211" s="35" t="s">
        <v>1100</v>
      </c>
      <c r="D211" s="5">
        <v>2</v>
      </c>
      <c r="E211" s="5">
        <v>100</v>
      </c>
      <c r="F211" s="5">
        <v>5</v>
      </c>
      <c r="G211" s="5">
        <v>0</v>
      </c>
    </row>
    <row r="212" spans="1:7" x14ac:dyDescent="0.2">
      <c r="A212" s="3" t="s">
        <v>943</v>
      </c>
      <c r="B212" s="10" t="s">
        <v>1009</v>
      </c>
      <c r="C212" s="35" t="s">
        <v>1101</v>
      </c>
      <c r="D212" s="5">
        <v>2</v>
      </c>
      <c r="E212" s="5">
        <v>100</v>
      </c>
      <c r="F212" s="5">
        <v>4</v>
      </c>
      <c r="G212" s="5">
        <v>0</v>
      </c>
    </row>
    <row r="213" spans="1:7" x14ac:dyDescent="0.2">
      <c r="A213" s="3" t="s">
        <v>421</v>
      </c>
      <c r="B213" s="10" t="s">
        <v>1010</v>
      </c>
      <c r="C213" s="35" t="s">
        <v>1102</v>
      </c>
      <c r="D213" s="5">
        <v>2</v>
      </c>
      <c r="E213" s="5">
        <v>500</v>
      </c>
      <c r="F213" s="5">
        <v>6</v>
      </c>
      <c r="G213" s="5">
        <v>0</v>
      </c>
    </row>
    <row r="214" spans="1:7" x14ac:dyDescent="0.2">
      <c r="A214" s="3" t="s">
        <v>944</v>
      </c>
      <c r="B214" s="10" t="s">
        <v>1011</v>
      </c>
      <c r="C214" s="35" t="s">
        <v>1103</v>
      </c>
      <c r="D214" s="5">
        <v>2</v>
      </c>
      <c r="E214" s="5">
        <v>100</v>
      </c>
      <c r="F214" s="5">
        <v>4</v>
      </c>
      <c r="G214" s="5">
        <v>0</v>
      </c>
    </row>
    <row r="215" spans="1:7" x14ac:dyDescent="0.2">
      <c r="A215" s="3" t="s">
        <v>422</v>
      </c>
      <c r="B215" s="10" t="s">
        <v>1012</v>
      </c>
      <c r="C215" s="35" t="s">
        <v>1104</v>
      </c>
      <c r="D215" s="5">
        <v>2</v>
      </c>
      <c r="E215" s="5">
        <v>150</v>
      </c>
      <c r="F215" s="5">
        <v>3</v>
      </c>
      <c r="G215" s="5">
        <v>0</v>
      </c>
    </row>
    <row r="216" spans="1:7" x14ac:dyDescent="0.2">
      <c r="A216" s="3" t="s">
        <v>423</v>
      </c>
      <c r="B216" s="10" t="s">
        <v>1013</v>
      </c>
      <c r="C216" s="35" t="s">
        <v>1105</v>
      </c>
      <c r="D216" s="5">
        <v>2</v>
      </c>
      <c r="E216" s="5">
        <v>150</v>
      </c>
      <c r="F216" s="5">
        <v>5</v>
      </c>
      <c r="G216" s="5">
        <v>0</v>
      </c>
    </row>
    <row r="217" spans="1:7" x14ac:dyDescent="0.2">
      <c r="A217" s="3" t="s">
        <v>945</v>
      </c>
      <c r="B217" s="10" t="s">
        <v>1014</v>
      </c>
      <c r="C217" s="35" t="s">
        <v>1106</v>
      </c>
      <c r="D217" s="5">
        <v>2</v>
      </c>
      <c r="E217" s="5">
        <v>150</v>
      </c>
      <c r="F217" s="5">
        <v>4</v>
      </c>
      <c r="G217" s="5">
        <v>0</v>
      </c>
    </row>
    <row r="218" spans="1:7" x14ac:dyDescent="0.2">
      <c r="A218" s="3" t="s">
        <v>946</v>
      </c>
      <c r="B218" s="10" t="s">
        <v>1015</v>
      </c>
      <c r="C218" s="35" t="s">
        <v>1107</v>
      </c>
      <c r="D218" s="5">
        <v>2</v>
      </c>
      <c r="E218" s="5">
        <v>200</v>
      </c>
      <c r="F218" s="5">
        <v>5</v>
      </c>
      <c r="G218" s="5">
        <v>0</v>
      </c>
    </row>
    <row r="219" spans="1:7" x14ac:dyDescent="0.2">
      <c r="A219" s="3" t="s">
        <v>424</v>
      </c>
      <c r="B219" s="10" t="s">
        <v>1016</v>
      </c>
      <c r="C219" s="35" t="s">
        <v>1108</v>
      </c>
      <c r="D219" s="5">
        <v>2</v>
      </c>
      <c r="E219" s="5">
        <v>150</v>
      </c>
      <c r="F219" s="5">
        <v>3</v>
      </c>
      <c r="G219" s="5">
        <v>0</v>
      </c>
    </row>
    <row r="220" spans="1:7" x14ac:dyDescent="0.2">
      <c r="A220" s="3" t="s">
        <v>425</v>
      </c>
      <c r="B220" s="10" t="s">
        <v>1017</v>
      </c>
      <c r="C220" s="35" t="s">
        <v>1109</v>
      </c>
      <c r="D220" s="5">
        <v>2</v>
      </c>
      <c r="E220" s="5">
        <v>100</v>
      </c>
      <c r="F220" s="5">
        <v>4</v>
      </c>
      <c r="G220" s="5">
        <v>0</v>
      </c>
    </row>
    <row r="221" spans="1:7" x14ac:dyDescent="0.2">
      <c r="A221" s="3" t="s">
        <v>426</v>
      </c>
      <c r="B221" s="10" t="s">
        <v>1018</v>
      </c>
      <c r="C221" s="35" t="s">
        <v>1110</v>
      </c>
      <c r="D221" s="5">
        <v>2</v>
      </c>
      <c r="E221" s="5">
        <v>100</v>
      </c>
      <c r="F221" s="5">
        <v>5</v>
      </c>
      <c r="G221" s="5">
        <v>0</v>
      </c>
    </row>
    <row r="222" spans="1:7" x14ac:dyDescent="0.2">
      <c r="A222" s="3" t="s">
        <v>427</v>
      </c>
      <c r="B222" s="10" t="s">
        <v>1019</v>
      </c>
      <c r="C222" s="35" t="s">
        <v>1111</v>
      </c>
      <c r="D222" s="5">
        <v>2</v>
      </c>
      <c r="E222" s="5">
        <v>100</v>
      </c>
      <c r="F222" s="5">
        <v>3</v>
      </c>
      <c r="G222" s="5">
        <v>0</v>
      </c>
    </row>
    <row r="223" spans="1:7" x14ac:dyDescent="0.2">
      <c r="A223" s="3" t="s">
        <v>947</v>
      </c>
      <c r="B223" s="10" t="s">
        <v>1020</v>
      </c>
      <c r="C223" s="35" t="s">
        <v>1112</v>
      </c>
      <c r="D223" s="5">
        <v>2</v>
      </c>
      <c r="E223" s="5">
        <v>100</v>
      </c>
      <c r="F223" s="5">
        <v>3</v>
      </c>
      <c r="G223" s="5">
        <v>0</v>
      </c>
    </row>
    <row r="224" spans="1:7" x14ac:dyDescent="0.2">
      <c r="A224" s="3" t="s">
        <v>428</v>
      </c>
      <c r="B224" s="10" t="s">
        <v>1021</v>
      </c>
      <c r="C224" s="35" t="s">
        <v>1113</v>
      </c>
      <c r="D224" s="5">
        <v>2</v>
      </c>
      <c r="E224" s="5">
        <v>300</v>
      </c>
      <c r="F224" s="5">
        <v>6</v>
      </c>
      <c r="G224" s="5">
        <v>0</v>
      </c>
    </row>
    <row r="225" spans="1:7" x14ac:dyDescent="0.2">
      <c r="A225" s="3" t="s">
        <v>429</v>
      </c>
      <c r="B225" s="10" t="s">
        <v>1022</v>
      </c>
      <c r="C225" s="35" t="s">
        <v>1114</v>
      </c>
      <c r="D225" s="5">
        <v>2</v>
      </c>
      <c r="E225" s="5">
        <v>500</v>
      </c>
      <c r="F225" s="5">
        <v>5</v>
      </c>
      <c r="G225" s="5">
        <v>0</v>
      </c>
    </row>
    <row r="226" spans="1:7" x14ac:dyDescent="0.2">
      <c r="A226" s="3" t="s">
        <v>430</v>
      </c>
      <c r="B226" s="10" t="s">
        <v>1023</v>
      </c>
      <c r="C226" s="35" t="s">
        <v>1115</v>
      </c>
      <c r="D226" s="5">
        <v>2</v>
      </c>
      <c r="E226" s="5">
        <v>150</v>
      </c>
      <c r="F226" s="5">
        <v>4</v>
      </c>
      <c r="G226" s="5">
        <v>0</v>
      </c>
    </row>
    <row r="227" spans="1:7" x14ac:dyDescent="0.2">
      <c r="A227" s="3" t="s">
        <v>431</v>
      </c>
      <c r="B227" s="10" t="s">
        <v>1024</v>
      </c>
      <c r="C227" s="35" t="s">
        <v>1116</v>
      </c>
      <c r="D227" s="5">
        <v>2</v>
      </c>
      <c r="E227" s="5">
        <v>100</v>
      </c>
      <c r="F227" s="5">
        <v>7</v>
      </c>
      <c r="G227" s="5">
        <v>0</v>
      </c>
    </row>
    <row r="228" spans="1:7" x14ac:dyDescent="0.2">
      <c r="A228" s="3" t="s">
        <v>432</v>
      </c>
      <c r="B228" s="10" t="s">
        <v>1025</v>
      </c>
      <c r="C228" s="35" t="s">
        <v>1117</v>
      </c>
      <c r="D228" s="5">
        <v>2</v>
      </c>
      <c r="E228" s="5">
        <v>200</v>
      </c>
      <c r="F228" s="5">
        <v>5</v>
      </c>
      <c r="G228" s="5">
        <v>0</v>
      </c>
    </row>
    <row r="229" spans="1:7" x14ac:dyDescent="0.2">
      <c r="A229" s="3" t="s">
        <v>433</v>
      </c>
      <c r="B229" s="10" t="s">
        <v>1026</v>
      </c>
      <c r="C229" s="35" t="s">
        <v>1118</v>
      </c>
      <c r="D229" s="5">
        <v>2</v>
      </c>
      <c r="E229" s="5">
        <v>300</v>
      </c>
      <c r="F229" s="5">
        <v>5</v>
      </c>
      <c r="G229" s="5">
        <v>0</v>
      </c>
    </row>
    <row r="230" spans="1:7" x14ac:dyDescent="0.2">
      <c r="A230" s="3" t="s">
        <v>434</v>
      </c>
      <c r="B230" s="10" t="s">
        <v>1027</v>
      </c>
      <c r="C230" s="35" t="s">
        <v>1119</v>
      </c>
      <c r="D230" s="5">
        <v>2</v>
      </c>
      <c r="E230" s="5">
        <v>200</v>
      </c>
      <c r="F230" s="5">
        <v>5</v>
      </c>
      <c r="G230" s="5">
        <v>0</v>
      </c>
    </row>
    <row r="231" spans="1:7" x14ac:dyDescent="0.2">
      <c r="A231" s="3" t="s">
        <v>948</v>
      </c>
      <c r="B231" s="10" t="s">
        <v>1028</v>
      </c>
      <c r="C231" s="35" t="s">
        <v>1596</v>
      </c>
      <c r="D231" s="5">
        <v>3</v>
      </c>
      <c r="E231" s="5">
        <v>100</v>
      </c>
      <c r="F231" s="5">
        <v>4</v>
      </c>
      <c r="G231" s="5">
        <v>0</v>
      </c>
    </row>
    <row r="232" spans="1:7" x14ac:dyDescent="0.2">
      <c r="A232" s="3" t="s">
        <v>435</v>
      </c>
      <c r="B232" s="10" t="s">
        <v>1029</v>
      </c>
      <c r="C232" s="35" t="s">
        <v>1120</v>
      </c>
      <c r="D232" s="5">
        <v>3</v>
      </c>
      <c r="E232" s="5">
        <v>300</v>
      </c>
      <c r="F232" s="5">
        <v>6</v>
      </c>
      <c r="G232" s="5">
        <v>0</v>
      </c>
    </row>
    <row r="233" spans="1:7" x14ac:dyDescent="0.2">
      <c r="A233" s="3" t="s">
        <v>949</v>
      </c>
      <c r="B233" s="10" t="s">
        <v>1030</v>
      </c>
      <c r="C233" s="35" t="s">
        <v>1121</v>
      </c>
      <c r="D233" s="5">
        <v>2</v>
      </c>
      <c r="E233" s="5">
        <v>100</v>
      </c>
      <c r="F233" s="5">
        <v>4</v>
      </c>
      <c r="G233" s="5">
        <v>0</v>
      </c>
    </row>
    <row r="234" spans="1:7" x14ac:dyDescent="0.2">
      <c r="A234" s="3" t="s">
        <v>950</v>
      </c>
      <c r="B234" s="10" t="s">
        <v>1031</v>
      </c>
      <c r="C234" s="35" t="s">
        <v>1122</v>
      </c>
      <c r="D234" s="5">
        <v>2</v>
      </c>
      <c r="E234" s="5">
        <v>100</v>
      </c>
      <c r="F234" s="5">
        <v>6</v>
      </c>
      <c r="G234" s="5">
        <v>0</v>
      </c>
    </row>
    <row r="235" spans="1:7" x14ac:dyDescent="0.2">
      <c r="A235" s="3" t="s">
        <v>951</v>
      </c>
      <c r="B235" s="10" t="s">
        <v>1032</v>
      </c>
      <c r="C235" s="35" t="s">
        <v>1123</v>
      </c>
      <c r="D235" s="5">
        <v>2</v>
      </c>
      <c r="E235" s="5">
        <v>300</v>
      </c>
      <c r="F235" s="5">
        <v>7</v>
      </c>
      <c r="G235" s="5">
        <v>0</v>
      </c>
    </row>
    <row r="236" spans="1:7" x14ac:dyDescent="0.2">
      <c r="A236" s="3" t="s">
        <v>436</v>
      </c>
      <c r="B236" s="10" t="s">
        <v>1033</v>
      </c>
      <c r="C236" s="35" t="s">
        <v>1597</v>
      </c>
      <c r="D236" s="5">
        <v>2</v>
      </c>
      <c r="E236" s="5">
        <v>100</v>
      </c>
      <c r="F236" s="5">
        <v>7</v>
      </c>
      <c r="G236" s="5">
        <v>0</v>
      </c>
    </row>
    <row r="237" spans="1:7" x14ac:dyDescent="0.2">
      <c r="A237" s="3" t="s">
        <v>952</v>
      </c>
      <c r="B237" s="10" t="s">
        <v>1034</v>
      </c>
      <c r="C237" s="35" t="s">
        <v>1124</v>
      </c>
      <c r="D237" s="5">
        <v>2</v>
      </c>
      <c r="E237" s="5">
        <v>100</v>
      </c>
      <c r="F237" s="5">
        <v>5</v>
      </c>
      <c r="G237" s="5">
        <v>0</v>
      </c>
    </row>
    <row r="238" spans="1:7" x14ac:dyDescent="0.2">
      <c r="A238" s="3" t="s">
        <v>437</v>
      </c>
      <c r="B238" s="10" t="s">
        <v>1035</v>
      </c>
      <c r="C238" s="35" t="s">
        <v>1125</v>
      </c>
      <c r="D238" s="5">
        <v>2</v>
      </c>
      <c r="E238" s="5">
        <v>100</v>
      </c>
      <c r="F238" s="5">
        <v>7</v>
      </c>
      <c r="G238" s="5">
        <v>0</v>
      </c>
    </row>
    <row r="239" spans="1:7" x14ac:dyDescent="0.2">
      <c r="A239" s="3" t="s">
        <v>438</v>
      </c>
      <c r="B239" s="10" t="s">
        <v>1036</v>
      </c>
      <c r="C239" s="35" t="s">
        <v>1126</v>
      </c>
      <c r="D239" s="5">
        <v>2</v>
      </c>
      <c r="E239" s="5">
        <v>1000</v>
      </c>
      <c r="F239" s="5">
        <v>9</v>
      </c>
      <c r="G239" s="5">
        <v>0</v>
      </c>
    </row>
    <row r="240" spans="1:7" x14ac:dyDescent="0.2">
      <c r="A240" s="3" t="s">
        <v>953</v>
      </c>
      <c r="B240" s="10" t="s">
        <v>1037</v>
      </c>
      <c r="C240" s="35" t="s">
        <v>1127</v>
      </c>
      <c r="D240" s="5">
        <v>2</v>
      </c>
      <c r="E240" s="5">
        <v>100</v>
      </c>
      <c r="F240" s="5">
        <v>5</v>
      </c>
      <c r="G240" s="5">
        <v>0</v>
      </c>
    </row>
    <row r="241" spans="1:7" x14ac:dyDescent="0.2">
      <c r="A241" s="3" t="s">
        <v>954</v>
      </c>
      <c r="B241" s="10" t="s">
        <v>1038</v>
      </c>
      <c r="C241" s="35" t="s">
        <v>1128</v>
      </c>
      <c r="D241" s="5">
        <v>2</v>
      </c>
      <c r="E241" s="5">
        <v>500</v>
      </c>
      <c r="F241" s="5">
        <v>3</v>
      </c>
      <c r="G241" s="5">
        <v>0</v>
      </c>
    </row>
    <row r="242" spans="1:7" x14ac:dyDescent="0.2">
      <c r="A242" s="3" t="s">
        <v>439</v>
      </c>
      <c r="B242" s="10" t="s">
        <v>1039</v>
      </c>
      <c r="C242" s="35" t="s">
        <v>1129</v>
      </c>
      <c r="D242" s="5">
        <v>2</v>
      </c>
      <c r="E242" s="5">
        <v>100</v>
      </c>
      <c r="F242" s="5">
        <v>3</v>
      </c>
      <c r="G242" s="5">
        <v>0</v>
      </c>
    </row>
    <row r="243" spans="1:7" x14ac:dyDescent="0.2">
      <c r="A243" s="3" t="s">
        <v>955</v>
      </c>
      <c r="B243" s="10" t="s">
        <v>1040</v>
      </c>
      <c r="C243" s="35" t="s">
        <v>1130</v>
      </c>
      <c r="D243" s="5">
        <v>2</v>
      </c>
      <c r="E243" s="5">
        <v>100</v>
      </c>
      <c r="F243" s="5">
        <v>5</v>
      </c>
      <c r="G243" s="5">
        <v>0</v>
      </c>
    </row>
    <row r="244" spans="1:7" x14ac:dyDescent="0.2">
      <c r="A244" s="3" t="s">
        <v>440</v>
      </c>
      <c r="B244" s="10" t="s">
        <v>1041</v>
      </c>
      <c r="C244" s="35" t="s">
        <v>1131</v>
      </c>
      <c r="D244" s="5">
        <v>2</v>
      </c>
      <c r="E244" s="5">
        <v>100</v>
      </c>
      <c r="F244" s="5">
        <v>4</v>
      </c>
      <c r="G244" s="5">
        <v>0</v>
      </c>
    </row>
    <row r="245" spans="1:7" x14ac:dyDescent="0.2">
      <c r="A245" s="3" t="s">
        <v>956</v>
      </c>
      <c r="B245" s="10" t="s">
        <v>1042</v>
      </c>
      <c r="C245" s="35" t="s">
        <v>1132</v>
      </c>
      <c r="D245" s="5">
        <v>2</v>
      </c>
      <c r="E245" s="5">
        <v>150</v>
      </c>
      <c r="F245" s="5">
        <v>8</v>
      </c>
      <c r="G245" s="5">
        <v>0</v>
      </c>
    </row>
    <row r="246" spans="1:7" x14ac:dyDescent="0.2">
      <c r="A246" s="3" t="s">
        <v>957</v>
      </c>
      <c r="B246" s="10" t="s">
        <v>1043</v>
      </c>
      <c r="C246" s="35" t="s">
        <v>1133</v>
      </c>
      <c r="D246" s="5">
        <v>2</v>
      </c>
      <c r="E246" s="5">
        <v>150</v>
      </c>
      <c r="F246" s="5">
        <v>5</v>
      </c>
      <c r="G246" s="5">
        <v>0</v>
      </c>
    </row>
    <row r="247" spans="1:7" x14ac:dyDescent="0.2">
      <c r="A247" s="3" t="s">
        <v>441</v>
      </c>
      <c r="B247" s="10" t="s">
        <v>1044</v>
      </c>
      <c r="C247" s="35" t="s">
        <v>1598</v>
      </c>
      <c r="D247" s="5">
        <v>2</v>
      </c>
      <c r="E247" s="5">
        <v>100</v>
      </c>
      <c r="F247" s="5">
        <v>6</v>
      </c>
      <c r="G247" s="5">
        <v>0</v>
      </c>
    </row>
    <row r="248" spans="1:7" x14ac:dyDescent="0.2">
      <c r="A248" s="3" t="s">
        <v>958</v>
      </c>
      <c r="B248" s="10" t="s">
        <v>1045</v>
      </c>
      <c r="C248" s="35" t="s">
        <v>1134</v>
      </c>
      <c r="D248" s="5">
        <v>2</v>
      </c>
      <c r="E248" s="5">
        <v>700</v>
      </c>
      <c r="F248" s="5">
        <v>8</v>
      </c>
      <c r="G248" s="5">
        <v>0</v>
      </c>
    </row>
    <row r="249" spans="1:7" x14ac:dyDescent="0.2">
      <c r="A249" s="3" t="s">
        <v>442</v>
      </c>
      <c r="B249" s="10" t="s">
        <v>1046</v>
      </c>
      <c r="C249" s="35" t="s">
        <v>1135</v>
      </c>
      <c r="D249" s="5">
        <v>2</v>
      </c>
      <c r="E249" s="5">
        <v>200</v>
      </c>
      <c r="F249" s="5">
        <v>6</v>
      </c>
      <c r="G249" s="5">
        <v>0</v>
      </c>
    </row>
    <row r="250" spans="1:7" x14ac:dyDescent="0.2">
      <c r="A250" s="3" t="s">
        <v>443</v>
      </c>
      <c r="B250" s="10" t="s">
        <v>1047</v>
      </c>
      <c r="C250" s="35" t="s">
        <v>1136</v>
      </c>
      <c r="D250" s="5">
        <v>2</v>
      </c>
      <c r="E250" s="5">
        <v>200</v>
      </c>
      <c r="F250" s="5">
        <v>5</v>
      </c>
      <c r="G250" s="5">
        <v>0</v>
      </c>
    </row>
    <row r="251" spans="1:7" x14ac:dyDescent="0.2">
      <c r="A251" s="3" t="s">
        <v>959</v>
      </c>
      <c r="B251" s="10" t="s">
        <v>1048</v>
      </c>
      <c r="C251" s="35" t="s">
        <v>1137</v>
      </c>
      <c r="D251" s="5">
        <v>2</v>
      </c>
      <c r="E251" s="5">
        <v>500</v>
      </c>
      <c r="F251" s="5">
        <v>8</v>
      </c>
      <c r="G251" s="5">
        <v>0</v>
      </c>
    </row>
    <row r="252" spans="1:7" x14ac:dyDescent="0.2">
      <c r="A252" s="3" t="s">
        <v>444</v>
      </c>
      <c r="B252" s="10" t="s">
        <v>1049</v>
      </c>
      <c r="C252" s="35" t="s">
        <v>1138</v>
      </c>
      <c r="D252" s="5">
        <v>2</v>
      </c>
      <c r="E252" s="5">
        <v>100</v>
      </c>
      <c r="F252" s="5">
        <v>4</v>
      </c>
      <c r="G252" s="5">
        <v>0</v>
      </c>
    </row>
    <row r="253" spans="1:7" x14ac:dyDescent="0.2">
      <c r="A253" s="3" t="s">
        <v>445</v>
      </c>
      <c r="B253" s="10" t="s">
        <v>1050</v>
      </c>
      <c r="C253" s="35" t="s">
        <v>1139</v>
      </c>
      <c r="D253" s="5">
        <v>2</v>
      </c>
      <c r="E253" s="5">
        <v>500</v>
      </c>
      <c r="F253" s="5">
        <v>7</v>
      </c>
      <c r="G253" s="5">
        <v>0</v>
      </c>
    </row>
    <row r="254" spans="1:7" x14ac:dyDescent="0.2">
      <c r="A254" s="3" t="s">
        <v>960</v>
      </c>
      <c r="B254" s="10" t="s">
        <v>1051</v>
      </c>
      <c r="C254" s="35" t="s">
        <v>1140</v>
      </c>
      <c r="D254" s="5">
        <v>2</v>
      </c>
      <c r="E254" s="5">
        <v>500</v>
      </c>
      <c r="F254" s="5">
        <v>8</v>
      </c>
      <c r="G254" s="5">
        <v>0</v>
      </c>
    </row>
    <row r="255" spans="1:7" x14ac:dyDescent="0.2">
      <c r="A255" s="3" t="s">
        <v>961</v>
      </c>
      <c r="B255" s="10" t="s">
        <v>1052</v>
      </c>
      <c r="C255" s="35" t="s">
        <v>1141</v>
      </c>
      <c r="D255" s="5">
        <v>2</v>
      </c>
      <c r="E255" s="5">
        <v>200</v>
      </c>
      <c r="F255" s="5">
        <v>7</v>
      </c>
      <c r="G255" s="5">
        <v>0</v>
      </c>
    </row>
    <row r="256" spans="1:7" x14ac:dyDescent="0.2">
      <c r="A256" s="3" t="s">
        <v>962</v>
      </c>
      <c r="B256" s="10" t="s">
        <v>1053</v>
      </c>
      <c r="C256" s="35" t="s">
        <v>1142</v>
      </c>
      <c r="D256" s="5">
        <v>2</v>
      </c>
      <c r="E256" s="5">
        <v>200</v>
      </c>
      <c r="F256" s="5">
        <v>10</v>
      </c>
      <c r="G256" s="5">
        <v>0</v>
      </c>
    </row>
    <row r="257" spans="1:7" x14ac:dyDescent="0.2">
      <c r="A257" s="3" t="s">
        <v>446</v>
      </c>
      <c r="B257" s="10" t="s">
        <v>1054</v>
      </c>
      <c r="C257" s="35" t="s">
        <v>1143</v>
      </c>
      <c r="D257" s="5">
        <v>2</v>
      </c>
      <c r="E257" s="5">
        <v>200</v>
      </c>
      <c r="F257" s="5">
        <v>3</v>
      </c>
      <c r="G257" s="5">
        <v>0</v>
      </c>
    </row>
    <row r="258" spans="1:7" x14ac:dyDescent="0.2">
      <c r="A258" s="3" t="s">
        <v>1631</v>
      </c>
      <c r="B258" s="10" t="s">
        <v>1599</v>
      </c>
      <c r="C258" s="35" t="s">
        <v>1663</v>
      </c>
      <c r="D258" s="5">
        <v>2</v>
      </c>
      <c r="E258" s="5">
        <v>100</v>
      </c>
      <c r="F258" s="5">
        <v>3</v>
      </c>
      <c r="G258" s="5">
        <v>0</v>
      </c>
    </row>
    <row r="259" spans="1:7" x14ac:dyDescent="0.2">
      <c r="A259" s="3" t="s">
        <v>1632</v>
      </c>
      <c r="B259" s="10" t="s">
        <v>1600</v>
      </c>
      <c r="C259" s="35" t="s">
        <v>1664</v>
      </c>
      <c r="D259" s="5">
        <v>2</v>
      </c>
      <c r="E259" s="5">
        <v>100</v>
      </c>
      <c r="F259" s="5">
        <v>4</v>
      </c>
      <c r="G259" s="5">
        <v>0</v>
      </c>
    </row>
    <row r="260" spans="1:7" x14ac:dyDescent="0.2">
      <c r="A260" s="3" t="s">
        <v>1633</v>
      </c>
      <c r="B260" s="10" t="s">
        <v>1601</v>
      </c>
      <c r="C260" s="35" t="s">
        <v>1665</v>
      </c>
      <c r="D260" s="5">
        <v>2</v>
      </c>
      <c r="E260" s="5">
        <v>100</v>
      </c>
      <c r="F260" s="5">
        <v>5</v>
      </c>
      <c r="G260" s="5">
        <v>0</v>
      </c>
    </row>
    <row r="261" spans="1:7" x14ac:dyDescent="0.2">
      <c r="A261" s="3" t="s">
        <v>1634</v>
      </c>
      <c r="B261" s="10" t="s">
        <v>1602</v>
      </c>
      <c r="C261" s="35" t="s">
        <v>1666</v>
      </c>
      <c r="D261" s="5">
        <v>2</v>
      </c>
      <c r="E261" s="5">
        <v>800</v>
      </c>
      <c r="F261" s="5">
        <v>4</v>
      </c>
      <c r="G261" s="5">
        <v>0</v>
      </c>
    </row>
    <row r="262" spans="1:7" x14ac:dyDescent="0.2">
      <c r="A262" s="3" t="s">
        <v>1635</v>
      </c>
      <c r="B262" s="10" t="s">
        <v>1603</v>
      </c>
      <c r="C262" s="35" t="s">
        <v>1667</v>
      </c>
      <c r="D262" s="5">
        <v>2</v>
      </c>
      <c r="E262" s="5">
        <v>500</v>
      </c>
      <c r="F262" s="5">
        <v>5</v>
      </c>
      <c r="G262" s="5">
        <v>0</v>
      </c>
    </row>
    <row r="263" spans="1:7" x14ac:dyDescent="0.2">
      <c r="A263" s="3" t="s">
        <v>1636</v>
      </c>
      <c r="B263" s="10" t="s">
        <v>1604</v>
      </c>
      <c r="C263" s="35" t="s">
        <v>453</v>
      </c>
      <c r="D263" s="5">
        <v>2</v>
      </c>
      <c r="E263" s="5">
        <v>200</v>
      </c>
      <c r="F263" s="5">
        <v>5</v>
      </c>
      <c r="G263" s="5">
        <v>0</v>
      </c>
    </row>
    <row r="264" spans="1:7" x14ac:dyDescent="0.2">
      <c r="A264" s="3" t="s">
        <v>1637</v>
      </c>
      <c r="B264" s="10" t="s">
        <v>1605</v>
      </c>
      <c r="C264" s="35" t="s">
        <v>1668</v>
      </c>
      <c r="D264" s="5">
        <v>2</v>
      </c>
      <c r="E264" s="5">
        <v>200</v>
      </c>
      <c r="F264" s="5">
        <v>5</v>
      </c>
      <c r="G264" s="5">
        <v>0</v>
      </c>
    </row>
    <row r="265" spans="1:7" x14ac:dyDescent="0.2">
      <c r="A265" s="3" t="s">
        <v>1638</v>
      </c>
      <c r="B265" s="10" t="s">
        <v>1606</v>
      </c>
      <c r="C265" s="35" t="s">
        <v>1669</v>
      </c>
      <c r="D265" s="5">
        <v>2</v>
      </c>
      <c r="E265" s="5">
        <v>100</v>
      </c>
      <c r="F265" s="5">
        <v>3</v>
      </c>
      <c r="G265" s="5">
        <v>0</v>
      </c>
    </row>
    <row r="266" spans="1:7" x14ac:dyDescent="0.2">
      <c r="A266" s="3" t="s">
        <v>1639</v>
      </c>
      <c r="B266" s="10" t="s">
        <v>1607</v>
      </c>
      <c r="C266" s="35" t="s">
        <v>1670</v>
      </c>
      <c r="D266" s="5">
        <v>2</v>
      </c>
      <c r="E266" s="5">
        <v>200</v>
      </c>
      <c r="F266" s="5">
        <v>5</v>
      </c>
      <c r="G266" s="5">
        <v>0</v>
      </c>
    </row>
    <row r="267" spans="1:7" x14ac:dyDescent="0.2">
      <c r="A267" s="3" t="s">
        <v>1640</v>
      </c>
      <c r="B267" s="10" t="s">
        <v>1608</v>
      </c>
      <c r="C267" s="35" t="s">
        <v>1671</v>
      </c>
      <c r="D267" s="5">
        <v>2</v>
      </c>
      <c r="E267" s="5">
        <v>100</v>
      </c>
      <c r="F267" s="5">
        <v>3</v>
      </c>
      <c r="G267" s="5">
        <v>0</v>
      </c>
    </row>
    <row r="268" spans="1:7" x14ac:dyDescent="0.2">
      <c r="A268" s="3" t="s">
        <v>1641</v>
      </c>
      <c r="B268" s="10" t="s">
        <v>1609</v>
      </c>
      <c r="C268" s="35" t="s">
        <v>1672</v>
      </c>
      <c r="D268" s="5">
        <v>2</v>
      </c>
      <c r="E268" s="5">
        <v>2000</v>
      </c>
      <c r="F268" s="5">
        <v>3</v>
      </c>
      <c r="G268" s="5">
        <v>0</v>
      </c>
    </row>
    <row r="269" spans="1:7" x14ac:dyDescent="0.2">
      <c r="A269" s="3" t="s">
        <v>1642</v>
      </c>
      <c r="B269" s="10" t="s">
        <v>1610</v>
      </c>
      <c r="C269" s="35" t="s">
        <v>1673</v>
      </c>
      <c r="D269" s="5">
        <v>2</v>
      </c>
      <c r="E269" s="5">
        <v>100</v>
      </c>
      <c r="F269" s="5">
        <v>3</v>
      </c>
      <c r="G269" s="5">
        <v>0</v>
      </c>
    </row>
    <row r="270" spans="1:7" x14ac:dyDescent="0.2">
      <c r="A270" s="3" t="s">
        <v>1643</v>
      </c>
      <c r="B270" s="10" t="s">
        <v>1611</v>
      </c>
      <c r="C270" s="35" t="s">
        <v>1674</v>
      </c>
      <c r="D270" s="5">
        <v>3</v>
      </c>
      <c r="E270" s="5">
        <v>500</v>
      </c>
      <c r="F270" s="5">
        <v>4</v>
      </c>
      <c r="G270" s="5">
        <v>0</v>
      </c>
    </row>
    <row r="271" spans="1:7" x14ac:dyDescent="0.2">
      <c r="A271" s="3" t="s">
        <v>1644</v>
      </c>
      <c r="B271" s="10" t="s">
        <v>1612</v>
      </c>
      <c r="C271" s="35" t="s">
        <v>1675</v>
      </c>
      <c r="D271" s="5">
        <v>2</v>
      </c>
      <c r="E271" s="5">
        <v>200</v>
      </c>
      <c r="F271" s="5">
        <v>4</v>
      </c>
      <c r="G271" s="5">
        <v>0</v>
      </c>
    </row>
    <row r="272" spans="1:7" x14ac:dyDescent="0.2">
      <c r="A272" s="3" t="s">
        <v>1645</v>
      </c>
      <c r="B272" s="10" t="s">
        <v>1613</v>
      </c>
      <c r="C272" s="35" t="s">
        <v>1676</v>
      </c>
      <c r="D272" s="5">
        <v>2</v>
      </c>
      <c r="E272" s="5">
        <v>200</v>
      </c>
      <c r="F272" s="5">
        <v>3</v>
      </c>
      <c r="G272" s="5">
        <v>0</v>
      </c>
    </row>
    <row r="273" spans="1:7" x14ac:dyDescent="0.2">
      <c r="A273" s="3" t="s">
        <v>1646</v>
      </c>
      <c r="B273" s="10" t="s">
        <v>1614</v>
      </c>
      <c r="C273" s="35" t="s">
        <v>1677</v>
      </c>
      <c r="D273" s="5">
        <v>2</v>
      </c>
      <c r="E273" s="5">
        <v>200</v>
      </c>
      <c r="F273" s="5">
        <v>6</v>
      </c>
      <c r="G273" s="5">
        <v>0</v>
      </c>
    </row>
    <row r="274" spans="1:7" x14ac:dyDescent="0.2">
      <c r="A274" s="3" t="s">
        <v>1647</v>
      </c>
      <c r="B274" s="10" t="s">
        <v>1615</v>
      </c>
      <c r="C274" s="35" t="s">
        <v>1678</v>
      </c>
      <c r="D274" s="5">
        <v>2</v>
      </c>
      <c r="E274" s="5">
        <v>100</v>
      </c>
      <c r="F274" s="5">
        <v>6</v>
      </c>
      <c r="G274" s="5">
        <v>0</v>
      </c>
    </row>
    <row r="275" spans="1:7" x14ac:dyDescent="0.2">
      <c r="A275" s="3" t="s">
        <v>1648</v>
      </c>
      <c r="B275" s="10" t="s">
        <v>1616</v>
      </c>
      <c r="C275" s="35" t="s">
        <v>1679</v>
      </c>
      <c r="D275" s="5">
        <v>2</v>
      </c>
      <c r="E275" s="5">
        <v>4000</v>
      </c>
      <c r="F275" s="5">
        <v>5</v>
      </c>
      <c r="G275" s="5">
        <v>0</v>
      </c>
    </row>
    <row r="276" spans="1:7" x14ac:dyDescent="0.2">
      <c r="A276" s="3" t="s">
        <v>1649</v>
      </c>
      <c r="B276" s="10" t="s">
        <v>1617</v>
      </c>
      <c r="C276" s="35" t="s">
        <v>1680</v>
      </c>
      <c r="D276" s="5">
        <v>2</v>
      </c>
      <c r="E276" s="5">
        <v>100</v>
      </c>
      <c r="F276" s="5">
        <v>6</v>
      </c>
      <c r="G276" s="5">
        <v>0</v>
      </c>
    </row>
    <row r="277" spans="1:7" x14ac:dyDescent="0.2">
      <c r="A277" s="3" t="s">
        <v>1650</v>
      </c>
      <c r="B277" s="10" t="s">
        <v>1618</v>
      </c>
      <c r="C277" s="35" t="s">
        <v>1681</v>
      </c>
      <c r="D277" s="5">
        <v>3</v>
      </c>
      <c r="E277" s="5">
        <v>150</v>
      </c>
      <c r="F277" s="5">
        <v>6</v>
      </c>
      <c r="G277" s="5">
        <v>0</v>
      </c>
    </row>
    <row r="278" spans="1:7" x14ac:dyDescent="0.2">
      <c r="A278" s="3" t="s">
        <v>1651</v>
      </c>
      <c r="B278" s="10" t="s">
        <v>1619</v>
      </c>
      <c r="C278" s="35" t="s">
        <v>1682</v>
      </c>
      <c r="D278" s="5">
        <v>2</v>
      </c>
      <c r="E278" s="5">
        <v>200</v>
      </c>
      <c r="F278" s="5">
        <v>6</v>
      </c>
      <c r="G278" s="5">
        <v>0</v>
      </c>
    </row>
    <row r="279" spans="1:7" x14ac:dyDescent="0.2">
      <c r="A279" s="3" t="s">
        <v>1652</v>
      </c>
      <c r="B279" s="10" t="s">
        <v>1620</v>
      </c>
      <c r="C279" s="35" t="s">
        <v>1683</v>
      </c>
      <c r="D279" s="5">
        <v>2</v>
      </c>
      <c r="E279" s="5">
        <v>150</v>
      </c>
      <c r="F279" s="5">
        <v>4</v>
      </c>
      <c r="G279" s="5">
        <v>0</v>
      </c>
    </row>
    <row r="280" spans="1:7" x14ac:dyDescent="0.2">
      <c r="A280" s="3" t="s">
        <v>1653</v>
      </c>
      <c r="B280" s="10" t="s">
        <v>1621</v>
      </c>
      <c r="C280" s="35" t="s">
        <v>1684</v>
      </c>
      <c r="D280" s="5">
        <v>2</v>
      </c>
      <c r="E280" s="5">
        <v>300</v>
      </c>
      <c r="F280" s="5">
        <v>5</v>
      </c>
      <c r="G280" s="5">
        <v>0</v>
      </c>
    </row>
    <row r="281" spans="1:7" x14ac:dyDescent="0.2">
      <c r="A281" s="3" t="s">
        <v>1654</v>
      </c>
      <c r="B281" s="10" t="s">
        <v>1622</v>
      </c>
      <c r="C281" s="35" t="s">
        <v>1685</v>
      </c>
      <c r="D281" s="5">
        <v>2</v>
      </c>
      <c r="E281" s="5">
        <v>150</v>
      </c>
      <c r="F281" s="5">
        <v>3</v>
      </c>
      <c r="G281" s="5">
        <v>0</v>
      </c>
    </row>
    <row r="282" spans="1:7" x14ac:dyDescent="0.2">
      <c r="A282" s="3" t="s">
        <v>1655</v>
      </c>
      <c r="B282" s="10" t="s">
        <v>1623</v>
      </c>
      <c r="C282" s="35" t="s">
        <v>1686</v>
      </c>
      <c r="D282" s="5">
        <v>2</v>
      </c>
      <c r="E282" s="5">
        <v>500</v>
      </c>
      <c r="F282" s="5">
        <v>5</v>
      </c>
      <c r="G282" s="5">
        <v>0</v>
      </c>
    </row>
    <row r="283" spans="1:7" x14ac:dyDescent="0.2">
      <c r="A283" s="3" t="s">
        <v>1656</v>
      </c>
      <c r="B283" s="10" t="s">
        <v>1624</v>
      </c>
      <c r="C283" s="35" t="s">
        <v>1687</v>
      </c>
      <c r="D283" s="5">
        <v>2</v>
      </c>
      <c r="E283" s="5">
        <v>100</v>
      </c>
      <c r="F283" s="5">
        <v>4</v>
      </c>
      <c r="G283" s="5">
        <v>0</v>
      </c>
    </row>
    <row r="284" spans="1:7" x14ac:dyDescent="0.2">
      <c r="A284" s="3" t="s">
        <v>1657</v>
      </c>
      <c r="B284" s="10" t="s">
        <v>1625</v>
      </c>
      <c r="C284" s="35" t="s">
        <v>1688</v>
      </c>
      <c r="D284" s="5">
        <v>2</v>
      </c>
      <c r="E284" s="5">
        <v>300</v>
      </c>
      <c r="F284" s="5">
        <v>4</v>
      </c>
      <c r="G284" s="5">
        <v>0</v>
      </c>
    </row>
    <row r="285" spans="1:7" x14ac:dyDescent="0.2">
      <c r="A285" s="3" t="s">
        <v>1658</v>
      </c>
      <c r="B285" s="10" t="s">
        <v>1626</v>
      </c>
      <c r="C285" s="35" t="s">
        <v>1689</v>
      </c>
      <c r="D285" s="5">
        <v>2</v>
      </c>
      <c r="E285" s="5">
        <v>300</v>
      </c>
      <c r="F285" s="5">
        <v>4</v>
      </c>
      <c r="G285" s="5">
        <v>0</v>
      </c>
    </row>
    <row r="286" spans="1:7" x14ac:dyDescent="0.2">
      <c r="A286" s="3" t="s">
        <v>1659</v>
      </c>
      <c r="B286" s="10" t="s">
        <v>1627</v>
      </c>
      <c r="C286" s="35" t="s">
        <v>1690</v>
      </c>
      <c r="D286" s="5">
        <v>2</v>
      </c>
      <c r="E286" s="5">
        <v>200</v>
      </c>
      <c r="F286" s="5">
        <v>5</v>
      </c>
      <c r="G286" s="5">
        <v>0</v>
      </c>
    </row>
    <row r="287" spans="1:7" x14ac:dyDescent="0.2">
      <c r="A287" s="3" t="s">
        <v>1660</v>
      </c>
      <c r="B287" s="10" t="s">
        <v>1628</v>
      </c>
      <c r="C287" s="35" t="s">
        <v>1691</v>
      </c>
      <c r="D287" s="5">
        <v>2</v>
      </c>
      <c r="E287" s="5">
        <v>100</v>
      </c>
      <c r="F287" s="5">
        <v>3</v>
      </c>
      <c r="G287" s="5">
        <v>0</v>
      </c>
    </row>
    <row r="288" spans="1:7" x14ac:dyDescent="0.2">
      <c r="A288" s="3" t="s">
        <v>1661</v>
      </c>
      <c r="B288" s="10" t="s">
        <v>1629</v>
      </c>
      <c r="C288" s="35" t="s">
        <v>1692</v>
      </c>
      <c r="D288" s="5">
        <v>2</v>
      </c>
      <c r="E288" s="5">
        <v>200</v>
      </c>
      <c r="F288" s="5">
        <v>3</v>
      </c>
      <c r="G288" s="5">
        <v>0</v>
      </c>
    </row>
    <row r="289" spans="1:7" x14ac:dyDescent="0.2">
      <c r="A289" s="3" t="s">
        <v>1662</v>
      </c>
      <c r="B289" s="10" t="s">
        <v>1630</v>
      </c>
      <c r="C289" s="35" t="s">
        <v>1693</v>
      </c>
      <c r="D289" s="5">
        <v>2</v>
      </c>
      <c r="E289" s="5">
        <v>150</v>
      </c>
      <c r="F289" s="5">
        <v>5</v>
      </c>
      <c r="G289" s="5">
        <v>0</v>
      </c>
    </row>
    <row r="290" spans="1:7" x14ac:dyDescent="0.2">
      <c r="A290" s="3" t="s">
        <v>1835</v>
      </c>
      <c r="B290" s="10" t="s">
        <v>1841</v>
      </c>
      <c r="C290" s="38" t="s">
        <v>1987</v>
      </c>
      <c r="D290" s="5">
        <v>3</v>
      </c>
      <c r="E290" s="5">
        <v>1000</v>
      </c>
      <c r="F290" s="5">
        <v>13</v>
      </c>
      <c r="G290" s="5">
        <v>30000</v>
      </c>
    </row>
    <row r="291" spans="1:7" x14ac:dyDescent="0.2">
      <c r="A291" s="3" t="s">
        <v>1836</v>
      </c>
      <c r="B291" s="10" t="s">
        <v>1842</v>
      </c>
      <c r="C291" s="38" t="s">
        <v>1988</v>
      </c>
      <c r="D291" s="5">
        <v>3</v>
      </c>
      <c r="E291" s="5">
        <v>1000</v>
      </c>
      <c r="F291" s="5">
        <v>12</v>
      </c>
      <c r="G291" s="5">
        <v>35000</v>
      </c>
    </row>
    <row r="292" spans="1:7" x14ac:dyDescent="0.2">
      <c r="A292" s="3" t="s">
        <v>1837</v>
      </c>
      <c r="B292" s="10" t="s">
        <v>1843</v>
      </c>
      <c r="C292" s="38" t="s">
        <v>1989</v>
      </c>
      <c r="D292" s="5">
        <v>3</v>
      </c>
      <c r="E292" s="5">
        <v>300</v>
      </c>
      <c r="F292" s="5">
        <v>8</v>
      </c>
      <c r="G292" s="5">
        <v>0</v>
      </c>
    </row>
    <row r="293" spans="1:7" x14ac:dyDescent="0.2">
      <c r="A293" s="3" t="s">
        <v>1838</v>
      </c>
      <c r="B293" s="10" t="s">
        <v>1844</v>
      </c>
      <c r="C293" s="38" t="s">
        <v>1990</v>
      </c>
      <c r="D293" s="5">
        <v>3</v>
      </c>
      <c r="E293" s="5">
        <v>300</v>
      </c>
      <c r="F293" s="5">
        <v>8</v>
      </c>
      <c r="G293" s="5">
        <v>0</v>
      </c>
    </row>
    <row r="294" spans="1:7" x14ac:dyDescent="0.2">
      <c r="A294" s="3" t="s">
        <v>1839</v>
      </c>
      <c r="B294" s="10" t="s">
        <v>1845</v>
      </c>
      <c r="C294" s="38" t="s">
        <v>1991</v>
      </c>
      <c r="D294" s="5">
        <v>3</v>
      </c>
      <c r="E294" s="5">
        <v>3000</v>
      </c>
      <c r="F294" s="5">
        <v>9</v>
      </c>
      <c r="G294" s="5">
        <v>51000</v>
      </c>
    </row>
    <row r="295" spans="1:7" x14ac:dyDescent="0.2">
      <c r="A295" s="3" t="s">
        <v>1840</v>
      </c>
      <c r="B295" s="10" t="s">
        <v>1846</v>
      </c>
      <c r="C295" s="38" t="s">
        <v>1992</v>
      </c>
      <c r="D295" s="5">
        <v>3</v>
      </c>
      <c r="E295" s="5">
        <v>1000</v>
      </c>
      <c r="F295" s="5">
        <v>8</v>
      </c>
      <c r="G295" s="5">
        <v>9600</v>
      </c>
    </row>
    <row r="296" spans="1:7" x14ac:dyDescent="0.2">
      <c r="A296" s="3" t="s">
        <v>1917</v>
      </c>
      <c r="B296" s="10" t="s">
        <v>1847</v>
      </c>
      <c r="C296" s="38" t="s">
        <v>1993</v>
      </c>
      <c r="D296" s="5">
        <v>3</v>
      </c>
      <c r="E296" s="5">
        <v>1000</v>
      </c>
      <c r="F296" s="5">
        <v>8</v>
      </c>
      <c r="G296" s="5">
        <v>16000</v>
      </c>
    </row>
    <row r="297" spans="1:7" x14ac:dyDescent="0.2">
      <c r="A297" s="3" t="s">
        <v>1918</v>
      </c>
      <c r="B297" s="10" t="s">
        <v>1848</v>
      </c>
      <c r="C297" s="38" t="s">
        <v>1994</v>
      </c>
      <c r="D297" s="5">
        <v>2</v>
      </c>
      <c r="E297" s="5">
        <v>200</v>
      </c>
      <c r="F297" s="5">
        <v>3</v>
      </c>
      <c r="G297" s="5">
        <v>0</v>
      </c>
    </row>
    <row r="298" spans="1:7" x14ac:dyDescent="0.2">
      <c r="A298" s="3" t="s">
        <v>1919</v>
      </c>
      <c r="B298" s="10" t="s">
        <v>1849</v>
      </c>
      <c r="C298" s="38" t="s">
        <v>1995</v>
      </c>
      <c r="D298" s="5">
        <v>3</v>
      </c>
      <c r="E298" s="5">
        <v>500</v>
      </c>
      <c r="F298" s="5">
        <v>10</v>
      </c>
      <c r="G298" s="5">
        <v>10000</v>
      </c>
    </row>
    <row r="299" spans="1:7" x14ac:dyDescent="0.2">
      <c r="A299" s="3" t="s">
        <v>1920</v>
      </c>
      <c r="B299" s="10" t="s">
        <v>1850</v>
      </c>
      <c r="C299" s="38" t="s">
        <v>1996</v>
      </c>
      <c r="D299" s="5">
        <v>3</v>
      </c>
      <c r="E299" s="5">
        <v>1000</v>
      </c>
      <c r="F299" s="5">
        <v>12</v>
      </c>
      <c r="G299" s="5">
        <v>15000</v>
      </c>
    </row>
    <row r="300" spans="1:7" x14ac:dyDescent="0.2">
      <c r="A300" s="3" t="s">
        <v>1921</v>
      </c>
      <c r="B300" s="10" t="s">
        <v>1851</v>
      </c>
      <c r="C300" s="38" t="s">
        <v>1997</v>
      </c>
      <c r="D300" s="5">
        <v>3</v>
      </c>
      <c r="E300" s="5">
        <v>1000</v>
      </c>
      <c r="F300" s="5">
        <v>10</v>
      </c>
      <c r="G300" s="5">
        <v>15000</v>
      </c>
    </row>
    <row r="301" spans="1:7" x14ac:dyDescent="0.2">
      <c r="A301" s="3" t="s">
        <v>1922</v>
      </c>
      <c r="B301" s="10" t="s">
        <v>1852</v>
      </c>
      <c r="C301" s="38" t="s">
        <v>1998</v>
      </c>
      <c r="D301" s="5">
        <v>3</v>
      </c>
      <c r="E301" s="5">
        <v>2000</v>
      </c>
      <c r="F301" s="5">
        <v>8</v>
      </c>
      <c r="G301" s="5">
        <v>30000</v>
      </c>
    </row>
    <row r="302" spans="1:7" x14ac:dyDescent="0.2">
      <c r="A302" s="3" t="s">
        <v>1923</v>
      </c>
      <c r="B302" s="10" t="s">
        <v>1853</v>
      </c>
      <c r="C302" s="38" t="s">
        <v>1999</v>
      </c>
      <c r="D302" s="5">
        <v>3</v>
      </c>
      <c r="E302" s="5">
        <v>1000</v>
      </c>
      <c r="F302" s="5">
        <v>12</v>
      </c>
      <c r="G302" s="5">
        <v>15000</v>
      </c>
    </row>
    <row r="303" spans="1:7" x14ac:dyDescent="0.2">
      <c r="A303" s="3" t="s">
        <v>1924</v>
      </c>
      <c r="B303" s="10" t="s">
        <v>1854</v>
      </c>
      <c r="C303" s="38" t="s">
        <v>2000</v>
      </c>
      <c r="D303" s="5">
        <v>3</v>
      </c>
      <c r="E303" s="5">
        <v>500</v>
      </c>
      <c r="F303" s="5">
        <v>5</v>
      </c>
      <c r="G303" s="5">
        <v>3000</v>
      </c>
    </row>
    <row r="304" spans="1:7" x14ac:dyDescent="0.2">
      <c r="A304" s="3" t="s">
        <v>1925</v>
      </c>
      <c r="B304" s="10" t="s">
        <v>1855</v>
      </c>
      <c r="C304" s="38" t="s">
        <v>2001</v>
      </c>
      <c r="D304" s="5">
        <v>3</v>
      </c>
      <c r="E304" s="5">
        <v>2000</v>
      </c>
      <c r="F304" s="5">
        <v>10</v>
      </c>
      <c r="G304" s="5">
        <v>38000</v>
      </c>
    </row>
    <row r="305" spans="1:7" x14ac:dyDescent="0.2">
      <c r="A305" s="3" t="s">
        <v>1926</v>
      </c>
      <c r="B305" s="10" t="s">
        <v>1856</v>
      </c>
      <c r="C305" s="38" t="s">
        <v>2002</v>
      </c>
      <c r="D305" s="5">
        <v>3</v>
      </c>
      <c r="E305" s="5">
        <v>200</v>
      </c>
      <c r="F305" s="5">
        <v>6</v>
      </c>
      <c r="G305" s="5">
        <v>0</v>
      </c>
    </row>
    <row r="306" spans="1:7" x14ac:dyDescent="0.2">
      <c r="A306" s="3" t="s">
        <v>1927</v>
      </c>
      <c r="B306" s="10" t="s">
        <v>1857</v>
      </c>
      <c r="C306" s="38" t="s">
        <v>2003</v>
      </c>
      <c r="D306" s="5">
        <v>3</v>
      </c>
      <c r="E306" s="5">
        <v>100</v>
      </c>
      <c r="F306" s="5">
        <v>6</v>
      </c>
      <c r="G306" s="5">
        <v>1900</v>
      </c>
    </row>
    <row r="307" spans="1:7" x14ac:dyDescent="0.2">
      <c r="A307" s="3" t="s">
        <v>1928</v>
      </c>
      <c r="B307" s="10" t="s">
        <v>1858</v>
      </c>
      <c r="C307" s="38" t="s">
        <v>2004</v>
      </c>
      <c r="D307" s="5">
        <v>3</v>
      </c>
      <c r="E307" s="5">
        <v>500</v>
      </c>
      <c r="F307" s="5">
        <v>6</v>
      </c>
      <c r="G307" s="5">
        <v>19000</v>
      </c>
    </row>
    <row r="308" spans="1:7" x14ac:dyDescent="0.2">
      <c r="A308" s="3" t="s">
        <v>1929</v>
      </c>
      <c r="B308" s="10" t="s">
        <v>1859</v>
      </c>
      <c r="C308" s="38" t="s">
        <v>2005</v>
      </c>
      <c r="D308" s="5">
        <v>3</v>
      </c>
      <c r="E308" s="5">
        <v>500</v>
      </c>
      <c r="F308" s="5">
        <v>7</v>
      </c>
      <c r="G308" s="5">
        <v>5500</v>
      </c>
    </row>
    <row r="309" spans="1:7" x14ac:dyDescent="0.2">
      <c r="A309" s="3" t="s">
        <v>1930</v>
      </c>
      <c r="B309" s="10" t="s">
        <v>1860</v>
      </c>
      <c r="C309" s="38" t="s">
        <v>2006</v>
      </c>
      <c r="D309" s="5">
        <v>3</v>
      </c>
      <c r="E309" s="5">
        <v>500</v>
      </c>
      <c r="F309" s="5">
        <v>6</v>
      </c>
      <c r="G309" s="5">
        <v>8000</v>
      </c>
    </row>
    <row r="310" spans="1:7" x14ac:dyDescent="0.2">
      <c r="A310" s="3" t="s">
        <v>1931</v>
      </c>
      <c r="B310" s="10" t="s">
        <v>1861</v>
      </c>
      <c r="C310" s="38" t="s">
        <v>2007</v>
      </c>
      <c r="D310" s="5">
        <v>3</v>
      </c>
      <c r="E310" s="5">
        <v>100</v>
      </c>
      <c r="F310" s="5">
        <v>6</v>
      </c>
      <c r="G310" s="5">
        <v>1200</v>
      </c>
    </row>
    <row r="311" spans="1:7" x14ac:dyDescent="0.2">
      <c r="A311" s="3" t="s">
        <v>1932</v>
      </c>
      <c r="B311" s="10" t="s">
        <v>1862</v>
      </c>
      <c r="C311" s="38" t="s">
        <v>2008</v>
      </c>
      <c r="D311" s="5">
        <v>3</v>
      </c>
      <c r="E311" s="5">
        <v>1000</v>
      </c>
      <c r="F311" s="5">
        <v>6</v>
      </c>
      <c r="G311" s="5">
        <v>11000</v>
      </c>
    </row>
    <row r="312" spans="1:7" x14ac:dyDescent="0.2">
      <c r="A312" s="3" t="s">
        <v>1933</v>
      </c>
      <c r="B312" s="10" t="s">
        <v>1863</v>
      </c>
      <c r="C312" s="38" t="s">
        <v>2009</v>
      </c>
      <c r="D312" s="5">
        <v>2</v>
      </c>
      <c r="E312" s="5">
        <v>100</v>
      </c>
      <c r="F312" s="5">
        <v>7</v>
      </c>
      <c r="G312" s="5">
        <v>0</v>
      </c>
    </row>
    <row r="313" spans="1:7" x14ac:dyDescent="0.2">
      <c r="A313" s="3" t="s">
        <v>1934</v>
      </c>
      <c r="B313" s="10" t="s">
        <v>1864</v>
      </c>
      <c r="C313" s="38" t="s">
        <v>2010</v>
      </c>
      <c r="D313" s="5">
        <v>3</v>
      </c>
      <c r="E313" s="5">
        <v>500</v>
      </c>
      <c r="F313" s="5">
        <v>4</v>
      </c>
      <c r="G313" s="5">
        <v>4000</v>
      </c>
    </row>
    <row r="314" spans="1:7" x14ac:dyDescent="0.2">
      <c r="A314" s="3" t="s">
        <v>1935</v>
      </c>
      <c r="B314" s="10" t="s">
        <v>1865</v>
      </c>
      <c r="C314" s="38" t="s">
        <v>2062</v>
      </c>
      <c r="D314" s="5">
        <v>3</v>
      </c>
      <c r="E314" s="18">
        <v>200</v>
      </c>
      <c r="F314" s="5">
        <v>5</v>
      </c>
      <c r="G314" s="5">
        <v>2500</v>
      </c>
    </row>
    <row r="315" spans="1:7" x14ac:dyDescent="0.2">
      <c r="A315" s="3" t="s">
        <v>1936</v>
      </c>
      <c r="B315" s="10" t="s">
        <v>1866</v>
      </c>
      <c r="C315" s="38" t="s">
        <v>2011</v>
      </c>
      <c r="D315" s="5">
        <v>3</v>
      </c>
      <c r="E315" s="5">
        <v>1000</v>
      </c>
      <c r="F315" s="5">
        <v>5</v>
      </c>
      <c r="G315" s="5">
        <v>12000</v>
      </c>
    </row>
    <row r="316" spans="1:7" x14ac:dyDescent="0.2">
      <c r="A316" s="3" t="s">
        <v>1937</v>
      </c>
      <c r="B316" s="10" t="s">
        <v>1867</v>
      </c>
      <c r="C316" s="38" t="s">
        <v>2012</v>
      </c>
      <c r="D316" s="5">
        <v>3</v>
      </c>
      <c r="E316" s="5">
        <v>400</v>
      </c>
      <c r="F316" s="5">
        <v>8</v>
      </c>
      <c r="G316" s="5">
        <v>0</v>
      </c>
    </row>
    <row r="317" spans="1:7" x14ac:dyDescent="0.2">
      <c r="A317" s="3" t="s">
        <v>1938</v>
      </c>
      <c r="B317" s="10" t="s">
        <v>1868</v>
      </c>
      <c r="C317" s="38" t="s">
        <v>2013</v>
      </c>
      <c r="D317" s="5">
        <v>2</v>
      </c>
      <c r="E317" s="5">
        <v>100</v>
      </c>
      <c r="F317" s="5">
        <v>8</v>
      </c>
      <c r="G317" s="5">
        <v>0</v>
      </c>
    </row>
    <row r="318" spans="1:7" x14ac:dyDescent="0.2">
      <c r="A318" s="3" t="s">
        <v>1939</v>
      </c>
      <c r="B318" s="10" t="s">
        <v>1869</v>
      </c>
      <c r="C318" s="38" t="s">
        <v>2014</v>
      </c>
      <c r="D318" s="5">
        <v>3</v>
      </c>
      <c r="E318" s="5">
        <v>1000</v>
      </c>
      <c r="F318" s="5">
        <v>7</v>
      </c>
      <c r="G318" s="5">
        <v>14000</v>
      </c>
    </row>
    <row r="319" spans="1:7" x14ac:dyDescent="0.2">
      <c r="A319" s="3" t="s">
        <v>1940</v>
      </c>
      <c r="B319" s="10" t="s">
        <v>1870</v>
      </c>
      <c r="C319" s="38" t="s">
        <v>2015</v>
      </c>
      <c r="D319" s="5">
        <v>3</v>
      </c>
      <c r="E319" s="18">
        <v>500</v>
      </c>
      <c r="F319" s="5">
        <v>8</v>
      </c>
      <c r="G319" s="5">
        <v>18000</v>
      </c>
    </row>
    <row r="320" spans="1:7" x14ac:dyDescent="0.2">
      <c r="A320" s="3" t="s">
        <v>1941</v>
      </c>
      <c r="B320" s="10" t="s">
        <v>1871</v>
      </c>
      <c r="C320" s="38" t="s">
        <v>2016</v>
      </c>
      <c r="D320" s="5">
        <v>2</v>
      </c>
      <c r="E320" s="5">
        <v>300</v>
      </c>
      <c r="F320" s="5">
        <v>5</v>
      </c>
      <c r="G320" s="5">
        <v>0</v>
      </c>
    </row>
    <row r="321" spans="1:7" x14ac:dyDescent="0.2">
      <c r="A321" s="3" t="s">
        <v>1942</v>
      </c>
      <c r="B321" s="10" t="s">
        <v>1872</v>
      </c>
      <c r="C321" s="38" t="s">
        <v>2017</v>
      </c>
      <c r="D321" s="5">
        <v>2</v>
      </c>
      <c r="E321" s="5">
        <v>100</v>
      </c>
      <c r="F321" s="5">
        <v>4</v>
      </c>
      <c r="G321" s="5">
        <v>0</v>
      </c>
    </row>
    <row r="322" spans="1:7" x14ac:dyDescent="0.2">
      <c r="A322" s="3" t="s">
        <v>1943</v>
      </c>
      <c r="B322" s="10" t="s">
        <v>1873</v>
      </c>
      <c r="C322" s="38" t="s">
        <v>2018</v>
      </c>
      <c r="D322" s="5">
        <v>3</v>
      </c>
      <c r="E322" s="5">
        <v>2000</v>
      </c>
      <c r="F322" s="5">
        <v>7</v>
      </c>
      <c r="G322" s="5">
        <v>18400</v>
      </c>
    </row>
    <row r="323" spans="1:7" x14ac:dyDescent="0.2">
      <c r="A323" s="3" t="s">
        <v>1944</v>
      </c>
      <c r="B323" s="10" t="s">
        <v>1874</v>
      </c>
      <c r="C323" s="38" t="s">
        <v>2019</v>
      </c>
      <c r="D323" s="5">
        <v>3</v>
      </c>
      <c r="E323" s="5">
        <v>500</v>
      </c>
      <c r="F323" s="5">
        <v>4</v>
      </c>
      <c r="G323" s="5">
        <v>2800</v>
      </c>
    </row>
    <row r="324" spans="1:7" x14ac:dyDescent="0.2">
      <c r="A324" s="3" t="s">
        <v>1945</v>
      </c>
      <c r="B324" s="10" t="s">
        <v>1875</v>
      </c>
      <c r="C324" s="38" t="s">
        <v>2020</v>
      </c>
      <c r="D324" s="5">
        <v>3</v>
      </c>
      <c r="E324" s="5">
        <v>500</v>
      </c>
      <c r="F324" s="5">
        <v>5</v>
      </c>
      <c r="G324" s="5">
        <v>0</v>
      </c>
    </row>
    <row r="325" spans="1:7" x14ac:dyDescent="0.2">
      <c r="A325" s="3" t="s">
        <v>1946</v>
      </c>
      <c r="B325" s="10" t="s">
        <v>1876</v>
      </c>
      <c r="C325" s="38" t="s">
        <v>2021</v>
      </c>
      <c r="D325" s="5">
        <v>3</v>
      </c>
      <c r="E325" s="5">
        <v>500</v>
      </c>
      <c r="F325" s="5">
        <v>4</v>
      </c>
      <c r="G325" s="5">
        <v>3500</v>
      </c>
    </row>
    <row r="326" spans="1:7" x14ac:dyDescent="0.2">
      <c r="A326" s="3" t="s">
        <v>1947</v>
      </c>
      <c r="B326" s="10" t="s">
        <v>1877</v>
      </c>
      <c r="C326" s="38" t="s">
        <v>2022</v>
      </c>
      <c r="D326" s="5">
        <v>3</v>
      </c>
      <c r="E326" s="5">
        <v>500</v>
      </c>
      <c r="F326" s="5">
        <v>4</v>
      </c>
      <c r="G326" s="5">
        <v>3500</v>
      </c>
    </row>
    <row r="327" spans="1:7" x14ac:dyDescent="0.2">
      <c r="A327" s="3" t="s">
        <v>1948</v>
      </c>
      <c r="B327" s="10" t="s">
        <v>1878</v>
      </c>
      <c r="C327" s="38" t="s">
        <v>2023</v>
      </c>
      <c r="D327" s="5">
        <v>3</v>
      </c>
      <c r="E327" s="5">
        <v>1000</v>
      </c>
      <c r="F327" s="5">
        <v>7</v>
      </c>
      <c r="G327" s="5">
        <v>19000</v>
      </c>
    </row>
    <row r="328" spans="1:7" x14ac:dyDescent="0.2">
      <c r="A328" s="3" t="s">
        <v>1949</v>
      </c>
      <c r="B328" s="10" t="s">
        <v>1879</v>
      </c>
      <c r="C328" s="38" t="s">
        <v>2024</v>
      </c>
      <c r="D328" s="5">
        <v>2</v>
      </c>
      <c r="E328" s="5">
        <v>200</v>
      </c>
      <c r="F328" s="5">
        <v>5</v>
      </c>
      <c r="G328" s="5">
        <v>0</v>
      </c>
    </row>
    <row r="329" spans="1:7" x14ac:dyDescent="0.2">
      <c r="A329" s="3" t="s">
        <v>1950</v>
      </c>
      <c r="B329" s="10" t="s">
        <v>1880</v>
      </c>
      <c r="C329" s="38" t="s">
        <v>2025</v>
      </c>
      <c r="D329" s="5">
        <v>2</v>
      </c>
      <c r="E329" s="5">
        <v>300</v>
      </c>
      <c r="F329" s="5">
        <v>5</v>
      </c>
      <c r="G329" s="5">
        <v>0</v>
      </c>
    </row>
    <row r="330" spans="1:7" x14ac:dyDescent="0.2">
      <c r="A330" s="3" t="s">
        <v>1951</v>
      </c>
      <c r="B330" s="10" t="s">
        <v>1881</v>
      </c>
      <c r="C330" s="38" t="s">
        <v>2026</v>
      </c>
      <c r="D330" s="5">
        <v>3</v>
      </c>
      <c r="E330" s="5">
        <v>1000</v>
      </c>
      <c r="F330" s="5">
        <v>6</v>
      </c>
      <c r="G330" s="5">
        <v>19000</v>
      </c>
    </row>
    <row r="331" spans="1:7" x14ac:dyDescent="0.2">
      <c r="A331" s="3" t="s">
        <v>1952</v>
      </c>
      <c r="B331" s="10" t="s">
        <v>1882</v>
      </c>
      <c r="C331" s="38" t="s">
        <v>2027</v>
      </c>
      <c r="D331" s="5">
        <v>2</v>
      </c>
      <c r="E331" s="5">
        <v>200</v>
      </c>
      <c r="F331" s="5">
        <v>8</v>
      </c>
      <c r="G331" s="5">
        <v>0</v>
      </c>
    </row>
    <row r="332" spans="1:7" x14ac:dyDescent="0.2">
      <c r="A332" s="3" t="s">
        <v>1953</v>
      </c>
      <c r="B332" s="10" t="s">
        <v>1883</v>
      </c>
      <c r="C332" s="38" t="s">
        <v>2028</v>
      </c>
      <c r="D332" s="5">
        <v>2</v>
      </c>
      <c r="E332" s="5">
        <v>200</v>
      </c>
      <c r="F332" s="5">
        <v>5</v>
      </c>
      <c r="G332" s="5">
        <v>0</v>
      </c>
    </row>
    <row r="333" spans="1:7" x14ac:dyDescent="0.2">
      <c r="A333" s="3" t="s">
        <v>1954</v>
      </c>
      <c r="B333" s="10" t="s">
        <v>1884</v>
      </c>
      <c r="C333" s="38" t="s">
        <v>2029</v>
      </c>
      <c r="D333" s="5">
        <v>2</v>
      </c>
      <c r="E333" s="5">
        <v>500</v>
      </c>
      <c r="F333" s="5">
        <v>4</v>
      </c>
      <c r="G333" s="5">
        <v>3900</v>
      </c>
    </row>
    <row r="334" spans="1:7" x14ac:dyDescent="0.2">
      <c r="A334" s="3" t="s">
        <v>1955</v>
      </c>
      <c r="B334" s="10" t="s">
        <v>1885</v>
      </c>
      <c r="C334" s="38" t="s">
        <v>2030</v>
      </c>
      <c r="D334" s="5">
        <v>3</v>
      </c>
      <c r="E334" s="5">
        <v>2000</v>
      </c>
      <c r="F334" s="5">
        <v>7</v>
      </c>
      <c r="G334" s="5">
        <v>24000</v>
      </c>
    </row>
    <row r="335" spans="1:7" x14ac:dyDescent="0.2">
      <c r="A335" s="3" t="s">
        <v>1956</v>
      </c>
      <c r="B335" s="10" t="s">
        <v>1886</v>
      </c>
      <c r="C335" s="38" t="s">
        <v>2031</v>
      </c>
      <c r="D335" s="5">
        <v>3</v>
      </c>
      <c r="E335" s="5">
        <v>1000</v>
      </c>
      <c r="F335" s="5">
        <v>14</v>
      </c>
      <c r="G335" s="5">
        <v>23000</v>
      </c>
    </row>
    <row r="336" spans="1:7" x14ac:dyDescent="0.2">
      <c r="A336" s="3" t="s">
        <v>1957</v>
      </c>
      <c r="B336" s="10" t="s">
        <v>1887</v>
      </c>
      <c r="C336" s="38" t="s">
        <v>2032</v>
      </c>
      <c r="D336" s="5">
        <v>2</v>
      </c>
      <c r="E336" s="5">
        <v>500</v>
      </c>
      <c r="F336" s="5">
        <v>4</v>
      </c>
      <c r="G336" s="5">
        <v>4000</v>
      </c>
    </row>
    <row r="337" spans="1:7" x14ac:dyDescent="0.2">
      <c r="A337" s="3" t="s">
        <v>1958</v>
      </c>
      <c r="B337" s="10" t="s">
        <v>1888</v>
      </c>
      <c r="C337" s="38" t="s">
        <v>2033</v>
      </c>
      <c r="D337" s="5">
        <v>3</v>
      </c>
      <c r="E337" s="5">
        <v>500</v>
      </c>
      <c r="F337" s="5">
        <v>6</v>
      </c>
      <c r="G337" s="5">
        <v>5900</v>
      </c>
    </row>
    <row r="338" spans="1:7" x14ac:dyDescent="0.2">
      <c r="A338" s="3" t="s">
        <v>1959</v>
      </c>
      <c r="B338" s="10" t="s">
        <v>1889</v>
      </c>
      <c r="C338" s="38" t="s">
        <v>2034</v>
      </c>
      <c r="D338" s="5">
        <v>3</v>
      </c>
      <c r="E338" s="5">
        <v>1000</v>
      </c>
      <c r="F338" s="5">
        <v>8</v>
      </c>
      <c r="G338" s="5">
        <v>16000</v>
      </c>
    </row>
    <row r="339" spans="1:7" x14ac:dyDescent="0.2">
      <c r="A339" s="3" t="s">
        <v>1960</v>
      </c>
      <c r="B339" s="10" t="s">
        <v>1890</v>
      </c>
      <c r="C339" s="38" t="s">
        <v>2035</v>
      </c>
      <c r="D339" s="5">
        <v>3</v>
      </c>
      <c r="E339" s="5">
        <v>500</v>
      </c>
      <c r="F339" s="5">
        <v>9</v>
      </c>
      <c r="G339" s="5">
        <v>7700</v>
      </c>
    </row>
    <row r="340" spans="1:7" x14ac:dyDescent="0.2">
      <c r="A340" s="3" t="s">
        <v>1961</v>
      </c>
      <c r="B340" s="10" t="s">
        <v>1891</v>
      </c>
      <c r="C340" s="38" t="s">
        <v>2036</v>
      </c>
      <c r="D340" s="5">
        <v>3</v>
      </c>
      <c r="E340" s="5">
        <v>500</v>
      </c>
      <c r="F340" s="5">
        <v>12</v>
      </c>
      <c r="G340" s="5">
        <v>12000</v>
      </c>
    </row>
    <row r="341" spans="1:7" x14ac:dyDescent="0.2">
      <c r="A341" s="3" t="s">
        <v>1962</v>
      </c>
      <c r="B341" s="10" t="s">
        <v>1892</v>
      </c>
      <c r="C341" s="38" t="s">
        <v>2037</v>
      </c>
      <c r="D341" s="5">
        <v>2</v>
      </c>
      <c r="E341" s="5">
        <v>200</v>
      </c>
      <c r="F341" s="5">
        <v>5</v>
      </c>
      <c r="G341" s="5">
        <v>0</v>
      </c>
    </row>
    <row r="342" spans="1:7" x14ac:dyDescent="0.2">
      <c r="A342" s="3" t="s">
        <v>1963</v>
      </c>
      <c r="B342" s="10" t="s">
        <v>1893</v>
      </c>
      <c r="C342" s="38" t="s">
        <v>2038</v>
      </c>
      <c r="D342" s="5">
        <v>2</v>
      </c>
      <c r="E342" s="5">
        <v>200</v>
      </c>
      <c r="F342" s="5">
        <v>6</v>
      </c>
      <c r="G342" s="5">
        <v>0</v>
      </c>
    </row>
    <row r="343" spans="1:7" x14ac:dyDescent="0.2">
      <c r="A343" s="3" t="s">
        <v>1964</v>
      </c>
      <c r="B343" s="10" t="s">
        <v>1894</v>
      </c>
      <c r="C343" s="38" t="s">
        <v>2039</v>
      </c>
      <c r="D343" s="5">
        <v>3</v>
      </c>
      <c r="E343" s="5">
        <v>500</v>
      </c>
      <c r="F343" s="5">
        <v>8</v>
      </c>
      <c r="G343" s="5">
        <v>8000</v>
      </c>
    </row>
    <row r="344" spans="1:7" x14ac:dyDescent="0.2">
      <c r="A344" s="3" t="s">
        <v>1965</v>
      </c>
      <c r="B344" s="10" t="s">
        <v>1895</v>
      </c>
      <c r="C344" s="38" t="s">
        <v>2040</v>
      </c>
      <c r="D344" s="5">
        <v>2</v>
      </c>
      <c r="E344" s="5">
        <v>200</v>
      </c>
      <c r="F344" s="5">
        <v>6</v>
      </c>
      <c r="G344" s="5">
        <v>0</v>
      </c>
    </row>
    <row r="345" spans="1:7" x14ac:dyDescent="0.2">
      <c r="A345" s="3" t="s">
        <v>1966</v>
      </c>
      <c r="B345" s="10" t="s">
        <v>1896</v>
      </c>
      <c r="C345" s="38" t="s">
        <v>2041</v>
      </c>
      <c r="D345" s="5">
        <v>3</v>
      </c>
      <c r="E345" s="5">
        <v>1000</v>
      </c>
      <c r="F345" s="5">
        <v>13</v>
      </c>
      <c r="G345" s="5">
        <v>26000</v>
      </c>
    </row>
    <row r="346" spans="1:7" x14ac:dyDescent="0.2">
      <c r="A346" s="3" t="s">
        <v>1967</v>
      </c>
      <c r="B346" s="10" t="s">
        <v>1897</v>
      </c>
      <c r="C346" s="38" t="s">
        <v>2042</v>
      </c>
      <c r="D346" s="5">
        <v>2</v>
      </c>
      <c r="E346" s="5">
        <v>200</v>
      </c>
      <c r="F346" s="5">
        <v>4</v>
      </c>
      <c r="G346" s="5">
        <v>0</v>
      </c>
    </row>
    <row r="347" spans="1:7" x14ac:dyDescent="0.2">
      <c r="A347" s="3" t="s">
        <v>1968</v>
      </c>
      <c r="B347" s="10" t="s">
        <v>1898</v>
      </c>
      <c r="C347" s="38" t="s">
        <v>2043</v>
      </c>
      <c r="D347" s="5">
        <v>3</v>
      </c>
      <c r="E347" s="5">
        <v>100</v>
      </c>
      <c r="F347" s="5">
        <v>5</v>
      </c>
      <c r="G347" s="5">
        <v>0</v>
      </c>
    </row>
    <row r="348" spans="1:7" x14ac:dyDescent="0.2">
      <c r="A348" s="3" t="s">
        <v>1969</v>
      </c>
      <c r="B348" s="10" t="s">
        <v>1899</v>
      </c>
      <c r="C348" s="38" t="s">
        <v>2044</v>
      </c>
      <c r="D348" s="5">
        <v>3</v>
      </c>
      <c r="E348" s="5">
        <v>500</v>
      </c>
      <c r="F348" s="5">
        <v>8</v>
      </c>
      <c r="G348" s="5">
        <v>0</v>
      </c>
    </row>
    <row r="349" spans="1:7" x14ac:dyDescent="0.2">
      <c r="A349" s="3" t="s">
        <v>1970</v>
      </c>
      <c r="B349" s="10" t="s">
        <v>1900</v>
      </c>
      <c r="C349" s="38" t="s">
        <v>2045</v>
      </c>
      <c r="D349" s="5">
        <v>3</v>
      </c>
      <c r="E349" s="5">
        <v>200</v>
      </c>
      <c r="F349" s="5">
        <v>4</v>
      </c>
      <c r="G349" s="5">
        <v>0</v>
      </c>
    </row>
    <row r="350" spans="1:7" x14ac:dyDescent="0.2">
      <c r="A350" s="3" t="s">
        <v>1971</v>
      </c>
      <c r="B350" s="10" t="s">
        <v>1901</v>
      </c>
      <c r="C350" s="38" t="s">
        <v>2046</v>
      </c>
      <c r="D350" s="5">
        <v>3</v>
      </c>
      <c r="E350" s="5">
        <v>500</v>
      </c>
      <c r="F350" s="5">
        <v>4</v>
      </c>
      <c r="G350" s="5">
        <v>4000</v>
      </c>
    </row>
    <row r="351" spans="1:7" x14ac:dyDescent="0.2">
      <c r="A351" s="3" t="s">
        <v>1972</v>
      </c>
      <c r="B351" s="10" t="s">
        <v>1902</v>
      </c>
      <c r="C351" s="38" t="s">
        <v>2047</v>
      </c>
      <c r="D351" s="5">
        <v>3</v>
      </c>
      <c r="E351" s="5">
        <v>300</v>
      </c>
      <c r="F351" s="5">
        <v>7</v>
      </c>
      <c r="G351" s="5">
        <v>0</v>
      </c>
    </row>
    <row r="352" spans="1:7" x14ac:dyDescent="0.2">
      <c r="A352" s="3" t="s">
        <v>1973</v>
      </c>
      <c r="B352" s="10" t="s">
        <v>1903</v>
      </c>
      <c r="C352" s="38" t="s">
        <v>2048</v>
      </c>
      <c r="D352" s="5">
        <v>3</v>
      </c>
      <c r="E352" s="5">
        <v>500</v>
      </c>
      <c r="F352" s="5">
        <v>6</v>
      </c>
      <c r="G352" s="5">
        <v>10200</v>
      </c>
    </row>
    <row r="353" spans="1:7" x14ac:dyDescent="0.2">
      <c r="A353" s="3" t="s">
        <v>1974</v>
      </c>
      <c r="B353" s="10" t="s">
        <v>1904</v>
      </c>
      <c r="C353" s="38" t="s">
        <v>2049</v>
      </c>
      <c r="D353" s="5">
        <v>2</v>
      </c>
      <c r="E353" s="5">
        <v>200</v>
      </c>
      <c r="F353" s="5">
        <v>4</v>
      </c>
      <c r="G353" s="5">
        <v>0</v>
      </c>
    </row>
    <row r="354" spans="1:7" x14ac:dyDescent="0.2">
      <c r="A354" s="3" t="s">
        <v>1975</v>
      </c>
      <c r="B354" s="10" t="s">
        <v>1905</v>
      </c>
      <c r="C354" s="38" t="s">
        <v>2050</v>
      </c>
      <c r="D354" s="5">
        <v>3</v>
      </c>
      <c r="E354" s="5">
        <v>500</v>
      </c>
      <c r="F354" s="5">
        <v>4</v>
      </c>
      <c r="G354" s="5">
        <v>5200</v>
      </c>
    </row>
    <row r="355" spans="1:7" x14ac:dyDescent="0.2">
      <c r="A355" s="3" t="s">
        <v>1976</v>
      </c>
      <c r="B355" s="10" t="s">
        <v>1906</v>
      </c>
      <c r="C355" s="38" t="s">
        <v>2051</v>
      </c>
      <c r="D355" s="5">
        <v>3</v>
      </c>
      <c r="E355" s="5">
        <v>500</v>
      </c>
      <c r="F355" s="5">
        <v>4</v>
      </c>
      <c r="G355" s="5">
        <v>6500</v>
      </c>
    </row>
    <row r="356" spans="1:7" x14ac:dyDescent="0.2">
      <c r="A356" s="3" t="s">
        <v>1977</v>
      </c>
      <c r="B356" s="10" t="s">
        <v>1907</v>
      </c>
      <c r="C356" s="38" t="s">
        <v>2052</v>
      </c>
      <c r="D356" s="5">
        <v>3</v>
      </c>
      <c r="E356" s="5">
        <v>500</v>
      </c>
      <c r="F356" s="5">
        <v>4</v>
      </c>
      <c r="G356" s="5">
        <v>3900</v>
      </c>
    </row>
    <row r="357" spans="1:7" x14ac:dyDescent="0.2">
      <c r="A357" s="3" t="s">
        <v>1978</v>
      </c>
      <c r="B357" s="10" t="s">
        <v>1908</v>
      </c>
      <c r="C357" s="38" t="s">
        <v>2053</v>
      </c>
      <c r="D357" s="5">
        <v>2</v>
      </c>
      <c r="E357" s="5">
        <v>200</v>
      </c>
      <c r="F357" s="5">
        <v>5</v>
      </c>
      <c r="G357" s="5">
        <v>0</v>
      </c>
    </row>
    <row r="358" spans="1:7" x14ac:dyDescent="0.2">
      <c r="A358" s="3" t="s">
        <v>1979</v>
      </c>
      <c r="B358" s="10" t="s">
        <v>1909</v>
      </c>
      <c r="C358" s="38" t="s">
        <v>2054</v>
      </c>
      <c r="D358" s="5">
        <v>3</v>
      </c>
      <c r="E358" s="5">
        <v>500</v>
      </c>
      <c r="F358" s="5">
        <v>5</v>
      </c>
      <c r="G358" s="5">
        <v>7900</v>
      </c>
    </row>
    <row r="359" spans="1:7" x14ac:dyDescent="0.2">
      <c r="A359" s="3" t="s">
        <v>1980</v>
      </c>
      <c r="B359" s="10" t="s">
        <v>1910</v>
      </c>
      <c r="C359" s="38" t="s">
        <v>2055</v>
      </c>
      <c r="D359" s="5">
        <v>2</v>
      </c>
      <c r="E359" s="5">
        <v>400</v>
      </c>
      <c r="F359" s="5">
        <v>4</v>
      </c>
      <c r="G359" s="5">
        <v>0</v>
      </c>
    </row>
    <row r="360" spans="1:7" x14ac:dyDescent="0.2">
      <c r="A360" s="3" t="s">
        <v>1981</v>
      </c>
      <c r="B360" s="10" t="s">
        <v>1911</v>
      </c>
      <c r="C360" s="38" t="s">
        <v>2056</v>
      </c>
      <c r="D360" s="5">
        <v>2</v>
      </c>
      <c r="E360" s="5">
        <v>500</v>
      </c>
      <c r="F360" s="5">
        <v>7</v>
      </c>
      <c r="G360" s="5">
        <v>0</v>
      </c>
    </row>
    <row r="361" spans="1:7" x14ac:dyDescent="0.2">
      <c r="A361" s="3" t="s">
        <v>1982</v>
      </c>
      <c r="B361" s="10" t="s">
        <v>1912</v>
      </c>
      <c r="C361" s="38" t="s">
        <v>2057</v>
      </c>
      <c r="D361" s="5">
        <v>3</v>
      </c>
      <c r="E361" s="5">
        <v>500</v>
      </c>
      <c r="F361" s="5">
        <v>5</v>
      </c>
      <c r="G361" s="5">
        <v>4100</v>
      </c>
    </row>
    <row r="362" spans="1:7" x14ac:dyDescent="0.2">
      <c r="A362" s="3" t="s">
        <v>1983</v>
      </c>
      <c r="B362" s="10" t="s">
        <v>1913</v>
      </c>
      <c r="C362" s="38" t="s">
        <v>2058</v>
      </c>
      <c r="D362" s="5">
        <v>3</v>
      </c>
      <c r="E362" s="5">
        <v>1000</v>
      </c>
      <c r="F362" s="5">
        <v>4</v>
      </c>
      <c r="G362" s="5">
        <v>5700</v>
      </c>
    </row>
    <row r="363" spans="1:7" x14ac:dyDescent="0.2">
      <c r="A363" s="3" t="s">
        <v>1984</v>
      </c>
      <c r="B363" s="10" t="s">
        <v>1914</v>
      </c>
      <c r="C363" s="38" t="s">
        <v>2059</v>
      </c>
      <c r="D363" s="5">
        <v>3</v>
      </c>
      <c r="E363" s="5">
        <v>500</v>
      </c>
      <c r="F363" s="5">
        <v>3</v>
      </c>
      <c r="G363" s="5">
        <v>4000</v>
      </c>
    </row>
    <row r="364" spans="1:7" x14ac:dyDescent="0.2">
      <c r="A364" s="3" t="s">
        <v>1985</v>
      </c>
      <c r="B364" s="10" t="s">
        <v>1915</v>
      </c>
      <c r="C364" s="38" t="s">
        <v>2060</v>
      </c>
      <c r="D364" s="5">
        <v>3</v>
      </c>
      <c r="E364" s="5">
        <v>500</v>
      </c>
      <c r="F364" s="5">
        <v>3</v>
      </c>
      <c r="G364" s="5">
        <v>2000</v>
      </c>
    </row>
    <row r="365" spans="1:7" x14ac:dyDescent="0.2">
      <c r="A365" s="3" t="s">
        <v>1986</v>
      </c>
      <c r="B365" s="10" t="s">
        <v>1916</v>
      </c>
      <c r="C365" s="38" t="s">
        <v>2061</v>
      </c>
      <c r="D365" s="5">
        <v>3</v>
      </c>
      <c r="E365" s="5">
        <v>300</v>
      </c>
      <c r="F365" s="5">
        <v>4</v>
      </c>
      <c r="G365" s="5">
        <v>0</v>
      </c>
    </row>
    <row r="366" spans="1:7" x14ac:dyDescent="0.2">
      <c r="A366" s="3" t="s">
        <v>2353</v>
      </c>
      <c r="B366" s="10" t="s">
        <v>2153</v>
      </c>
      <c r="C366" s="39" t="s">
        <v>2291</v>
      </c>
      <c r="D366" s="5">
        <v>2</v>
      </c>
      <c r="E366" s="5">
        <v>100</v>
      </c>
      <c r="F366" s="5">
        <v>5</v>
      </c>
      <c r="G366" s="5">
        <v>0</v>
      </c>
    </row>
    <row r="367" spans="1:7" x14ac:dyDescent="0.2">
      <c r="A367" s="3" t="s">
        <v>2354</v>
      </c>
      <c r="B367" s="10" t="s">
        <v>2154</v>
      </c>
      <c r="C367" s="39" t="s">
        <v>2292</v>
      </c>
      <c r="D367" s="5">
        <v>2</v>
      </c>
      <c r="E367" s="5">
        <v>100</v>
      </c>
      <c r="F367" s="5">
        <v>5</v>
      </c>
      <c r="G367" s="5">
        <v>0</v>
      </c>
    </row>
    <row r="368" spans="1:7" x14ac:dyDescent="0.2">
      <c r="A368" s="3" t="s">
        <v>2355</v>
      </c>
      <c r="B368" s="10" t="s">
        <v>2156</v>
      </c>
      <c r="C368" s="39" t="s">
        <v>2293</v>
      </c>
      <c r="D368" s="5">
        <v>2</v>
      </c>
      <c r="E368" s="5">
        <v>400</v>
      </c>
      <c r="F368" s="5">
        <v>3</v>
      </c>
      <c r="G368" s="5">
        <v>0</v>
      </c>
    </row>
    <row r="369" spans="1:7" x14ac:dyDescent="0.2">
      <c r="A369" s="3" t="s">
        <v>2356</v>
      </c>
      <c r="B369" s="10" t="s">
        <v>2157</v>
      </c>
      <c r="C369" s="39" t="s">
        <v>2294</v>
      </c>
      <c r="D369" s="5">
        <v>2</v>
      </c>
      <c r="E369" s="5">
        <v>100</v>
      </c>
      <c r="F369" s="5">
        <v>3</v>
      </c>
      <c r="G369" s="5">
        <v>0</v>
      </c>
    </row>
    <row r="370" spans="1:7" x14ac:dyDescent="0.2">
      <c r="A370" s="3" t="s">
        <v>2357</v>
      </c>
      <c r="B370" s="10" t="s">
        <v>2158</v>
      </c>
      <c r="C370" s="39" t="s">
        <v>2295</v>
      </c>
      <c r="D370" s="5">
        <v>2</v>
      </c>
      <c r="E370" s="5">
        <v>100</v>
      </c>
      <c r="F370" s="5">
        <v>5</v>
      </c>
      <c r="G370" s="5">
        <v>0</v>
      </c>
    </row>
    <row r="371" spans="1:7" x14ac:dyDescent="0.2">
      <c r="A371" s="3" t="s">
        <v>2358</v>
      </c>
      <c r="B371" s="10" t="s">
        <v>2159</v>
      </c>
      <c r="C371" s="39" t="s">
        <v>2296</v>
      </c>
      <c r="D371" s="5">
        <v>2</v>
      </c>
      <c r="E371" s="5">
        <v>200</v>
      </c>
      <c r="F371" s="5">
        <v>6</v>
      </c>
      <c r="G371" s="5">
        <v>0</v>
      </c>
    </row>
    <row r="372" spans="1:7" x14ac:dyDescent="0.2">
      <c r="A372" s="3" t="s">
        <v>2359</v>
      </c>
      <c r="B372" s="10" t="s">
        <v>2160</v>
      </c>
      <c r="C372" s="39" t="s">
        <v>2297</v>
      </c>
      <c r="D372" s="5">
        <v>2</v>
      </c>
      <c r="E372" s="5">
        <v>150</v>
      </c>
      <c r="F372" s="5">
        <v>7</v>
      </c>
      <c r="G372" s="5">
        <v>0</v>
      </c>
    </row>
    <row r="373" spans="1:7" x14ac:dyDescent="0.2">
      <c r="A373" s="3" t="s">
        <v>2360</v>
      </c>
      <c r="B373" s="10" t="s">
        <v>2161</v>
      </c>
      <c r="C373" s="39" t="s">
        <v>2298</v>
      </c>
      <c r="D373" s="5">
        <v>2</v>
      </c>
      <c r="E373" s="5">
        <v>100</v>
      </c>
      <c r="F373" s="5">
        <v>10</v>
      </c>
      <c r="G373" s="5">
        <v>0</v>
      </c>
    </row>
    <row r="374" spans="1:7" x14ac:dyDescent="0.2">
      <c r="A374" s="3" t="s">
        <v>2361</v>
      </c>
      <c r="B374" s="10" t="s">
        <v>2162</v>
      </c>
      <c r="C374" s="39" t="s">
        <v>2299</v>
      </c>
      <c r="D374" s="5">
        <v>2</v>
      </c>
      <c r="E374" s="5">
        <v>100</v>
      </c>
      <c r="F374" s="5">
        <v>3</v>
      </c>
      <c r="G374" s="5">
        <v>0</v>
      </c>
    </row>
    <row r="375" spans="1:7" x14ac:dyDescent="0.2">
      <c r="A375" s="3" t="s">
        <v>2362</v>
      </c>
      <c r="B375" s="10" t="s">
        <v>2163</v>
      </c>
      <c r="C375" s="39" t="s">
        <v>2300</v>
      </c>
      <c r="D375" s="5">
        <v>2</v>
      </c>
      <c r="E375" s="5">
        <v>150</v>
      </c>
      <c r="F375" s="5">
        <v>3</v>
      </c>
      <c r="G375" s="5">
        <v>0</v>
      </c>
    </row>
    <row r="376" spans="1:7" x14ac:dyDescent="0.2">
      <c r="A376" s="3" t="s">
        <v>2363</v>
      </c>
      <c r="B376" s="10" t="s">
        <v>2164</v>
      </c>
      <c r="C376" s="39" t="s">
        <v>2301</v>
      </c>
      <c r="D376" s="5">
        <v>2</v>
      </c>
      <c r="E376" s="5">
        <v>100</v>
      </c>
      <c r="F376" s="5">
        <v>3</v>
      </c>
      <c r="G376" s="5">
        <v>0</v>
      </c>
    </row>
    <row r="377" spans="1:7" x14ac:dyDescent="0.2">
      <c r="A377" s="3" t="s">
        <v>2364</v>
      </c>
      <c r="B377" s="10" t="s">
        <v>2165</v>
      </c>
      <c r="C377" s="39" t="s">
        <v>2302</v>
      </c>
      <c r="D377" s="5">
        <v>2</v>
      </c>
      <c r="E377" s="5">
        <v>100</v>
      </c>
      <c r="F377" s="5">
        <v>3</v>
      </c>
      <c r="G377" s="5">
        <v>0</v>
      </c>
    </row>
    <row r="378" spans="1:7" x14ac:dyDescent="0.2">
      <c r="A378" s="3" t="s">
        <v>2365</v>
      </c>
      <c r="B378" s="10" t="s">
        <v>2166</v>
      </c>
      <c r="C378" s="39" t="s">
        <v>2303</v>
      </c>
      <c r="D378" s="5">
        <v>2</v>
      </c>
      <c r="E378" s="5">
        <v>100</v>
      </c>
      <c r="F378" s="5">
        <v>8</v>
      </c>
      <c r="G378" s="5">
        <v>0</v>
      </c>
    </row>
    <row r="379" spans="1:7" x14ac:dyDescent="0.2">
      <c r="A379" s="3" t="s">
        <v>2366</v>
      </c>
      <c r="B379" s="10" t="s">
        <v>2167</v>
      </c>
      <c r="C379" s="39" t="s">
        <v>2304</v>
      </c>
      <c r="D379" s="5">
        <v>2</v>
      </c>
      <c r="E379" s="5">
        <v>100</v>
      </c>
      <c r="F379" s="5">
        <v>3</v>
      </c>
      <c r="G379" s="5">
        <v>0</v>
      </c>
    </row>
    <row r="380" spans="1:7" x14ac:dyDescent="0.2">
      <c r="A380" s="3" t="s">
        <v>2367</v>
      </c>
      <c r="B380" s="10" t="s">
        <v>2168</v>
      </c>
      <c r="C380" s="39" t="s">
        <v>2305</v>
      </c>
      <c r="D380" s="5">
        <v>2</v>
      </c>
      <c r="E380" s="5">
        <v>100</v>
      </c>
      <c r="F380" s="5">
        <v>3</v>
      </c>
      <c r="G380" s="5">
        <v>0</v>
      </c>
    </row>
    <row r="381" spans="1:7" x14ac:dyDescent="0.2">
      <c r="A381" s="3" t="s">
        <v>2368</v>
      </c>
      <c r="B381" s="10" t="s">
        <v>2169</v>
      </c>
      <c r="C381" s="39" t="s">
        <v>2306</v>
      </c>
      <c r="D381" s="5">
        <v>2</v>
      </c>
      <c r="E381" s="5">
        <v>150</v>
      </c>
      <c r="F381" s="5">
        <v>5</v>
      </c>
      <c r="G381" s="5">
        <v>0</v>
      </c>
    </row>
    <row r="382" spans="1:7" x14ac:dyDescent="0.2">
      <c r="A382" s="3" t="s">
        <v>2369</v>
      </c>
      <c r="B382" s="10" t="s">
        <v>2170</v>
      </c>
      <c r="C382" s="39" t="s">
        <v>2307</v>
      </c>
      <c r="D382" s="5">
        <v>3</v>
      </c>
      <c r="E382" s="5">
        <v>100</v>
      </c>
      <c r="F382" s="5">
        <v>4</v>
      </c>
      <c r="G382" s="5">
        <v>0</v>
      </c>
    </row>
    <row r="383" spans="1:7" x14ac:dyDescent="0.2">
      <c r="A383" s="3" t="s">
        <v>2370</v>
      </c>
      <c r="B383" s="10" t="s">
        <v>2171</v>
      </c>
      <c r="C383" s="39" t="s">
        <v>449</v>
      </c>
      <c r="D383" s="5">
        <v>2</v>
      </c>
      <c r="E383" s="5">
        <v>100</v>
      </c>
      <c r="F383" s="5">
        <v>6</v>
      </c>
      <c r="G383" s="5">
        <v>0</v>
      </c>
    </row>
    <row r="384" spans="1:7" x14ac:dyDescent="0.2">
      <c r="A384" s="3" t="s">
        <v>2371</v>
      </c>
      <c r="B384" s="10" t="s">
        <v>2172</v>
      </c>
      <c r="C384" s="39" t="s">
        <v>2308</v>
      </c>
      <c r="D384" s="5">
        <v>2</v>
      </c>
      <c r="E384" s="5">
        <v>100</v>
      </c>
      <c r="F384" s="5">
        <v>6</v>
      </c>
      <c r="G384" s="5">
        <v>0</v>
      </c>
    </row>
    <row r="385" spans="1:7" x14ac:dyDescent="0.2">
      <c r="A385" s="3" t="s">
        <v>2372</v>
      </c>
      <c r="B385" s="10" t="s">
        <v>2173</v>
      </c>
      <c r="C385" s="39" t="s">
        <v>2309</v>
      </c>
      <c r="D385" s="5">
        <v>2</v>
      </c>
      <c r="E385" s="5">
        <v>100</v>
      </c>
      <c r="F385" s="5">
        <v>5</v>
      </c>
      <c r="G385" s="5">
        <v>0</v>
      </c>
    </row>
    <row r="386" spans="1:7" x14ac:dyDescent="0.2">
      <c r="A386" s="3" t="s">
        <v>2373</v>
      </c>
      <c r="B386" s="10" t="s">
        <v>2174</v>
      </c>
      <c r="C386" s="39" t="s">
        <v>2310</v>
      </c>
      <c r="D386" s="5">
        <v>3</v>
      </c>
      <c r="E386" s="5">
        <v>200</v>
      </c>
      <c r="F386" s="5">
        <v>4</v>
      </c>
      <c r="G386" s="5">
        <v>0</v>
      </c>
    </row>
    <row r="387" spans="1:7" x14ac:dyDescent="0.2">
      <c r="A387" s="3" t="s">
        <v>2374</v>
      </c>
      <c r="B387" s="10" t="s">
        <v>2175</v>
      </c>
      <c r="C387" s="39" t="s">
        <v>2311</v>
      </c>
      <c r="D387" s="5">
        <v>2</v>
      </c>
      <c r="E387" s="5">
        <v>100</v>
      </c>
      <c r="F387" s="5">
        <v>5</v>
      </c>
      <c r="G387" s="5">
        <v>0</v>
      </c>
    </row>
    <row r="388" spans="1:7" x14ac:dyDescent="0.2">
      <c r="A388" s="3" t="s">
        <v>2375</v>
      </c>
      <c r="B388" s="10" t="s">
        <v>2176</v>
      </c>
      <c r="C388" s="39" t="s">
        <v>2312</v>
      </c>
      <c r="D388" s="5">
        <v>2</v>
      </c>
      <c r="E388" s="5">
        <v>100</v>
      </c>
      <c r="F388" s="5">
        <v>6</v>
      </c>
      <c r="G388" s="5">
        <v>0</v>
      </c>
    </row>
    <row r="389" spans="1:7" x14ac:dyDescent="0.2">
      <c r="A389" s="3" t="s">
        <v>2376</v>
      </c>
      <c r="B389" s="10" t="s">
        <v>2177</v>
      </c>
      <c r="C389" s="39" t="s">
        <v>2313</v>
      </c>
      <c r="D389" s="5">
        <v>2</v>
      </c>
      <c r="E389" s="5">
        <v>100</v>
      </c>
      <c r="F389" s="5">
        <v>5</v>
      </c>
      <c r="G389" s="5">
        <v>0</v>
      </c>
    </row>
    <row r="390" spans="1:7" x14ac:dyDescent="0.2">
      <c r="A390" s="3" t="s">
        <v>2377</v>
      </c>
      <c r="B390" s="17" t="s">
        <v>2178</v>
      </c>
      <c r="C390" s="39" t="s">
        <v>2314</v>
      </c>
      <c r="D390" s="5">
        <v>2</v>
      </c>
      <c r="E390" s="5">
        <v>100</v>
      </c>
      <c r="F390" s="5">
        <v>5</v>
      </c>
      <c r="G390" s="5">
        <v>0</v>
      </c>
    </row>
    <row r="391" spans="1:7" x14ac:dyDescent="0.2">
      <c r="A391" s="3" t="s">
        <v>2378</v>
      </c>
      <c r="B391" s="10" t="s">
        <v>2179</v>
      </c>
      <c r="C391" s="39" t="s">
        <v>2315</v>
      </c>
      <c r="D391" s="5">
        <v>2</v>
      </c>
      <c r="E391" s="5">
        <v>100</v>
      </c>
      <c r="F391" s="5">
        <v>4</v>
      </c>
      <c r="G391" s="5">
        <v>0</v>
      </c>
    </row>
    <row r="392" spans="1:7" x14ac:dyDescent="0.2">
      <c r="A392" s="3" t="s">
        <v>2379</v>
      </c>
      <c r="B392" s="10" t="s">
        <v>2180</v>
      </c>
      <c r="C392" s="39" t="s">
        <v>2316</v>
      </c>
      <c r="D392" s="5">
        <v>2</v>
      </c>
      <c r="E392" s="5">
        <v>100</v>
      </c>
      <c r="F392" s="5">
        <v>4</v>
      </c>
      <c r="G392" s="5">
        <v>0</v>
      </c>
    </row>
    <row r="393" spans="1:7" x14ac:dyDescent="0.2">
      <c r="A393" s="3" t="s">
        <v>2380</v>
      </c>
      <c r="B393" s="10" t="s">
        <v>2181</v>
      </c>
      <c r="C393" s="39" t="s">
        <v>2317</v>
      </c>
      <c r="D393" s="5">
        <v>2</v>
      </c>
      <c r="E393" s="5">
        <v>100</v>
      </c>
      <c r="F393" s="5">
        <v>6</v>
      </c>
      <c r="G393" s="5">
        <v>0</v>
      </c>
    </row>
    <row r="394" spans="1:7" x14ac:dyDescent="0.2">
      <c r="A394" s="3" t="s">
        <v>2381</v>
      </c>
      <c r="B394" s="10" t="s">
        <v>2182</v>
      </c>
      <c r="C394" s="39" t="s">
        <v>2318</v>
      </c>
      <c r="D394" s="5">
        <v>2</v>
      </c>
      <c r="E394" s="5">
        <v>100</v>
      </c>
      <c r="F394" s="5">
        <v>4</v>
      </c>
      <c r="G394" s="5">
        <v>0</v>
      </c>
    </row>
    <row r="395" spans="1:7" x14ac:dyDescent="0.2">
      <c r="A395" s="3" t="s">
        <v>2382</v>
      </c>
      <c r="B395" s="10" t="s">
        <v>2183</v>
      </c>
      <c r="C395" s="39" t="s">
        <v>2319</v>
      </c>
      <c r="D395" s="5">
        <v>2</v>
      </c>
      <c r="E395" s="5">
        <v>100</v>
      </c>
      <c r="F395" s="5">
        <v>6</v>
      </c>
      <c r="G395" s="5">
        <v>0</v>
      </c>
    </row>
    <row r="396" spans="1:7" x14ac:dyDescent="0.2">
      <c r="A396" s="3" t="s">
        <v>2383</v>
      </c>
      <c r="B396" s="10" t="s">
        <v>2184</v>
      </c>
      <c r="C396" s="39" t="s">
        <v>2320</v>
      </c>
      <c r="D396" s="5">
        <v>2</v>
      </c>
      <c r="E396" s="5">
        <v>100</v>
      </c>
      <c r="F396" s="5">
        <v>4</v>
      </c>
      <c r="G396" s="5">
        <v>0</v>
      </c>
    </row>
    <row r="397" spans="1:7" x14ac:dyDescent="0.2">
      <c r="A397" s="3" t="s">
        <v>2384</v>
      </c>
      <c r="B397" s="10" t="s">
        <v>684</v>
      </c>
      <c r="C397" s="39" t="s">
        <v>685</v>
      </c>
      <c r="D397" s="5">
        <v>2</v>
      </c>
      <c r="E397" s="5">
        <v>200</v>
      </c>
      <c r="F397" s="5">
        <v>7</v>
      </c>
      <c r="G397" s="5">
        <v>0</v>
      </c>
    </row>
    <row r="398" spans="1:7" x14ac:dyDescent="0.2">
      <c r="A398" s="3" t="s">
        <v>2385</v>
      </c>
      <c r="B398" s="10" t="s">
        <v>2186</v>
      </c>
      <c r="C398" s="39" t="s">
        <v>2321</v>
      </c>
      <c r="D398" s="5">
        <v>2</v>
      </c>
      <c r="E398" s="5">
        <v>100</v>
      </c>
      <c r="F398" s="5">
        <v>6</v>
      </c>
      <c r="G398" s="5">
        <v>0</v>
      </c>
    </row>
    <row r="399" spans="1:7" x14ac:dyDescent="0.2">
      <c r="A399" s="3" t="s">
        <v>2386</v>
      </c>
      <c r="B399" s="10" t="s">
        <v>2187</v>
      </c>
      <c r="C399" s="39" t="s">
        <v>2322</v>
      </c>
      <c r="D399" s="5">
        <v>2</v>
      </c>
      <c r="E399" s="5">
        <v>150</v>
      </c>
      <c r="F399" s="5">
        <v>6</v>
      </c>
      <c r="G399" s="5">
        <v>0</v>
      </c>
    </row>
    <row r="400" spans="1:7" x14ac:dyDescent="0.2">
      <c r="A400" s="3" t="s">
        <v>2387</v>
      </c>
      <c r="B400" s="10" t="s">
        <v>2185</v>
      </c>
      <c r="C400" s="43" t="s">
        <v>2323</v>
      </c>
      <c r="D400" s="5">
        <v>2</v>
      </c>
      <c r="E400" s="5">
        <v>200</v>
      </c>
      <c r="F400" s="5">
        <v>3</v>
      </c>
      <c r="G400" s="5">
        <v>0</v>
      </c>
    </row>
    <row r="401" spans="1:7" x14ac:dyDescent="0.2">
      <c r="A401" s="3" t="s">
        <v>2388</v>
      </c>
      <c r="B401" s="10" t="s">
        <v>2188</v>
      </c>
      <c r="C401" s="39" t="s">
        <v>2324</v>
      </c>
      <c r="D401" s="5">
        <v>2</v>
      </c>
      <c r="E401" s="5">
        <v>500</v>
      </c>
      <c r="F401" s="5">
        <v>3</v>
      </c>
      <c r="G401" s="5">
        <v>4000</v>
      </c>
    </row>
    <row r="402" spans="1:7" x14ac:dyDescent="0.2">
      <c r="A402" s="3" t="s">
        <v>2389</v>
      </c>
      <c r="B402" s="10" t="s">
        <v>2189</v>
      </c>
      <c r="C402" s="39" t="s">
        <v>2325</v>
      </c>
      <c r="D402" s="5">
        <v>2</v>
      </c>
      <c r="E402" s="5">
        <v>100</v>
      </c>
      <c r="F402" s="5">
        <v>5</v>
      </c>
      <c r="G402" s="5">
        <v>0</v>
      </c>
    </row>
    <row r="403" spans="1:7" x14ac:dyDescent="0.2">
      <c r="A403" s="3" t="s">
        <v>2390</v>
      </c>
      <c r="B403" s="10" t="s">
        <v>2190</v>
      </c>
      <c r="C403" s="39" t="s">
        <v>2326</v>
      </c>
      <c r="D403" s="5">
        <v>2</v>
      </c>
      <c r="E403" s="5">
        <v>100</v>
      </c>
      <c r="F403" s="5">
        <v>4</v>
      </c>
      <c r="G403" s="5">
        <v>0</v>
      </c>
    </row>
    <row r="404" spans="1:7" x14ac:dyDescent="0.2">
      <c r="A404" s="3" t="s">
        <v>2391</v>
      </c>
      <c r="B404" s="10" t="s">
        <v>2191</v>
      </c>
      <c r="C404" s="39" t="s">
        <v>2327</v>
      </c>
      <c r="D404" s="5">
        <v>2</v>
      </c>
      <c r="E404" s="5">
        <v>100</v>
      </c>
      <c r="F404" s="5">
        <v>3</v>
      </c>
      <c r="G404" s="5">
        <v>0</v>
      </c>
    </row>
    <row r="405" spans="1:7" x14ac:dyDescent="0.2">
      <c r="A405" s="3" t="s">
        <v>2392</v>
      </c>
      <c r="B405" s="10" t="s">
        <v>2192</v>
      </c>
      <c r="C405" s="39" t="s">
        <v>2328</v>
      </c>
      <c r="D405" s="5">
        <v>2</v>
      </c>
      <c r="E405" s="5">
        <v>100</v>
      </c>
      <c r="F405" s="5">
        <v>5</v>
      </c>
      <c r="G405" s="5">
        <v>0</v>
      </c>
    </row>
    <row r="406" spans="1:7" x14ac:dyDescent="0.2">
      <c r="A406" s="3" t="s">
        <v>2393</v>
      </c>
      <c r="B406" s="10" t="s">
        <v>2193</v>
      </c>
      <c r="C406" s="39" t="s">
        <v>2329</v>
      </c>
      <c r="D406" s="5">
        <v>2</v>
      </c>
      <c r="E406" s="5">
        <v>100</v>
      </c>
      <c r="F406" s="5">
        <v>3</v>
      </c>
      <c r="G406" s="5">
        <v>0</v>
      </c>
    </row>
    <row r="407" spans="1:7" x14ac:dyDescent="0.2">
      <c r="A407" s="3" t="s">
        <v>2394</v>
      </c>
      <c r="B407" s="10" t="s">
        <v>2194</v>
      </c>
      <c r="C407" s="39" t="s">
        <v>2330</v>
      </c>
      <c r="D407" s="5">
        <v>2</v>
      </c>
      <c r="E407" s="5">
        <v>150</v>
      </c>
      <c r="F407" s="5">
        <v>6</v>
      </c>
      <c r="G407" s="5">
        <v>0</v>
      </c>
    </row>
    <row r="408" spans="1:7" x14ac:dyDescent="0.2">
      <c r="A408" s="3" t="s">
        <v>2395</v>
      </c>
      <c r="B408" s="10" t="s">
        <v>2195</v>
      </c>
      <c r="C408" s="39" t="s">
        <v>2331</v>
      </c>
      <c r="D408" s="5">
        <v>2</v>
      </c>
      <c r="E408" s="5">
        <v>100</v>
      </c>
      <c r="F408" s="5">
        <v>4</v>
      </c>
      <c r="G408" s="5">
        <v>0</v>
      </c>
    </row>
    <row r="409" spans="1:7" x14ac:dyDescent="0.2">
      <c r="A409" s="3" t="s">
        <v>2396</v>
      </c>
      <c r="B409" s="10" t="s">
        <v>2196</v>
      </c>
      <c r="C409" s="39" t="s">
        <v>2332</v>
      </c>
      <c r="D409" s="5">
        <v>3</v>
      </c>
      <c r="E409" s="5">
        <v>200</v>
      </c>
      <c r="F409" s="5">
        <v>4</v>
      </c>
      <c r="G409" s="5">
        <v>0</v>
      </c>
    </row>
    <row r="410" spans="1:7" x14ac:dyDescent="0.2">
      <c r="A410" s="3" t="s">
        <v>2397</v>
      </c>
      <c r="B410" s="10" t="s">
        <v>2197</v>
      </c>
      <c r="C410" s="39" t="s">
        <v>2333</v>
      </c>
      <c r="D410" s="5">
        <v>2</v>
      </c>
      <c r="E410" s="5">
        <v>200</v>
      </c>
      <c r="F410" s="5">
        <v>4</v>
      </c>
      <c r="G410" s="5">
        <v>0</v>
      </c>
    </row>
    <row r="411" spans="1:7" x14ac:dyDescent="0.2">
      <c r="A411" s="3" t="s">
        <v>2398</v>
      </c>
      <c r="B411" s="10" t="s">
        <v>2198</v>
      </c>
      <c r="C411" s="39" t="s">
        <v>2334</v>
      </c>
      <c r="D411" s="5">
        <v>2</v>
      </c>
      <c r="E411" s="5">
        <v>100</v>
      </c>
      <c r="F411" s="5">
        <v>5</v>
      </c>
      <c r="G411" s="5">
        <v>0</v>
      </c>
    </row>
    <row r="412" spans="1:7" x14ac:dyDescent="0.2">
      <c r="A412" s="3" t="s">
        <v>2399</v>
      </c>
      <c r="B412" s="10" t="s">
        <v>2199</v>
      </c>
      <c r="C412" s="39" t="s">
        <v>2335</v>
      </c>
      <c r="D412" s="5">
        <v>2</v>
      </c>
      <c r="E412" s="5">
        <v>100</v>
      </c>
      <c r="F412" s="5">
        <v>5</v>
      </c>
      <c r="G412" s="5">
        <v>0</v>
      </c>
    </row>
    <row r="413" spans="1:7" x14ac:dyDescent="0.2">
      <c r="A413" s="3" t="s">
        <v>2400</v>
      </c>
      <c r="B413" s="10" t="s">
        <v>2200</v>
      </c>
      <c r="C413" s="39" t="s">
        <v>2336</v>
      </c>
      <c r="D413" s="5">
        <v>2</v>
      </c>
      <c r="E413" s="5">
        <v>100</v>
      </c>
      <c r="F413" s="5">
        <v>3</v>
      </c>
      <c r="G413" s="5">
        <v>0</v>
      </c>
    </row>
    <row r="414" spans="1:7" x14ac:dyDescent="0.2">
      <c r="A414" s="3" t="s">
        <v>2401</v>
      </c>
      <c r="B414" s="10" t="s">
        <v>2201</v>
      </c>
      <c r="C414" s="39" t="s">
        <v>2337</v>
      </c>
      <c r="D414" s="5">
        <v>2</v>
      </c>
      <c r="E414" s="5">
        <v>500</v>
      </c>
      <c r="F414" s="5">
        <v>4</v>
      </c>
      <c r="G414" s="5">
        <v>0</v>
      </c>
    </row>
    <row r="415" spans="1:7" x14ac:dyDescent="0.2">
      <c r="A415" s="3" t="s">
        <v>2402</v>
      </c>
      <c r="B415" s="10" t="s">
        <v>2202</v>
      </c>
      <c r="C415" s="39" t="s">
        <v>2338</v>
      </c>
      <c r="D415" s="5">
        <v>2</v>
      </c>
      <c r="E415" s="5">
        <v>100</v>
      </c>
      <c r="F415" s="5">
        <v>3</v>
      </c>
      <c r="G415" s="5">
        <v>0</v>
      </c>
    </row>
    <row r="416" spans="1:7" x14ac:dyDescent="0.2">
      <c r="A416" s="3" t="s">
        <v>2403</v>
      </c>
      <c r="B416" s="17" t="s">
        <v>2203</v>
      </c>
      <c r="C416" s="39" t="s">
        <v>2339</v>
      </c>
      <c r="D416" s="5">
        <v>2</v>
      </c>
      <c r="E416" s="5">
        <v>200</v>
      </c>
      <c r="F416" s="5">
        <v>5</v>
      </c>
      <c r="G416" s="5">
        <v>0</v>
      </c>
    </row>
    <row r="417" spans="1:7" x14ac:dyDescent="0.2">
      <c r="A417" s="3" t="s">
        <v>2404</v>
      </c>
      <c r="B417" s="10" t="s">
        <v>2204</v>
      </c>
      <c r="C417" s="39" t="s">
        <v>2340</v>
      </c>
      <c r="D417" s="5">
        <v>2</v>
      </c>
      <c r="E417" s="5">
        <v>150</v>
      </c>
      <c r="F417" s="5">
        <v>3</v>
      </c>
      <c r="G417" s="5">
        <v>0</v>
      </c>
    </row>
    <row r="418" spans="1:7" x14ac:dyDescent="0.2">
      <c r="A418" s="3" t="s">
        <v>2405</v>
      </c>
      <c r="B418" s="10" t="s">
        <v>2205</v>
      </c>
      <c r="C418" s="39" t="s">
        <v>2341</v>
      </c>
      <c r="D418" s="5">
        <v>2</v>
      </c>
      <c r="E418" s="5">
        <v>100</v>
      </c>
      <c r="F418" s="5">
        <v>3</v>
      </c>
      <c r="G418" s="5">
        <v>0</v>
      </c>
    </row>
    <row r="419" spans="1:7" x14ac:dyDescent="0.2">
      <c r="A419" s="3" t="s">
        <v>2406</v>
      </c>
      <c r="B419" s="10" t="s">
        <v>2206</v>
      </c>
      <c r="C419" s="39" t="s">
        <v>2342</v>
      </c>
      <c r="D419" s="5">
        <v>2</v>
      </c>
      <c r="E419" s="5">
        <v>200</v>
      </c>
      <c r="F419" s="5">
        <v>5</v>
      </c>
      <c r="G419" s="5">
        <v>0</v>
      </c>
    </row>
    <row r="420" spans="1:7" x14ac:dyDescent="0.2">
      <c r="A420" s="3" t="s">
        <v>2407</v>
      </c>
      <c r="B420" s="17" t="s">
        <v>2210</v>
      </c>
      <c r="C420" s="39" t="s">
        <v>2343</v>
      </c>
      <c r="D420" s="5">
        <v>2</v>
      </c>
      <c r="E420" s="5">
        <v>100</v>
      </c>
      <c r="F420" s="5">
        <v>3</v>
      </c>
      <c r="G420" s="5">
        <v>0</v>
      </c>
    </row>
    <row r="421" spans="1:7" x14ac:dyDescent="0.2">
      <c r="A421" s="3" t="s">
        <v>2408</v>
      </c>
      <c r="B421" s="10" t="s">
        <v>2207</v>
      </c>
      <c r="C421" s="39" t="s">
        <v>2344</v>
      </c>
      <c r="D421" s="5">
        <v>2</v>
      </c>
      <c r="E421" s="5">
        <v>100</v>
      </c>
      <c r="F421" s="5">
        <v>3</v>
      </c>
      <c r="G421" s="5">
        <v>0</v>
      </c>
    </row>
    <row r="422" spans="1:7" x14ac:dyDescent="0.2">
      <c r="A422" s="3" t="s">
        <v>2409</v>
      </c>
      <c r="B422" s="30" t="s">
        <v>2208</v>
      </c>
      <c r="C422" s="39" t="s">
        <v>2345</v>
      </c>
      <c r="D422" s="5">
        <v>2</v>
      </c>
      <c r="E422" s="5">
        <v>200</v>
      </c>
      <c r="F422" s="5">
        <v>4</v>
      </c>
      <c r="G422" s="5">
        <v>0</v>
      </c>
    </row>
    <row r="423" spans="1:7" x14ac:dyDescent="0.2">
      <c r="A423" s="3" t="s">
        <v>2410</v>
      </c>
      <c r="B423" s="10" t="s">
        <v>2209</v>
      </c>
      <c r="C423" s="39" t="s">
        <v>2346</v>
      </c>
      <c r="D423" s="5">
        <v>3</v>
      </c>
      <c r="E423" s="5">
        <v>100</v>
      </c>
      <c r="F423" s="5">
        <v>5</v>
      </c>
      <c r="G423" s="5">
        <v>0</v>
      </c>
    </row>
    <row r="424" spans="1:7" x14ac:dyDescent="0.2">
      <c r="A424" s="3" t="s">
        <v>2411</v>
      </c>
      <c r="B424" s="10" t="s">
        <v>2211</v>
      </c>
      <c r="C424" s="39" t="s">
        <v>2347</v>
      </c>
      <c r="D424" s="5">
        <v>2</v>
      </c>
      <c r="E424" s="5">
        <v>150</v>
      </c>
      <c r="F424" s="5">
        <v>6</v>
      </c>
      <c r="G424" s="5">
        <v>0</v>
      </c>
    </row>
    <row r="425" spans="1:7" x14ac:dyDescent="0.2">
      <c r="A425" s="3" t="s">
        <v>2412</v>
      </c>
      <c r="B425" s="10" t="s">
        <v>2212</v>
      </c>
      <c r="C425" s="39" t="s">
        <v>2348</v>
      </c>
      <c r="D425" s="5">
        <v>2</v>
      </c>
      <c r="E425" s="5">
        <v>100</v>
      </c>
      <c r="F425" s="5">
        <v>3</v>
      </c>
      <c r="G425" s="5">
        <v>0</v>
      </c>
    </row>
    <row r="426" spans="1:7" x14ac:dyDescent="0.2">
      <c r="A426" s="3" t="s">
        <v>2413</v>
      </c>
      <c r="B426" s="10" t="s">
        <v>2213</v>
      </c>
      <c r="C426" s="39" t="s">
        <v>2349</v>
      </c>
      <c r="D426" s="5">
        <v>2</v>
      </c>
      <c r="E426" s="5">
        <v>100</v>
      </c>
      <c r="F426" s="5">
        <v>3</v>
      </c>
      <c r="G426" s="5">
        <v>0</v>
      </c>
    </row>
    <row r="427" spans="1:7" x14ac:dyDescent="0.2">
      <c r="A427" s="3" t="s">
        <v>2414</v>
      </c>
      <c r="B427" s="10" t="s">
        <v>2214</v>
      </c>
      <c r="C427" s="39" t="s">
        <v>2350</v>
      </c>
      <c r="D427" s="5">
        <v>2</v>
      </c>
      <c r="E427" s="5">
        <v>100</v>
      </c>
      <c r="F427" s="5">
        <v>3</v>
      </c>
      <c r="G427" s="5">
        <v>0</v>
      </c>
    </row>
    <row r="428" spans="1:7" x14ac:dyDescent="0.2">
      <c r="A428" s="3" t="s">
        <v>2415</v>
      </c>
      <c r="B428" s="10" t="s">
        <v>2215</v>
      </c>
      <c r="C428" s="39" t="s">
        <v>2351</v>
      </c>
      <c r="D428" s="5">
        <v>2</v>
      </c>
      <c r="E428" s="5">
        <v>200</v>
      </c>
      <c r="F428" s="5">
        <v>3</v>
      </c>
      <c r="G428" s="5">
        <v>0</v>
      </c>
    </row>
    <row r="429" spans="1:7" x14ac:dyDescent="0.2">
      <c r="A429" s="3" t="s">
        <v>2416</v>
      </c>
      <c r="B429" s="10" t="s">
        <v>2216</v>
      </c>
      <c r="C429" s="39" t="s">
        <v>2352</v>
      </c>
      <c r="D429" s="5">
        <v>2</v>
      </c>
      <c r="E429" s="5">
        <v>150</v>
      </c>
      <c r="F429" s="5">
        <v>5</v>
      </c>
      <c r="G429" s="5">
        <v>0</v>
      </c>
    </row>
    <row r="430" spans="1:7" x14ac:dyDescent="0.2">
      <c r="A430" s="3" t="s">
        <v>2431</v>
      </c>
      <c r="B430" s="10" t="s">
        <v>2425</v>
      </c>
      <c r="C430" s="24" t="s">
        <v>2426</v>
      </c>
      <c r="D430" s="5">
        <v>3</v>
      </c>
      <c r="E430" s="5">
        <v>2000</v>
      </c>
      <c r="F430" s="5">
        <v>10</v>
      </c>
      <c r="G430" s="5">
        <v>40000</v>
      </c>
    </row>
    <row r="431" spans="1:7" x14ac:dyDescent="0.2">
      <c r="A431" s="3" t="s">
        <v>2432</v>
      </c>
      <c r="B431" s="10" t="s">
        <v>2427</v>
      </c>
      <c r="C431" s="24" t="s">
        <v>2429</v>
      </c>
      <c r="D431" s="5">
        <v>2</v>
      </c>
      <c r="E431" s="5">
        <v>2000</v>
      </c>
      <c r="F431" s="5">
        <v>6</v>
      </c>
      <c r="G431" s="5">
        <v>24000</v>
      </c>
    </row>
    <row r="432" spans="1:7" x14ac:dyDescent="0.2">
      <c r="A432" s="3" t="s">
        <v>2433</v>
      </c>
      <c r="B432" s="10" t="s">
        <v>2428</v>
      </c>
      <c r="C432" s="24" t="s">
        <v>2430</v>
      </c>
      <c r="D432" s="5">
        <v>3</v>
      </c>
      <c r="E432" s="5">
        <v>1000</v>
      </c>
      <c r="F432" s="5">
        <v>10</v>
      </c>
      <c r="G432" s="5">
        <v>19000</v>
      </c>
    </row>
    <row r="433" spans="1:7" x14ac:dyDescent="0.2">
      <c r="A433" s="3" t="s">
        <v>2596</v>
      </c>
      <c r="B433" s="10" t="s">
        <v>2563</v>
      </c>
      <c r="C433" s="40" t="s">
        <v>2579</v>
      </c>
      <c r="D433" s="5">
        <v>2</v>
      </c>
      <c r="E433" s="5">
        <v>100</v>
      </c>
      <c r="F433" s="5">
        <v>8</v>
      </c>
      <c r="G433" s="5">
        <v>0</v>
      </c>
    </row>
    <row r="434" spans="1:7" x14ac:dyDescent="0.2">
      <c r="A434" s="3" t="s">
        <v>2597</v>
      </c>
      <c r="B434" s="10" t="s">
        <v>2564</v>
      </c>
      <c r="C434" s="40" t="s">
        <v>2580</v>
      </c>
      <c r="D434" s="5">
        <v>2</v>
      </c>
      <c r="E434" s="5">
        <v>300</v>
      </c>
      <c r="F434" s="5">
        <v>5</v>
      </c>
      <c r="G434" s="5">
        <v>0</v>
      </c>
    </row>
    <row r="435" spans="1:7" x14ac:dyDescent="0.2">
      <c r="A435" s="3" t="s">
        <v>2598</v>
      </c>
      <c r="B435" s="10" t="s">
        <v>2565</v>
      </c>
      <c r="C435" s="40" t="s">
        <v>2581</v>
      </c>
      <c r="D435" s="5">
        <v>2</v>
      </c>
      <c r="E435" s="5">
        <v>400</v>
      </c>
      <c r="F435" s="5">
        <v>5</v>
      </c>
      <c r="G435" s="5">
        <v>0</v>
      </c>
    </row>
    <row r="436" spans="1:7" x14ac:dyDescent="0.2">
      <c r="A436" s="3" t="s">
        <v>2599</v>
      </c>
      <c r="B436" s="10" t="s">
        <v>2566</v>
      </c>
      <c r="C436" s="40" t="s">
        <v>2582</v>
      </c>
      <c r="D436" s="5">
        <v>2</v>
      </c>
      <c r="E436" s="5">
        <v>200</v>
      </c>
      <c r="F436" s="5">
        <v>5</v>
      </c>
      <c r="G436" s="5">
        <v>0</v>
      </c>
    </row>
    <row r="437" spans="1:7" x14ac:dyDescent="0.2">
      <c r="A437" s="3" t="s">
        <v>2600</v>
      </c>
      <c r="B437" s="10" t="s">
        <v>2567</v>
      </c>
      <c r="C437" s="40" t="s">
        <v>2583</v>
      </c>
      <c r="D437" s="5">
        <v>2</v>
      </c>
      <c r="E437" s="5">
        <v>100</v>
      </c>
      <c r="F437" s="5">
        <v>5</v>
      </c>
      <c r="G437" s="5">
        <v>0</v>
      </c>
    </row>
    <row r="438" spans="1:7" x14ac:dyDescent="0.2">
      <c r="A438" s="3" t="s">
        <v>2601</v>
      </c>
      <c r="B438" s="10" t="s">
        <v>2568</v>
      </c>
      <c r="C438" s="40" t="s">
        <v>2584</v>
      </c>
      <c r="D438" s="5">
        <v>3</v>
      </c>
      <c r="E438" s="5">
        <v>500</v>
      </c>
      <c r="F438" s="5">
        <v>5</v>
      </c>
      <c r="G438" s="5">
        <v>0</v>
      </c>
    </row>
    <row r="439" spans="1:7" x14ac:dyDescent="0.2">
      <c r="A439" s="3" t="s">
        <v>2602</v>
      </c>
      <c r="B439" s="10" t="s">
        <v>2569</v>
      </c>
      <c r="C439" s="40" t="s">
        <v>2585</v>
      </c>
      <c r="D439" s="5">
        <v>3</v>
      </c>
      <c r="E439" s="5">
        <v>200</v>
      </c>
      <c r="F439" s="5">
        <v>5</v>
      </c>
      <c r="G439" s="5">
        <v>0</v>
      </c>
    </row>
    <row r="440" spans="1:7" x14ac:dyDescent="0.2">
      <c r="A440" s="3" t="s">
        <v>2603</v>
      </c>
      <c r="B440" s="10" t="s">
        <v>2570</v>
      </c>
      <c r="C440" s="40" t="s">
        <v>2586</v>
      </c>
      <c r="D440" s="5">
        <v>2</v>
      </c>
      <c r="E440" s="5">
        <v>100</v>
      </c>
      <c r="F440" s="5">
        <v>4</v>
      </c>
      <c r="G440" s="5">
        <v>0</v>
      </c>
    </row>
    <row r="441" spans="1:7" x14ac:dyDescent="0.2">
      <c r="A441" s="3" t="s">
        <v>2604</v>
      </c>
      <c r="B441" s="10" t="s">
        <v>2571</v>
      </c>
      <c r="C441" s="40" t="s">
        <v>2587</v>
      </c>
      <c r="D441" s="5">
        <v>3</v>
      </c>
      <c r="E441" s="5">
        <v>200</v>
      </c>
      <c r="F441" s="5">
        <v>5</v>
      </c>
      <c r="G441" s="5">
        <v>0</v>
      </c>
    </row>
    <row r="442" spans="1:7" x14ac:dyDescent="0.2">
      <c r="A442" s="3" t="s">
        <v>2605</v>
      </c>
      <c r="B442" s="10" t="s">
        <v>2572</v>
      </c>
      <c r="C442" s="40" t="s">
        <v>2588</v>
      </c>
      <c r="D442" s="5">
        <v>3</v>
      </c>
      <c r="E442" s="5">
        <v>1000</v>
      </c>
      <c r="F442" s="5">
        <v>5</v>
      </c>
      <c r="G442" s="5">
        <v>0</v>
      </c>
    </row>
    <row r="443" spans="1:7" x14ac:dyDescent="0.2">
      <c r="A443" s="3" t="s">
        <v>2606</v>
      </c>
      <c r="B443" s="10" t="s">
        <v>2573</v>
      </c>
      <c r="C443" s="40" t="s">
        <v>2589</v>
      </c>
      <c r="D443" s="5">
        <v>2</v>
      </c>
      <c r="E443" s="5">
        <v>500</v>
      </c>
      <c r="F443" s="5">
        <v>5</v>
      </c>
      <c r="G443" s="5">
        <v>0</v>
      </c>
    </row>
    <row r="444" spans="1:7" x14ac:dyDescent="0.2">
      <c r="A444" s="3" t="s">
        <v>2607</v>
      </c>
      <c r="B444" s="10" t="s">
        <v>2574</v>
      </c>
      <c r="C444" s="40" t="s">
        <v>2590</v>
      </c>
      <c r="D444" s="5">
        <v>3</v>
      </c>
      <c r="E444" s="5">
        <v>100</v>
      </c>
      <c r="F444" s="5">
        <v>6</v>
      </c>
      <c r="G444" s="5">
        <v>0</v>
      </c>
    </row>
    <row r="445" spans="1:7" x14ac:dyDescent="0.2">
      <c r="A445" s="3" t="s">
        <v>2608</v>
      </c>
      <c r="B445" s="10" t="s">
        <v>2575</v>
      </c>
      <c r="C445" s="40" t="s">
        <v>2592</v>
      </c>
      <c r="D445" s="5">
        <v>2</v>
      </c>
      <c r="E445" s="5">
        <v>200</v>
      </c>
      <c r="F445" s="5">
        <v>6</v>
      </c>
      <c r="G445" s="5">
        <v>0</v>
      </c>
    </row>
    <row r="446" spans="1:7" x14ac:dyDescent="0.2">
      <c r="A446" s="3" t="s">
        <v>2609</v>
      </c>
      <c r="B446" s="10" t="s">
        <v>2576</v>
      </c>
      <c r="C446" s="40" t="s">
        <v>2593</v>
      </c>
      <c r="D446" s="5">
        <v>2</v>
      </c>
      <c r="E446" s="5">
        <v>200</v>
      </c>
      <c r="F446" s="5">
        <v>3</v>
      </c>
      <c r="G446" s="5">
        <v>0</v>
      </c>
    </row>
    <row r="447" spans="1:7" x14ac:dyDescent="0.2">
      <c r="A447" s="3" t="s">
        <v>2610</v>
      </c>
      <c r="B447" s="10" t="s">
        <v>2577</v>
      </c>
      <c r="C447" s="40" t="s">
        <v>2594</v>
      </c>
      <c r="D447" s="5">
        <v>3</v>
      </c>
      <c r="E447" s="5">
        <v>500</v>
      </c>
      <c r="F447" s="5">
        <v>5</v>
      </c>
      <c r="G447" s="5">
        <v>0</v>
      </c>
    </row>
    <row r="448" spans="1:7" x14ac:dyDescent="0.2">
      <c r="A448" s="3" t="s">
        <v>2611</v>
      </c>
      <c r="B448" s="10" t="s">
        <v>2578</v>
      </c>
      <c r="C448" s="40" t="s">
        <v>2595</v>
      </c>
      <c r="D448" s="5">
        <v>2</v>
      </c>
      <c r="E448" s="5">
        <v>100</v>
      </c>
      <c r="F448" s="5">
        <v>5</v>
      </c>
      <c r="G448" s="5">
        <v>0</v>
      </c>
    </row>
    <row r="449" spans="1:7" x14ac:dyDescent="0.2">
      <c r="A449" s="3" t="s">
        <v>2834</v>
      </c>
      <c r="B449" s="10" t="s">
        <v>2800</v>
      </c>
      <c r="C449" s="40" t="s">
        <v>2817</v>
      </c>
      <c r="D449" s="5">
        <v>3</v>
      </c>
      <c r="E449" s="5">
        <v>500</v>
      </c>
      <c r="F449" s="5">
        <v>4</v>
      </c>
      <c r="G449" s="5">
        <v>0</v>
      </c>
    </row>
    <row r="450" spans="1:7" x14ac:dyDescent="0.2">
      <c r="A450" s="3" t="s">
        <v>2835</v>
      </c>
      <c r="B450" s="10" t="s">
        <v>2801</v>
      </c>
      <c r="C450" s="40" t="s">
        <v>2818</v>
      </c>
      <c r="D450" s="5">
        <v>2</v>
      </c>
      <c r="E450" s="5">
        <v>150</v>
      </c>
      <c r="F450" s="5">
        <v>5</v>
      </c>
      <c r="G450" s="5">
        <v>0</v>
      </c>
    </row>
    <row r="451" spans="1:7" x14ac:dyDescent="0.2">
      <c r="A451" s="3" t="s">
        <v>2836</v>
      </c>
      <c r="B451" s="10" t="s">
        <v>2802</v>
      </c>
      <c r="C451" s="40" t="s">
        <v>2819</v>
      </c>
      <c r="D451" s="5">
        <v>3</v>
      </c>
      <c r="E451" s="5">
        <v>500</v>
      </c>
      <c r="F451" s="5">
        <v>5</v>
      </c>
      <c r="G451" s="5">
        <v>0</v>
      </c>
    </row>
    <row r="452" spans="1:7" x14ac:dyDescent="0.2">
      <c r="A452" s="3" t="s">
        <v>2837</v>
      </c>
      <c r="B452" s="10" t="s">
        <v>2803</v>
      </c>
      <c r="C452" s="40" t="s">
        <v>2820</v>
      </c>
      <c r="D452" s="5">
        <v>2</v>
      </c>
      <c r="E452" s="5">
        <v>300</v>
      </c>
      <c r="F452" s="5">
        <v>6</v>
      </c>
      <c r="G452" s="5">
        <v>0</v>
      </c>
    </row>
    <row r="453" spans="1:7" x14ac:dyDescent="0.2">
      <c r="A453" s="3" t="s">
        <v>2838</v>
      </c>
      <c r="B453" s="10" t="s">
        <v>2804</v>
      </c>
      <c r="C453" s="40" t="s">
        <v>2821</v>
      </c>
      <c r="D453" s="5">
        <v>2</v>
      </c>
      <c r="E453" s="5">
        <v>500</v>
      </c>
      <c r="F453" s="5">
        <v>6</v>
      </c>
      <c r="G453" s="5">
        <v>0</v>
      </c>
    </row>
    <row r="454" spans="1:7" x14ac:dyDescent="0.2">
      <c r="A454" s="3" t="s">
        <v>2839</v>
      </c>
      <c r="B454" s="10" t="s">
        <v>2805</v>
      </c>
      <c r="C454" s="41" t="s">
        <v>2822</v>
      </c>
      <c r="D454" s="5">
        <v>2</v>
      </c>
      <c r="E454" s="5">
        <v>100</v>
      </c>
      <c r="F454" s="5">
        <v>6</v>
      </c>
      <c r="G454" s="5">
        <v>0</v>
      </c>
    </row>
    <row r="455" spans="1:7" x14ac:dyDescent="0.2">
      <c r="A455" s="3" t="s">
        <v>2840</v>
      </c>
      <c r="B455" s="10" t="s">
        <v>2806</v>
      </c>
      <c r="C455" s="41" t="s">
        <v>2823</v>
      </c>
      <c r="D455" s="5">
        <v>2</v>
      </c>
      <c r="E455" s="5">
        <v>150</v>
      </c>
      <c r="F455" s="5">
        <v>6</v>
      </c>
      <c r="G455" s="5">
        <v>0</v>
      </c>
    </row>
    <row r="456" spans="1:7" x14ac:dyDescent="0.2">
      <c r="A456" s="3" t="s">
        <v>2841</v>
      </c>
      <c r="B456" s="10" t="s">
        <v>2807</v>
      </c>
      <c r="C456" s="41" t="s">
        <v>2824</v>
      </c>
      <c r="D456" s="5">
        <v>2</v>
      </c>
      <c r="E456" s="5">
        <v>200</v>
      </c>
      <c r="F456" s="5">
        <v>5</v>
      </c>
      <c r="G456" s="5">
        <v>0</v>
      </c>
    </row>
    <row r="457" spans="1:7" x14ac:dyDescent="0.2">
      <c r="A457" s="3" t="s">
        <v>2842</v>
      </c>
      <c r="B457" s="10" t="s">
        <v>2808</v>
      </c>
      <c r="C457" s="41" t="s">
        <v>2825</v>
      </c>
      <c r="D457" s="5">
        <v>2</v>
      </c>
      <c r="E457" s="5">
        <v>1000</v>
      </c>
      <c r="F457" s="5">
        <v>5</v>
      </c>
      <c r="G457" s="5">
        <v>0</v>
      </c>
    </row>
    <row r="458" spans="1:7" x14ac:dyDescent="0.2">
      <c r="A458" s="3" t="s">
        <v>2843</v>
      </c>
      <c r="B458" s="10" t="s">
        <v>2809</v>
      </c>
      <c r="C458" s="41" t="s">
        <v>2826</v>
      </c>
      <c r="D458" s="5">
        <v>2</v>
      </c>
      <c r="E458" s="5">
        <v>200</v>
      </c>
      <c r="F458" s="5">
        <v>3</v>
      </c>
      <c r="G458" s="5">
        <v>0</v>
      </c>
    </row>
    <row r="459" spans="1:7" x14ac:dyDescent="0.2">
      <c r="A459" s="3" t="s">
        <v>2844</v>
      </c>
      <c r="B459" s="10" t="s">
        <v>2810</v>
      </c>
      <c r="C459" s="41" t="s">
        <v>2827</v>
      </c>
      <c r="D459" s="5">
        <v>2</v>
      </c>
      <c r="E459" s="5">
        <v>200</v>
      </c>
      <c r="F459" s="5">
        <v>5</v>
      </c>
      <c r="G459" s="5">
        <v>0</v>
      </c>
    </row>
    <row r="460" spans="1:7" x14ac:dyDescent="0.2">
      <c r="A460" s="3" t="s">
        <v>2845</v>
      </c>
      <c r="B460" s="10" t="s">
        <v>2811</v>
      </c>
      <c r="C460" s="41" t="s">
        <v>2828</v>
      </c>
      <c r="D460" s="5">
        <v>2</v>
      </c>
      <c r="E460" s="5">
        <v>300</v>
      </c>
      <c r="F460" s="5">
        <v>5</v>
      </c>
      <c r="G460" s="5">
        <v>0</v>
      </c>
    </row>
    <row r="461" spans="1:7" x14ac:dyDescent="0.2">
      <c r="A461" s="3" t="s">
        <v>2846</v>
      </c>
      <c r="B461" s="10" t="s">
        <v>2812</v>
      </c>
      <c r="C461" s="41" t="s">
        <v>2829</v>
      </c>
      <c r="D461" s="5">
        <v>3</v>
      </c>
      <c r="E461" s="5">
        <v>150</v>
      </c>
      <c r="F461" s="5">
        <v>5</v>
      </c>
      <c r="G461" s="5">
        <v>0</v>
      </c>
    </row>
    <row r="462" spans="1:7" x14ac:dyDescent="0.2">
      <c r="A462" s="3" t="s">
        <v>2847</v>
      </c>
      <c r="B462" s="10" t="s">
        <v>2813</v>
      </c>
      <c r="C462" s="41" t="s">
        <v>2830</v>
      </c>
      <c r="D462" s="5">
        <v>2</v>
      </c>
      <c r="E462" s="5">
        <v>100</v>
      </c>
      <c r="F462" s="5">
        <v>5</v>
      </c>
      <c r="G462" s="5">
        <v>0</v>
      </c>
    </row>
    <row r="463" spans="1:7" x14ac:dyDescent="0.2">
      <c r="A463" s="3" t="s">
        <v>2848</v>
      </c>
      <c r="B463" s="10" t="s">
        <v>2814</v>
      </c>
      <c r="C463" s="41" t="s">
        <v>2831</v>
      </c>
      <c r="D463" s="5">
        <v>2</v>
      </c>
      <c r="E463" s="5">
        <v>100</v>
      </c>
      <c r="F463" s="5">
        <v>6</v>
      </c>
      <c r="G463" s="5">
        <v>0</v>
      </c>
    </row>
    <row r="464" spans="1:7" x14ac:dyDescent="0.2">
      <c r="A464" s="3" t="s">
        <v>2849</v>
      </c>
      <c r="B464" s="10" t="s">
        <v>2815</v>
      </c>
      <c r="C464" s="41" t="s">
        <v>2832</v>
      </c>
      <c r="D464" s="5">
        <v>2</v>
      </c>
      <c r="E464" s="5">
        <v>1000</v>
      </c>
      <c r="F464" s="5">
        <v>4</v>
      </c>
      <c r="G464" s="5">
        <v>0</v>
      </c>
    </row>
    <row r="465" spans="1:7" x14ac:dyDescent="0.2">
      <c r="A465" s="3" t="s">
        <v>2850</v>
      </c>
      <c r="B465" s="10" t="s">
        <v>2816</v>
      </c>
      <c r="C465" s="41" t="s">
        <v>2833</v>
      </c>
      <c r="D465" s="5">
        <v>2</v>
      </c>
      <c r="E465" s="5">
        <v>100</v>
      </c>
      <c r="F465" s="5">
        <v>5</v>
      </c>
      <c r="G465" s="5">
        <v>0</v>
      </c>
    </row>
    <row r="466" spans="1:7" x14ac:dyDescent="0.2">
      <c r="A466" s="3" t="s">
        <v>2867</v>
      </c>
      <c r="B466" s="10" t="s">
        <v>2851</v>
      </c>
      <c r="C466" s="42" t="s">
        <v>2860</v>
      </c>
      <c r="D466" s="5">
        <v>2</v>
      </c>
      <c r="E466" s="5">
        <v>200</v>
      </c>
      <c r="F466" s="5">
        <v>4</v>
      </c>
      <c r="G466" s="5">
        <v>0</v>
      </c>
    </row>
    <row r="467" spans="1:7" x14ac:dyDescent="0.2">
      <c r="A467" s="3" t="s">
        <v>2868</v>
      </c>
      <c r="B467" s="10" t="s">
        <v>2852</v>
      </c>
      <c r="C467" s="42" t="s">
        <v>2861</v>
      </c>
      <c r="D467" s="5">
        <v>2</v>
      </c>
      <c r="E467" s="5">
        <v>100</v>
      </c>
      <c r="F467" s="5">
        <v>3</v>
      </c>
      <c r="G467" s="5">
        <v>0</v>
      </c>
    </row>
    <row r="468" spans="1:7" x14ac:dyDescent="0.2">
      <c r="A468" s="3" t="s">
        <v>2869</v>
      </c>
      <c r="B468" s="10" t="s">
        <v>2853</v>
      </c>
      <c r="C468" s="42" t="s">
        <v>2862</v>
      </c>
      <c r="D468" s="5">
        <v>2</v>
      </c>
      <c r="E468" s="5">
        <v>150</v>
      </c>
      <c r="F468" s="5">
        <v>6</v>
      </c>
      <c r="G468" s="5">
        <v>0</v>
      </c>
    </row>
    <row r="469" spans="1:7" x14ac:dyDescent="0.2">
      <c r="A469" s="3" t="s">
        <v>2870</v>
      </c>
      <c r="B469" s="10" t="s">
        <v>2854</v>
      </c>
      <c r="C469" s="42" t="s">
        <v>2863</v>
      </c>
      <c r="D469" s="5">
        <v>2</v>
      </c>
      <c r="E469" s="5">
        <v>200</v>
      </c>
      <c r="F469" s="5">
        <v>4</v>
      </c>
      <c r="G469" s="5">
        <v>0</v>
      </c>
    </row>
    <row r="470" spans="1:7" x14ac:dyDescent="0.2">
      <c r="A470" s="3" t="s">
        <v>2871</v>
      </c>
      <c r="B470" s="10" t="s">
        <v>2855</v>
      </c>
      <c r="C470" s="42" t="s">
        <v>2864</v>
      </c>
      <c r="D470" s="5">
        <v>2</v>
      </c>
      <c r="E470" s="5">
        <v>100</v>
      </c>
      <c r="F470" s="5">
        <v>7</v>
      </c>
      <c r="G470" s="5">
        <v>0</v>
      </c>
    </row>
    <row r="471" spans="1:7" x14ac:dyDescent="0.2">
      <c r="A471" s="3" t="s">
        <v>2872</v>
      </c>
      <c r="B471" s="10" t="s">
        <v>2856</v>
      </c>
      <c r="C471" s="42" t="s">
        <v>2865</v>
      </c>
      <c r="D471" s="5">
        <v>2</v>
      </c>
      <c r="E471" s="5">
        <v>100</v>
      </c>
      <c r="F471" s="5">
        <v>6</v>
      </c>
      <c r="G471" s="5">
        <v>0</v>
      </c>
    </row>
    <row r="472" spans="1:7" x14ac:dyDescent="0.2">
      <c r="A472" s="3" t="s">
        <v>2873</v>
      </c>
      <c r="B472" s="10" t="s">
        <v>2857</v>
      </c>
      <c r="C472" s="42" t="s">
        <v>2866</v>
      </c>
      <c r="D472" s="5">
        <v>2</v>
      </c>
      <c r="E472" s="5">
        <v>500</v>
      </c>
      <c r="F472" s="5">
        <v>8</v>
      </c>
      <c r="G472" s="5">
        <v>0</v>
      </c>
    </row>
    <row r="473" spans="1:7" x14ac:dyDescent="0.2">
      <c r="B473" s="10"/>
    </row>
    <row r="474" spans="1:7" x14ac:dyDescent="0.2">
      <c r="B474" s="10"/>
    </row>
    <row r="475" spans="1:7" x14ac:dyDescent="0.2">
      <c r="B475" s="10"/>
    </row>
    <row r="476" spans="1:7" x14ac:dyDescent="0.2">
      <c r="B476" s="10"/>
    </row>
    <row r="477" spans="1:7" x14ac:dyDescent="0.2">
      <c r="B477" s="10"/>
    </row>
    <row r="478" spans="1:7" x14ac:dyDescent="0.2">
      <c r="B478" s="10"/>
    </row>
    <row r="479" spans="1:7" x14ac:dyDescent="0.2">
      <c r="B479" s="10"/>
    </row>
    <row r="480" spans="1:7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  <row r="975" spans="2:2" x14ac:dyDescent="0.2">
      <c r="B975" s="10"/>
    </row>
    <row r="976" spans="2:2" x14ac:dyDescent="0.2">
      <c r="B976" s="10"/>
    </row>
    <row r="977" spans="2:2" x14ac:dyDescent="0.2">
      <c r="B977" s="10"/>
    </row>
    <row r="978" spans="2:2" x14ac:dyDescent="0.2">
      <c r="B978" s="10"/>
    </row>
    <row r="979" spans="2:2" x14ac:dyDescent="0.2">
      <c r="B979" s="10"/>
    </row>
    <row r="980" spans="2:2" x14ac:dyDescent="0.2">
      <c r="B980" s="10"/>
    </row>
    <row r="981" spans="2:2" x14ac:dyDescent="0.2">
      <c r="B981" s="10"/>
    </row>
    <row r="982" spans="2:2" x14ac:dyDescent="0.2">
      <c r="B982" s="10"/>
    </row>
    <row r="983" spans="2:2" x14ac:dyDescent="0.2">
      <c r="B983" s="10"/>
    </row>
    <row r="984" spans="2:2" x14ac:dyDescent="0.2">
      <c r="B984" s="10"/>
    </row>
    <row r="985" spans="2:2" x14ac:dyDescent="0.2">
      <c r="B985" s="10"/>
    </row>
    <row r="986" spans="2:2" x14ac:dyDescent="0.2">
      <c r="B986" s="10"/>
    </row>
    <row r="987" spans="2:2" x14ac:dyDescent="0.2">
      <c r="B987" s="10"/>
    </row>
    <row r="988" spans="2:2" x14ac:dyDescent="0.2">
      <c r="B988" s="10"/>
    </row>
    <row r="989" spans="2:2" x14ac:dyDescent="0.2">
      <c r="B989" s="10"/>
    </row>
    <row r="990" spans="2:2" x14ac:dyDescent="0.2">
      <c r="B990" s="10"/>
    </row>
    <row r="991" spans="2:2" x14ac:dyDescent="0.2">
      <c r="B991" s="10"/>
    </row>
    <row r="992" spans="2:2" x14ac:dyDescent="0.2">
      <c r="B992" s="10"/>
    </row>
    <row r="993" spans="2:2" x14ac:dyDescent="0.2">
      <c r="B993" s="10"/>
    </row>
    <row r="994" spans="2:2" x14ac:dyDescent="0.2">
      <c r="B994" s="10"/>
    </row>
    <row r="995" spans="2:2" x14ac:dyDescent="0.2">
      <c r="B995" s="10"/>
    </row>
    <row r="996" spans="2:2" x14ac:dyDescent="0.2">
      <c r="B996" s="10"/>
    </row>
    <row r="997" spans="2:2" x14ac:dyDescent="0.2">
      <c r="B997" s="10"/>
    </row>
    <row r="998" spans="2:2" x14ac:dyDescent="0.2">
      <c r="B998" s="10"/>
    </row>
    <row r="999" spans="2:2" x14ac:dyDescent="0.2">
      <c r="B999" s="10"/>
    </row>
    <row r="1000" spans="2:2" x14ac:dyDescent="0.2">
      <c r="B1000" s="10"/>
    </row>
    <row r="1001" spans="2:2" x14ac:dyDescent="0.2">
      <c r="B1001" s="10"/>
    </row>
    <row r="1002" spans="2:2" x14ac:dyDescent="0.2">
      <c r="B1002" s="10"/>
    </row>
    <row r="1003" spans="2:2" x14ac:dyDescent="0.2">
      <c r="B1003" s="10"/>
    </row>
    <row r="1004" spans="2:2" x14ac:dyDescent="0.2">
      <c r="B1004" s="10"/>
    </row>
    <row r="1005" spans="2:2" x14ac:dyDescent="0.2">
      <c r="B1005" s="10"/>
    </row>
    <row r="1006" spans="2:2" x14ac:dyDescent="0.2">
      <c r="B1006" s="10"/>
    </row>
    <row r="1007" spans="2:2" x14ac:dyDescent="0.2">
      <c r="B1007" s="10"/>
    </row>
    <row r="1008" spans="2:2" x14ac:dyDescent="0.2">
      <c r="B1008" s="10"/>
    </row>
    <row r="1009" spans="2:2" x14ac:dyDescent="0.2">
      <c r="B1009" s="10"/>
    </row>
    <row r="1010" spans="2:2" x14ac:dyDescent="0.2">
      <c r="B1010" s="10"/>
    </row>
    <row r="1011" spans="2:2" x14ac:dyDescent="0.2">
      <c r="B1011" s="10"/>
    </row>
    <row r="1012" spans="2:2" x14ac:dyDescent="0.2">
      <c r="B1012" s="10"/>
    </row>
    <row r="1013" spans="2:2" x14ac:dyDescent="0.2">
      <c r="B1013" s="10"/>
    </row>
    <row r="1014" spans="2:2" x14ac:dyDescent="0.2">
      <c r="B1014" s="10"/>
    </row>
    <row r="1015" spans="2:2" x14ac:dyDescent="0.2">
      <c r="B1015" s="10"/>
    </row>
    <row r="1016" spans="2:2" x14ac:dyDescent="0.2">
      <c r="B1016" s="10"/>
    </row>
    <row r="1017" spans="2:2" x14ac:dyDescent="0.2">
      <c r="B1017" s="10"/>
    </row>
    <row r="1018" spans="2:2" x14ac:dyDescent="0.2">
      <c r="B1018" s="10"/>
    </row>
    <row r="1019" spans="2:2" x14ac:dyDescent="0.2">
      <c r="B1019" s="10"/>
    </row>
    <row r="1020" spans="2:2" x14ac:dyDescent="0.2">
      <c r="B1020" s="10"/>
    </row>
    <row r="1021" spans="2:2" x14ac:dyDescent="0.2">
      <c r="B1021" s="10"/>
    </row>
    <row r="1022" spans="2:2" x14ac:dyDescent="0.2">
      <c r="B1022" s="10"/>
    </row>
    <row r="1023" spans="2:2" x14ac:dyDescent="0.2">
      <c r="B1023" s="10"/>
    </row>
    <row r="1024" spans="2:2" x14ac:dyDescent="0.2">
      <c r="B1024" s="10"/>
    </row>
    <row r="1025" spans="2:2" x14ac:dyDescent="0.2">
      <c r="B1025" s="10"/>
    </row>
    <row r="1026" spans="2:2" x14ac:dyDescent="0.2">
      <c r="B1026" s="10"/>
    </row>
    <row r="1027" spans="2:2" x14ac:dyDescent="0.2">
      <c r="B1027" s="10"/>
    </row>
    <row r="1028" spans="2:2" x14ac:dyDescent="0.2">
      <c r="B1028" s="10"/>
    </row>
    <row r="1029" spans="2:2" x14ac:dyDescent="0.2">
      <c r="B1029" s="10"/>
    </row>
    <row r="1030" spans="2:2" x14ac:dyDescent="0.2">
      <c r="B1030" s="10"/>
    </row>
    <row r="1031" spans="2:2" x14ac:dyDescent="0.2">
      <c r="B1031" s="10"/>
    </row>
    <row r="1032" spans="2:2" x14ac:dyDescent="0.2">
      <c r="B1032" s="10"/>
    </row>
    <row r="1033" spans="2:2" x14ac:dyDescent="0.2">
      <c r="B1033" s="10"/>
    </row>
    <row r="1034" spans="2:2" x14ac:dyDescent="0.2">
      <c r="B1034" s="10"/>
    </row>
    <row r="1035" spans="2:2" x14ac:dyDescent="0.2">
      <c r="B1035" s="10"/>
    </row>
    <row r="1036" spans="2:2" x14ac:dyDescent="0.2">
      <c r="B103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9"/>
  <sheetViews>
    <sheetView topLeftCell="A73" zoomScaleNormal="100" workbookViewId="0">
      <selection activeCell="J82" sqref="J82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/>
      <c r="D2" s="3"/>
      <c r="E2" s="3"/>
      <c r="F2" s="3"/>
    </row>
    <row r="3" spans="1:11" x14ac:dyDescent="0.2">
      <c r="A3" s="2" t="s">
        <v>2</v>
      </c>
      <c r="B3" s="3" t="s">
        <v>4</v>
      </c>
      <c r="C3" s="8"/>
      <c r="D3" s="3"/>
      <c r="E3" s="3"/>
      <c r="F3" s="3"/>
    </row>
    <row r="4" spans="1:11" x14ac:dyDescent="0.2">
      <c r="A4" s="1" t="s">
        <v>3</v>
      </c>
      <c r="B4" s="16" t="s">
        <v>769</v>
      </c>
      <c r="C4" s="1"/>
      <c r="D4" s="1"/>
      <c r="E4" s="1"/>
      <c r="F4" s="1"/>
    </row>
    <row r="5" spans="1:11" x14ac:dyDescent="0.2">
      <c r="A5" s="1" t="s">
        <v>3</v>
      </c>
      <c r="B5" s="16" t="s">
        <v>770</v>
      </c>
      <c r="C5" s="1"/>
      <c r="D5" s="1"/>
      <c r="E5" s="1"/>
      <c r="F5" s="1"/>
    </row>
    <row r="6" spans="1:11" x14ac:dyDescent="0.2">
      <c r="A6" t="s">
        <v>1573</v>
      </c>
      <c r="B6" s="10" t="s">
        <v>2434</v>
      </c>
      <c r="C6" s="11"/>
      <c r="K6" s="5"/>
    </row>
    <row r="7" spans="1:11" x14ac:dyDescent="0.2">
      <c r="A7" t="s">
        <v>1574</v>
      </c>
      <c r="B7" s="10" t="s">
        <v>2435</v>
      </c>
      <c r="C7" s="11"/>
      <c r="K7" s="5"/>
    </row>
    <row r="8" spans="1:11" x14ac:dyDescent="0.2">
      <c r="A8" t="s">
        <v>1575</v>
      </c>
      <c r="B8" s="10" t="s">
        <v>2436</v>
      </c>
      <c r="C8" s="11"/>
      <c r="E8" s="6"/>
      <c r="K8" s="5"/>
    </row>
    <row r="9" spans="1:11" x14ac:dyDescent="0.2">
      <c r="A9" t="s">
        <v>1576</v>
      </c>
      <c r="B9" s="10" t="s">
        <v>2437</v>
      </c>
      <c r="C9" s="11"/>
      <c r="E9" s="6"/>
      <c r="K9" s="5"/>
    </row>
    <row r="10" spans="1:11" x14ac:dyDescent="0.2">
      <c r="A10" t="s">
        <v>1577</v>
      </c>
      <c r="B10" s="10" t="s">
        <v>2438</v>
      </c>
      <c r="C10" s="11"/>
      <c r="E10" s="6"/>
      <c r="K10" s="5"/>
    </row>
    <row r="11" spans="1:11" x14ac:dyDescent="0.2">
      <c r="A11" t="s">
        <v>1578</v>
      </c>
      <c r="B11" s="10" t="s">
        <v>2439</v>
      </c>
      <c r="C11" s="11"/>
      <c r="E11" s="6"/>
      <c r="K11" s="5"/>
    </row>
    <row r="12" spans="1:11" x14ac:dyDescent="0.2">
      <c r="A12" t="s">
        <v>1579</v>
      </c>
      <c r="B12" s="10" t="s">
        <v>2440</v>
      </c>
      <c r="C12" s="11"/>
      <c r="E12" s="6"/>
      <c r="K12" s="5"/>
    </row>
    <row r="13" spans="1:11" x14ac:dyDescent="0.2">
      <c r="A13" t="s">
        <v>1580</v>
      </c>
      <c r="B13" s="10" t="s">
        <v>2441</v>
      </c>
      <c r="C13" s="11"/>
      <c r="E13" s="6"/>
      <c r="K13" s="5"/>
    </row>
    <row r="14" spans="1:11" x14ac:dyDescent="0.2">
      <c r="A14" t="s">
        <v>1581</v>
      </c>
      <c r="B14" s="10" t="s">
        <v>2442</v>
      </c>
      <c r="C14" s="11"/>
      <c r="E14" s="6"/>
    </row>
    <row r="15" spans="1:11" x14ac:dyDescent="0.2">
      <c r="A15" t="s">
        <v>1582</v>
      </c>
      <c r="B15" s="10" t="s">
        <v>2443</v>
      </c>
      <c r="C15" s="11"/>
      <c r="E15" s="6"/>
    </row>
    <row r="16" spans="1:11" x14ac:dyDescent="0.2">
      <c r="A16" t="s">
        <v>1583</v>
      </c>
      <c r="B16" s="10" t="s">
        <v>2444</v>
      </c>
      <c r="C16" s="11"/>
      <c r="E16" s="6"/>
    </row>
    <row r="17" spans="1:3" x14ac:dyDescent="0.2">
      <c r="A17" t="s">
        <v>1584</v>
      </c>
      <c r="B17" s="10" t="s">
        <v>2445</v>
      </c>
      <c r="C17" s="11"/>
    </row>
    <row r="18" spans="1:3" x14ac:dyDescent="0.2">
      <c r="A18" t="s">
        <v>1585</v>
      </c>
      <c r="B18" s="10" t="s">
        <v>2446</v>
      </c>
      <c r="C18" s="11"/>
    </row>
    <row r="19" spans="1:3" x14ac:dyDescent="0.2">
      <c r="A19" t="s">
        <v>1586</v>
      </c>
      <c r="B19" s="10" t="s">
        <v>2447</v>
      </c>
      <c r="C19" s="11"/>
    </row>
    <row r="20" spans="1:3" x14ac:dyDescent="0.2">
      <c r="A20" t="s">
        <v>1587</v>
      </c>
      <c r="B20" s="10" t="s">
        <v>2448</v>
      </c>
      <c r="C20" s="11"/>
    </row>
    <row r="21" spans="1:3" x14ac:dyDescent="0.2">
      <c r="A21" t="s">
        <v>1588</v>
      </c>
      <c r="B21" s="10" t="s">
        <v>2449</v>
      </c>
      <c r="C21" s="11"/>
    </row>
    <row r="22" spans="1:3" x14ac:dyDescent="0.2">
      <c r="A22" t="s">
        <v>1589</v>
      </c>
      <c r="B22" s="10" t="s">
        <v>2450</v>
      </c>
      <c r="C22" s="11"/>
    </row>
    <row r="23" spans="1:3" x14ac:dyDescent="0.2">
      <c r="A23" t="s">
        <v>1590</v>
      </c>
      <c r="B23" s="10" t="s">
        <v>2451</v>
      </c>
      <c r="C23" s="11"/>
    </row>
    <row r="24" spans="1:3" x14ac:dyDescent="0.2">
      <c r="A24" t="s">
        <v>1591</v>
      </c>
      <c r="B24" s="10" t="s">
        <v>2452</v>
      </c>
      <c r="C24" s="11"/>
    </row>
    <row r="25" spans="1:3" x14ac:dyDescent="0.2">
      <c r="A25" t="s">
        <v>1592</v>
      </c>
      <c r="B25" s="10" t="s">
        <v>2453</v>
      </c>
      <c r="C25" s="11"/>
    </row>
    <row r="26" spans="1:3" x14ac:dyDescent="0.2">
      <c r="A26" t="s">
        <v>1593</v>
      </c>
      <c r="B26" s="10" t="s">
        <v>2454</v>
      </c>
      <c r="C26" s="11"/>
    </row>
    <row r="27" spans="1:3" x14ac:dyDescent="0.2">
      <c r="A27" t="s">
        <v>1594</v>
      </c>
      <c r="B27" s="10" t="s">
        <v>2455</v>
      </c>
      <c r="C27" s="11"/>
    </row>
    <row r="28" spans="1:3" x14ac:dyDescent="0.2">
      <c r="A28" t="s">
        <v>2253</v>
      </c>
      <c r="B28" s="10" t="s">
        <v>2456</v>
      </c>
      <c r="C28" s="11"/>
    </row>
    <row r="29" spans="1:3" x14ac:dyDescent="0.2">
      <c r="A29" t="s">
        <v>2254</v>
      </c>
      <c r="B29" s="10" t="s">
        <v>2457</v>
      </c>
      <c r="C29" s="11"/>
    </row>
    <row r="30" spans="1:3" x14ac:dyDescent="0.2">
      <c r="A30" t="s">
        <v>2255</v>
      </c>
      <c r="B30" s="4" t="s">
        <v>2458</v>
      </c>
    </row>
    <row r="31" spans="1:3" x14ac:dyDescent="0.2">
      <c r="A31" t="s">
        <v>2256</v>
      </c>
      <c r="B31" s="4" t="s">
        <v>2459</v>
      </c>
    </row>
    <row r="32" spans="1:3" x14ac:dyDescent="0.2">
      <c r="A32" t="s">
        <v>2257</v>
      </c>
      <c r="B32" s="4" t="s">
        <v>2460</v>
      </c>
    </row>
    <row r="33" spans="1:2" x14ac:dyDescent="0.2">
      <c r="A33" t="s">
        <v>2258</v>
      </c>
      <c r="B33" s="4" t="s">
        <v>2461</v>
      </c>
    </row>
    <row r="34" spans="1:2" x14ac:dyDescent="0.2">
      <c r="A34" t="s">
        <v>2259</v>
      </c>
      <c r="B34" s="4" t="s">
        <v>2462</v>
      </c>
    </row>
    <row r="35" spans="1:2" x14ac:dyDescent="0.2">
      <c r="A35" t="s">
        <v>2260</v>
      </c>
      <c r="B35" s="4" t="s">
        <v>2463</v>
      </c>
    </row>
    <row r="36" spans="1:2" x14ac:dyDescent="0.2">
      <c r="A36" t="s">
        <v>2261</v>
      </c>
      <c r="B36" s="4" t="s">
        <v>2464</v>
      </c>
    </row>
    <row r="37" spans="1:2" x14ac:dyDescent="0.2">
      <c r="A37" t="s">
        <v>2262</v>
      </c>
      <c r="B37" s="4" t="s">
        <v>2465</v>
      </c>
    </row>
    <row r="38" spans="1:2" x14ac:dyDescent="0.2">
      <c r="A38" t="s">
        <v>2263</v>
      </c>
      <c r="B38" s="4" t="s">
        <v>2466</v>
      </c>
    </row>
    <row r="39" spans="1:2" x14ac:dyDescent="0.2">
      <c r="A39" t="s">
        <v>2264</v>
      </c>
      <c r="B39" s="4" t="s">
        <v>2467</v>
      </c>
    </row>
    <row r="40" spans="1:2" x14ac:dyDescent="0.2">
      <c r="A40" t="s">
        <v>2265</v>
      </c>
      <c r="B40" s="4" t="s">
        <v>2468</v>
      </c>
    </row>
    <row r="41" spans="1:2" x14ac:dyDescent="0.2">
      <c r="A41" t="s">
        <v>2266</v>
      </c>
      <c r="B41" s="4" t="s">
        <v>2469</v>
      </c>
    </row>
    <row r="42" spans="1:2" x14ac:dyDescent="0.2">
      <c r="A42" t="s">
        <v>2267</v>
      </c>
      <c r="B42" s="4" t="s">
        <v>2470</v>
      </c>
    </row>
    <row r="43" spans="1:2" x14ac:dyDescent="0.2">
      <c r="A43" t="s">
        <v>2268</v>
      </c>
      <c r="B43" s="4" t="s">
        <v>2471</v>
      </c>
    </row>
    <row r="44" spans="1:2" x14ac:dyDescent="0.2">
      <c r="A44" t="s">
        <v>2269</v>
      </c>
      <c r="B44" s="4" t="s">
        <v>2472</v>
      </c>
    </row>
    <row r="45" spans="1:2" x14ac:dyDescent="0.2">
      <c r="A45" t="s">
        <v>2270</v>
      </c>
      <c r="B45" s="4" t="s">
        <v>2473</v>
      </c>
    </row>
    <row r="46" spans="1:2" x14ac:dyDescent="0.2">
      <c r="A46" t="s">
        <v>2271</v>
      </c>
      <c r="B46" s="4" t="s">
        <v>2474</v>
      </c>
    </row>
    <row r="47" spans="1:2" x14ac:dyDescent="0.2">
      <c r="A47" t="s">
        <v>2272</v>
      </c>
      <c r="B47" s="4" t="s">
        <v>2475</v>
      </c>
    </row>
    <row r="48" spans="1:2" x14ac:dyDescent="0.2">
      <c r="A48" t="s">
        <v>2273</v>
      </c>
      <c r="B48" s="32" t="s">
        <v>2476</v>
      </c>
    </row>
    <row r="49" spans="1:2" x14ac:dyDescent="0.2">
      <c r="A49" t="s">
        <v>2274</v>
      </c>
      <c r="B49" s="10" t="s">
        <v>2477</v>
      </c>
    </row>
    <row r="50" spans="1:2" x14ac:dyDescent="0.2">
      <c r="A50" t="s">
        <v>2275</v>
      </c>
      <c r="B50" s="10" t="s">
        <v>2478</v>
      </c>
    </row>
    <row r="51" spans="1:2" x14ac:dyDescent="0.2">
      <c r="A51" t="s">
        <v>2276</v>
      </c>
      <c r="B51" s="10" t="s">
        <v>2479</v>
      </c>
    </row>
    <row r="52" spans="1:2" x14ac:dyDescent="0.2">
      <c r="A52" t="s">
        <v>2277</v>
      </c>
      <c r="B52" s="10" t="s">
        <v>2480</v>
      </c>
    </row>
    <row r="53" spans="1:2" x14ac:dyDescent="0.2">
      <c r="A53" t="s">
        <v>2278</v>
      </c>
      <c r="B53" s="10" t="s">
        <v>2481</v>
      </c>
    </row>
    <row r="54" spans="1:2" x14ac:dyDescent="0.2">
      <c r="A54" t="s">
        <v>2279</v>
      </c>
      <c r="B54" s="10" t="s">
        <v>2482</v>
      </c>
    </row>
    <row r="55" spans="1:2" x14ac:dyDescent="0.2">
      <c r="A55" t="s">
        <v>2280</v>
      </c>
      <c r="B55" s="10" t="s">
        <v>2483</v>
      </c>
    </row>
    <row r="56" spans="1:2" x14ac:dyDescent="0.2">
      <c r="A56" t="s">
        <v>2281</v>
      </c>
      <c r="B56" s="10" t="s">
        <v>2484</v>
      </c>
    </row>
    <row r="57" spans="1:2" x14ac:dyDescent="0.2">
      <c r="A57" t="s">
        <v>2282</v>
      </c>
      <c r="B57" s="10" t="s">
        <v>2485</v>
      </c>
    </row>
    <row r="58" spans="1:2" x14ac:dyDescent="0.2">
      <c r="A58" t="s">
        <v>2283</v>
      </c>
      <c r="B58" s="10" t="s">
        <v>2486</v>
      </c>
    </row>
    <row r="59" spans="1:2" x14ac:dyDescent="0.2">
      <c r="A59" t="s">
        <v>2284</v>
      </c>
      <c r="B59" s="10" t="s">
        <v>2487</v>
      </c>
    </row>
    <row r="60" spans="1:2" x14ac:dyDescent="0.2">
      <c r="A60" t="s">
        <v>2285</v>
      </c>
      <c r="B60" s="10" t="s">
        <v>2488</v>
      </c>
    </row>
    <row r="61" spans="1:2" x14ac:dyDescent="0.2">
      <c r="A61" t="s">
        <v>2286</v>
      </c>
      <c r="B61" s="10" t="s">
        <v>2489</v>
      </c>
    </row>
    <row r="62" spans="1:2" x14ac:dyDescent="0.2">
      <c r="A62" t="s">
        <v>2287</v>
      </c>
      <c r="B62" s="10" t="s">
        <v>2490</v>
      </c>
    </row>
    <row r="63" spans="1:2" x14ac:dyDescent="0.2">
      <c r="A63" t="s">
        <v>2288</v>
      </c>
      <c r="B63" s="10" t="s">
        <v>2491</v>
      </c>
    </row>
    <row r="64" spans="1:2" x14ac:dyDescent="0.2">
      <c r="A64" t="s">
        <v>2289</v>
      </c>
      <c r="B64" s="10" t="s">
        <v>2492</v>
      </c>
    </row>
    <row r="65" spans="1:2" x14ac:dyDescent="0.2">
      <c r="A65" t="s">
        <v>2290</v>
      </c>
      <c r="B65" s="10" t="s">
        <v>2493</v>
      </c>
    </row>
    <row r="66" spans="1:2" x14ac:dyDescent="0.2">
      <c r="A66" t="s">
        <v>2528</v>
      </c>
      <c r="B66" s="10" t="s">
        <v>2494</v>
      </c>
    </row>
    <row r="67" spans="1:2" x14ac:dyDescent="0.2">
      <c r="A67" t="s">
        <v>2529</v>
      </c>
      <c r="B67" s="10" t="s">
        <v>2495</v>
      </c>
    </row>
    <row r="68" spans="1:2" x14ac:dyDescent="0.2">
      <c r="A68" t="s">
        <v>2530</v>
      </c>
      <c r="B68" s="30" t="s">
        <v>2496</v>
      </c>
    </row>
    <row r="69" spans="1:2" x14ac:dyDescent="0.2">
      <c r="A69" t="s">
        <v>2531</v>
      </c>
      <c r="B69" s="10" t="s">
        <v>2497</v>
      </c>
    </row>
    <row r="70" spans="1:2" x14ac:dyDescent="0.2">
      <c r="A70" t="s">
        <v>2532</v>
      </c>
      <c r="B70" s="10" t="s">
        <v>2498</v>
      </c>
    </row>
    <row r="71" spans="1:2" x14ac:dyDescent="0.2">
      <c r="A71" t="s">
        <v>2533</v>
      </c>
      <c r="B71" s="10" t="s">
        <v>2499</v>
      </c>
    </row>
    <row r="72" spans="1:2" x14ac:dyDescent="0.2">
      <c r="A72" t="s">
        <v>2534</v>
      </c>
      <c r="B72" s="10" t="s">
        <v>2500</v>
      </c>
    </row>
    <row r="73" spans="1:2" x14ac:dyDescent="0.2">
      <c r="A73" t="s">
        <v>2535</v>
      </c>
      <c r="B73" s="4" t="s">
        <v>2501</v>
      </c>
    </row>
    <row r="74" spans="1:2" x14ac:dyDescent="0.2">
      <c r="A74" t="s">
        <v>2536</v>
      </c>
      <c r="B74" s="4" t="s">
        <v>2502</v>
      </c>
    </row>
    <row r="75" spans="1:2" x14ac:dyDescent="0.2">
      <c r="A75" t="s">
        <v>2537</v>
      </c>
      <c r="B75" s="4" t="s">
        <v>2503</v>
      </c>
    </row>
    <row r="76" spans="1:2" x14ac:dyDescent="0.2">
      <c r="A76" t="s">
        <v>2538</v>
      </c>
      <c r="B76" s="4" t="s">
        <v>2504</v>
      </c>
    </row>
    <row r="77" spans="1:2" x14ac:dyDescent="0.2">
      <c r="A77" t="s">
        <v>2539</v>
      </c>
      <c r="B77" s="4" t="s">
        <v>2505</v>
      </c>
    </row>
    <row r="78" spans="1:2" x14ac:dyDescent="0.2">
      <c r="A78" t="s">
        <v>2540</v>
      </c>
      <c r="B78" s="4" t="s">
        <v>2506</v>
      </c>
    </row>
    <row r="79" spans="1:2" x14ac:dyDescent="0.2">
      <c r="A79" t="s">
        <v>2541</v>
      </c>
      <c r="B79" s="4" t="s">
        <v>2507</v>
      </c>
    </row>
    <row r="80" spans="1:2" x14ac:dyDescent="0.2">
      <c r="A80" t="s">
        <v>2542</v>
      </c>
      <c r="B80" s="4" t="s">
        <v>2591</v>
      </c>
    </row>
    <row r="81" spans="1:2" x14ac:dyDescent="0.2">
      <c r="A81" t="s">
        <v>2543</v>
      </c>
      <c r="B81" s="4" t="s">
        <v>2508</v>
      </c>
    </row>
    <row r="82" spans="1:2" x14ac:dyDescent="0.2">
      <c r="A82" t="s">
        <v>2544</v>
      </c>
      <c r="B82" s="4" t="s">
        <v>2509</v>
      </c>
    </row>
    <row r="83" spans="1:2" x14ac:dyDescent="0.2">
      <c r="A83" t="s">
        <v>2545</v>
      </c>
      <c r="B83" s="4" t="s">
        <v>2510</v>
      </c>
    </row>
    <row r="84" spans="1:2" x14ac:dyDescent="0.2">
      <c r="A84" t="s">
        <v>2546</v>
      </c>
      <c r="B84" s="4" t="s">
        <v>2511</v>
      </c>
    </row>
    <row r="85" spans="1:2" x14ac:dyDescent="0.2">
      <c r="A85" t="s">
        <v>2547</v>
      </c>
      <c r="B85" s="4" t="s">
        <v>2512</v>
      </c>
    </row>
    <row r="86" spans="1:2" x14ac:dyDescent="0.2">
      <c r="A86" t="s">
        <v>2548</v>
      </c>
      <c r="B86" s="4" t="s">
        <v>2513</v>
      </c>
    </row>
    <row r="87" spans="1:2" x14ac:dyDescent="0.2">
      <c r="A87" t="s">
        <v>2549</v>
      </c>
      <c r="B87" s="4" t="s">
        <v>2514</v>
      </c>
    </row>
    <row r="88" spans="1:2" x14ac:dyDescent="0.2">
      <c r="A88" t="s">
        <v>2550</v>
      </c>
      <c r="B88" s="32" t="s">
        <v>2515</v>
      </c>
    </row>
    <row r="89" spans="1:2" x14ac:dyDescent="0.2">
      <c r="A89" t="s">
        <v>2551</v>
      </c>
      <c r="B89" s="4" t="s">
        <v>2516</v>
      </c>
    </row>
    <row r="90" spans="1:2" x14ac:dyDescent="0.2">
      <c r="A90" t="s">
        <v>2552</v>
      </c>
      <c r="B90" s="4" t="s">
        <v>2517</v>
      </c>
    </row>
    <row r="91" spans="1:2" x14ac:dyDescent="0.2">
      <c r="A91" t="s">
        <v>2553</v>
      </c>
      <c r="B91" s="4" t="s">
        <v>2518</v>
      </c>
    </row>
    <row r="92" spans="1:2" x14ac:dyDescent="0.2">
      <c r="A92" t="s">
        <v>2554</v>
      </c>
      <c r="B92" s="4" t="s">
        <v>2519</v>
      </c>
    </row>
    <row r="93" spans="1:2" x14ac:dyDescent="0.2">
      <c r="A93" t="s">
        <v>2555</v>
      </c>
      <c r="B93" s="4" t="s">
        <v>2520</v>
      </c>
    </row>
    <row r="94" spans="1:2" x14ac:dyDescent="0.2">
      <c r="A94" t="s">
        <v>2556</v>
      </c>
      <c r="B94" s="4" t="s">
        <v>2521</v>
      </c>
    </row>
    <row r="95" spans="1:2" x14ac:dyDescent="0.2">
      <c r="A95" t="s">
        <v>2557</v>
      </c>
      <c r="B95" s="4" t="s">
        <v>2522</v>
      </c>
    </row>
    <row r="96" spans="1:2" x14ac:dyDescent="0.2">
      <c r="A96" t="s">
        <v>2558</v>
      </c>
      <c r="B96" s="4" t="s">
        <v>2523</v>
      </c>
    </row>
    <row r="97" spans="1:2" x14ac:dyDescent="0.2">
      <c r="A97" t="s">
        <v>2559</v>
      </c>
      <c r="B97" s="4" t="s">
        <v>2524</v>
      </c>
    </row>
    <row r="98" spans="1:2" x14ac:dyDescent="0.2">
      <c r="A98" t="s">
        <v>2560</v>
      </c>
      <c r="B98" s="4" t="s">
        <v>2525</v>
      </c>
    </row>
    <row r="99" spans="1:2" x14ac:dyDescent="0.2">
      <c r="A99" t="s">
        <v>2561</v>
      </c>
      <c r="B99" s="4" t="s">
        <v>2526</v>
      </c>
    </row>
    <row r="100" spans="1:2" x14ac:dyDescent="0.2">
      <c r="A100" t="s">
        <v>2562</v>
      </c>
      <c r="B100" s="4" t="s">
        <v>2527</v>
      </c>
    </row>
    <row r="101" spans="1:2" x14ac:dyDescent="0.2">
      <c r="A101" t="s">
        <v>2702</v>
      </c>
      <c r="B101" s="4" t="s">
        <v>2612</v>
      </c>
    </row>
    <row r="102" spans="1:2" x14ac:dyDescent="0.2">
      <c r="A102" t="s">
        <v>2703</v>
      </c>
      <c r="B102" s="4" t="s">
        <v>2613</v>
      </c>
    </row>
    <row r="103" spans="1:2" x14ac:dyDescent="0.2">
      <c r="A103" t="s">
        <v>2704</v>
      </c>
      <c r="B103" s="4" t="s">
        <v>2614</v>
      </c>
    </row>
    <row r="104" spans="1:2" x14ac:dyDescent="0.2">
      <c r="A104" t="s">
        <v>2705</v>
      </c>
      <c r="B104" s="4" t="s">
        <v>2615</v>
      </c>
    </row>
    <row r="105" spans="1:2" x14ac:dyDescent="0.2">
      <c r="A105" t="s">
        <v>2706</v>
      </c>
      <c r="B105" s="4" t="s">
        <v>2616</v>
      </c>
    </row>
    <row r="106" spans="1:2" x14ac:dyDescent="0.2">
      <c r="A106" t="s">
        <v>2707</v>
      </c>
      <c r="B106" s="4" t="s">
        <v>2617</v>
      </c>
    </row>
    <row r="107" spans="1:2" x14ac:dyDescent="0.2">
      <c r="A107" t="s">
        <v>2708</v>
      </c>
      <c r="B107" s="4" t="s">
        <v>2618</v>
      </c>
    </row>
    <row r="108" spans="1:2" x14ac:dyDescent="0.2">
      <c r="A108" t="s">
        <v>2709</v>
      </c>
      <c r="B108" s="4" t="s">
        <v>2619</v>
      </c>
    </row>
    <row r="109" spans="1:2" x14ac:dyDescent="0.2">
      <c r="A109" t="s">
        <v>2710</v>
      </c>
      <c r="B109" s="4" t="s">
        <v>2620</v>
      </c>
    </row>
    <row r="110" spans="1:2" x14ac:dyDescent="0.2">
      <c r="A110" t="s">
        <v>2711</v>
      </c>
      <c r="B110" s="4" t="s">
        <v>2621</v>
      </c>
    </row>
    <row r="111" spans="1:2" x14ac:dyDescent="0.2">
      <c r="A111" t="s">
        <v>2712</v>
      </c>
      <c r="B111" s="4" t="s">
        <v>2622</v>
      </c>
    </row>
    <row r="112" spans="1:2" x14ac:dyDescent="0.2">
      <c r="A112" t="s">
        <v>2713</v>
      </c>
      <c r="B112" s="4" t="s">
        <v>2623</v>
      </c>
    </row>
    <row r="113" spans="1:2" x14ac:dyDescent="0.2">
      <c r="A113" t="s">
        <v>2714</v>
      </c>
      <c r="B113" s="4" t="s">
        <v>2624</v>
      </c>
    </row>
    <row r="114" spans="1:2" x14ac:dyDescent="0.2">
      <c r="A114" t="s">
        <v>2715</v>
      </c>
      <c r="B114" s="4" t="s">
        <v>2625</v>
      </c>
    </row>
    <row r="115" spans="1:2" x14ac:dyDescent="0.2">
      <c r="A115" t="s">
        <v>2716</v>
      </c>
      <c r="B115" s="4" t="s">
        <v>2626</v>
      </c>
    </row>
    <row r="116" spans="1:2" x14ac:dyDescent="0.2">
      <c r="A116" t="s">
        <v>2717</v>
      </c>
      <c r="B116" s="4" t="s">
        <v>2627</v>
      </c>
    </row>
    <row r="117" spans="1:2" x14ac:dyDescent="0.2">
      <c r="A117" t="s">
        <v>2718</v>
      </c>
      <c r="B117" s="4" t="s">
        <v>2628</v>
      </c>
    </row>
    <row r="118" spans="1:2" x14ac:dyDescent="0.2">
      <c r="A118" t="s">
        <v>2719</v>
      </c>
      <c r="B118" s="4" t="s">
        <v>2629</v>
      </c>
    </row>
    <row r="119" spans="1:2" x14ac:dyDescent="0.2">
      <c r="A119" t="s">
        <v>2720</v>
      </c>
      <c r="B119" s="4" t="s">
        <v>2630</v>
      </c>
    </row>
    <row r="120" spans="1:2" x14ac:dyDescent="0.2">
      <c r="A120" t="s">
        <v>2721</v>
      </c>
      <c r="B120" s="4" t="s">
        <v>2631</v>
      </c>
    </row>
    <row r="121" spans="1:2" x14ac:dyDescent="0.2">
      <c r="A121" t="s">
        <v>2722</v>
      </c>
      <c r="B121" s="4" t="s">
        <v>2632</v>
      </c>
    </row>
    <row r="122" spans="1:2" x14ac:dyDescent="0.2">
      <c r="A122" t="s">
        <v>2723</v>
      </c>
      <c r="B122" s="4" t="s">
        <v>2633</v>
      </c>
    </row>
    <row r="123" spans="1:2" x14ac:dyDescent="0.2">
      <c r="A123" t="s">
        <v>2724</v>
      </c>
      <c r="B123" s="4" t="s">
        <v>2634</v>
      </c>
    </row>
    <row r="124" spans="1:2" x14ac:dyDescent="0.2">
      <c r="A124" t="s">
        <v>2725</v>
      </c>
      <c r="B124" s="4" t="s">
        <v>2635</v>
      </c>
    </row>
    <row r="125" spans="1:2" x14ac:dyDescent="0.2">
      <c r="A125" t="s">
        <v>2726</v>
      </c>
      <c r="B125" s="4" t="s">
        <v>2636</v>
      </c>
    </row>
    <row r="126" spans="1:2" x14ac:dyDescent="0.2">
      <c r="A126" t="s">
        <v>2727</v>
      </c>
      <c r="B126" s="4" t="s">
        <v>2637</v>
      </c>
    </row>
    <row r="127" spans="1:2" x14ac:dyDescent="0.2">
      <c r="A127" t="s">
        <v>2728</v>
      </c>
      <c r="B127" s="4" t="s">
        <v>2638</v>
      </c>
    </row>
    <row r="128" spans="1:2" x14ac:dyDescent="0.2">
      <c r="A128" t="s">
        <v>2729</v>
      </c>
      <c r="B128" s="4" t="s">
        <v>2639</v>
      </c>
    </row>
    <row r="129" spans="1:2" x14ac:dyDescent="0.2">
      <c r="A129" t="s">
        <v>2730</v>
      </c>
      <c r="B129" s="4" t="s">
        <v>2640</v>
      </c>
    </row>
    <row r="130" spans="1:2" x14ac:dyDescent="0.2">
      <c r="A130" t="s">
        <v>2731</v>
      </c>
      <c r="B130" s="4" t="s">
        <v>2641</v>
      </c>
    </row>
    <row r="131" spans="1:2" x14ac:dyDescent="0.2">
      <c r="A131" t="s">
        <v>2732</v>
      </c>
      <c r="B131" s="4" t="s">
        <v>2642</v>
      </c>
    </row>
    <row r="132" spans="1:2" x14ac:dyDescent="0.2">
      <c r="A132" t="s">
        <v>2733</v>
      </c>
      <c r="B132" s="4" t="s">
        <v>2643</v>
      </c>
    </row>
    <row r="133" spans="1:2" x14ac:dyDescent="0.2">
      <c r="A133" t="s">
        <v>2734</v>
      </c>
      <c r="B133" s="4" t="s">
        <v>2644</v>
      </c>
    </row>
    <row r="134" spans="1:2" x14ac:dyDescent="0.2">
      <c r="A134" t="s">
        <v>2735</v>
      </c>
      <c r="B134" s="4" t="s">
        <v>2645</v>
      </c>
    </row>
    <row r="135" spans="1:2" x14ac:dyDescent="0.2">
      <c r="A135" t="s">
        <v>2736</v>
      </c>
      <c r="B135" s="4" t="s">
        <v>2646</v>
      </c>
    </row>
    <row r="136" spans="1:2" x14ac:dyDescent="0.2">
      <c r="A136" t="s">
        <v>2737</v>
      </c>
      <c r="B136" s="4" t="s">
        <v>2647</v>
      </c>
    </row>
    <row r="137" spans="1:2" x14ac:dyDescent="0.2">
      <c r="A137" t="s">
        <v>2738</v>
      </c>
      <c r="B137" s="4" t="s">
        <v>2648</v>
      </c>
    </row>
    <row r="138" spans="1:2" x14ac:dyDescent="0.2">
      <c r="A138" t="s">
        <v>2739</v>
      </c>
      <c r="B138" s="4" t="s">
        <v>2649</v>
      </c>
    </row>
    <row r="139" spans="1:2" x14ac:dyDescent="0.2">
      <c r="A139" t="s">
        <v>2740</v>
      </c>
      <c r="B139" s="4" t="s">
        <v>2650</v>
      </c>
    </row>
    <row r="140" spans="1:2" x14ac:dyDescent="0.2">
      <c r="A140" t="s">
        <v>2741</v>
      </c>
      <c r="B140" s="4" t="s">
        <v>2651</v>
      </c>
    </row>
    <row r="141" spans="1:2" x14ac:dyDescent="0.2">
      <c r="A141" t="s">
        <v>2742</v>
      </c>
      <c r="B141" s="4" t="s">
        <v>2652</v>
      </c>
    </row>
    <row r="142" spans="1:2" x14ac:dyDescent="0.2">
      <c r="A142" t="s">
        <v>2743</v>
      </c>
      <c r="B142" s="4" t="s">
        <v>2653</v>
      </c>
    </row>
    <row r="143" spans="1:2" x14ac:dyDescent="0.2">
      <c r="A143" t="s">
        <v>2744</v>
      </c>
      <c r="B143" s="4" t="s">
        <v>2654</v>
      </c>
    </row>
    <row r="144" spans="1:2" x14ac:dyDescent="0.2">
      <c r="A144" t="s">
        <v>2745</v>
      </c>
      <c r="B144" s="4">
        <v>300559</v>
      </c>
    </row>
    <row r="145" spans="1:2" x14ac:dyDescent="0.2">
      <c r="A145" t="s">
        <v>2746</v>
      </c>
      <c r="B145" s="4">
        <v>300585</v>
      </c>
    </row>
    <row r="146" spans="1:2" x14ac:dyDescent="0.2">
      <c r="A146" t="s">
        <v>2747</v>
      </c>
      <c r="B146" s="4">
        <v>300046</v>
      </c>
    </row>
    <row r="147" spans="1:2" x14ac:dyDescent="0.2">
      <c r="A147" t="s">
        <v>2748</v>
      </c>
      <c r="B147" s="4">
        <v>603029</v>
      </c>
    </row>
    <row r="148" spans="1:2" x14ac:dyDescent="0.2">
      <c r="A148" t="s">
        <v>2749</v>
      </c>
      <c r="B148" s="4">
        <v>300580</v>
      </c>
    </row>
    <row r="149" spans="1:2" x14ac:dyDescent="0.2">
      <c r="A149" t="s">
        <v>2750</v>
      </c>
      <c r="B149" s="4">
        <v>300463</v>
      </c>
    </row>
    <row r="150" spans="1:2" x14ac:dyDescent="0.2">
      <c r="A150" t="s">
        <v>2751</v>
      </c>
      <c r="B150" s="4" t="s">
        <v>2655</v>
      </c>
    </row>
    <row r="151" spans="1:2" x14ac:dyDescent="0.2">
      <c r="A151" t="s">
        <v>2752</v>
      </c>
      <c r="B151" s="4" t="s">
        <v>2656</v>
      </c>
    </row>
    <row r="152" spans="1:2" x14ac:dyDescent="0.2">
      <c r="A152" t="s">
        <v>2753</v>
      </c>
      <c r="B152" s="4">
        <v>600770</v>
      </c>
    </row>
    <row r="153" spans="1:2" x14ac:dyDescent="0.2">
      <c r="A153" t="s">
        <v>2754</v>
      </c>
      <c r="B153" s="4">
        <v>603859</v>
      </c>
    </row>
    <row r="154" spans="1:2" x14ac:dyDescent="0.2">
      <c r="A154" t="s">
        <v>2755</v>
      </c>
      <c r="B154" s="4" t="s">
        <v>2657</v>
      </c>
    </row>
    <row r="155" spans="1:2" x14ac:dyDescent="0.2">
      <c r="A155" t="s">
        <v>2756</v>
      </c>
      <c r="B155" s="4" t="s">
        <v>2658</v>
      </c>
    </row>
    <row r="156" spans="1:2" x14ac:dyDescent="0.2">
      <c r="A156" t="s">
        <v>2757</v>
      </c>
      <c r="B156" s="4" t="s">
        <v>2659</v>
      </c>
    </row>
    <row r="157" spans="1:2" x14ac:dyDescent="0.2">
      <c r="A157" t="s">
        <v>2758</v>
      </c>
      <c r="B157" s="4" t="s">
        <v>2660</v>
      </c>
    </row>
    <row r="158" spans="1:2" x14ac:dyDescent="0.2">
      <c r="A158" t="s">
        <v>2759</v>
      </c>
      <c r="B158" s="4" t="s">
        <v>2661</v>
      </c>
    </row>
    <row r="159" spans="1:2" x14ac:dyDescent="0.2">
      <c r="A159" t="s">
        <v>2760</v>
      </c>
      <c r="B159" s="4" t="s">
        <v>2662</v>
      </c>
    </row>
    <row r="160" spans="1:2" x14ac:dyDescent="0.2">
      <c r="A160" t="s">
        <v>2761</v>
      </c>
      <c r="B160" s="4" t="s">
        <v>2663</v>
      </c>
    </row>
    <row r="161" spans="1:2" x14ac:dyDescent="0.2">
      <c r="A161" t="s">
        <v>2762</v>
      </c>
      <c r="B161" s="4" t="s">
        <v>2664</v>
      </c>
    </row>
    <row r="162" spans="1:2" x14ac:dyDescent="0.2">
      <c r="A162" t="s">
        <v>2763</v>
      </c>
      <c r="B162" s="4" t="s">
        <v>2665</v>
      </c>
    </row>
    <row r="163" spans="1:2" x14ac:dyDescent="0.2">
      <c r="A163" t="s">
        <v>2764</v>
      </c>
      <c r="B163" s="4" t="s">
        <v>2666</v>
      </c>
    </row>
    <row r="164" spans="1:2" x14ac:dyDescent="0.2">
      <c r="A164" t="s">
        <v>2765</v>
      </c>
      <c r="B164" s="4" t="s">
        <v>2667</v>
      </c>
    </row>
    <row r="165" spans="1:2" x14ac:dyDescent="0.2">
      <c r="A165" t="s">
        <v>2766</v>
      </c>
      <c r="B165" s="4" t="s">
        <v>2668</v>
      </c>
    </row>
    <row r="166" spans="1:2" x14ac:dyDescent="0.2">
      <c r="A166" t="s">
        <v>2767</v>
      </c>
      <c r="B166" s="4" t="s">
        <v>2669</v>
      </c>
    </row>
    <row r="167" spans="1:2" x14ac:dyDescent="0.2">
      <c r="A167" t="s">
        <v>2768</v>
      </c>
      <c r="B167" s="4" t="s">
        <v>2670</v>
      </c>
    </row>
    <row r="168" spans="1:2" x14ac:dyDescent="0.2">
      <c r="A168" t="s">
        <v>2769</v>
      </c>
      <c r="B168" s="4" t="s">
        <v>2671</v>
      </c>
    </row>
    <row r="169" spans="1:2" x14ac:dyDescent="0.2">
      <c r="A169" t="s">
        <v>2770</v>
      </c>
      <c r="B169" s="4" t="s">
        <v>2672</v>
      </c>
    </row>
    <row r="170" spans="1:2" x14ac:dyDescent="0.2">
      <c r="A170" t="s">
        <v>2771</v>
      </c>
      <c r="B170" s="4" t="s">
        <v>2673</v>
      </c>
    </row>
    <row r="171" spans="1:2" x14ac:dyDescent="0.2">
      <c r="A171" t="s">
        <v>2772</v>
      </c>
      <c r="B171" s="4" t="s">
        <v>2674</v>
      </c>
    </row>
    <row r="172" spans="1:2" x14ac:dyDescent="0.2">
      <c r="A172" t="s">
        <v>2773</v>
      </c>
      <c r="B172" s="4" t="s">
        <v>2675</v>
      </c>
    </row>
    <row r="173" spans="1:2" x14ac:dyDescent="0.2">
      <c r="A173" t="s">
        <v>2774</v>
      </c>
      <c r="B173" s="4" t="s">
        <v>2676</v>
      </c>
    </row>
    <row r="174" spans="1:2" x14ac:dyDescent="0.2">
      <c r="A174" t="s">
        <v>2775</v>
      </c>
      <c r="B174" s="4" t="s">
        <v>2677</v>
      </c>
    </row>
    <row r="175" spans="1:2" x14ac:dyDescent="0.2">
      <c r="A175" t="s">
        <v>2776</v>
      </c>
      <c r="B175" s="4" t="s">
        <v>2678</v>
      </c>
    </row>
    <row r="176" spans="1:2" x14ac:dyDescent="0.2">
      <c r="A176" t="s">
        <v>2777</v>
      </c>
      <c r="B176" s="4" t="s">
        <v>2679</v>
      </c>
    </row>
    <row r="177" spans="1:2" x14ac:dyDescent="0.2">
      <c r="A177" t="s">
        <v>2778</v>
      </c>
      <c r="B177" s="4" t="s">
        <v>2680</v>
      </c>
    </row>
    <row r="178" spans="1:2" x14ac:dyDescent="0.2">
      <c r="A178" t="s">
        <v>2779</v>
      </c>
      <c r="B178" s="4" t="s">
        <v>2681</v>
      </c>
    </row>
    <row r="179" spans="1:2" x14ac:dyDescent="0.2">
      <c r="A179" t="s">
        <v>2780</v>
      </c>
      <c r="B179" s="4" t="s">
        <v>2682</v>
      </c>
    </row>
    <row r="180" spans="1:2" x14ac:dyDescent="0.2">
      <c r="A180" t="s">
        <v>2781</v>
      </c>
      <c r="B180" s="4" t="s">
        <v>2683</v>
      </c>
    </row>
    <row r="181" spans="1:2" x14ac:dyDescent="0.2">
      <c r="A181" t="s">
        <v>2782</v>
      </c>
      <c r="B181" s="4" t="s">
        <v>2684</v>
      </c>
    </row>
    <row r="182" spans="1:2" x14ac:dyDescent="0.2">
      <c r="A182" t="s">
        <v>2783</v>
      </c>
      <c r="B182" s="4" t="s">
        <v>2685</v>
      </c>
    </row>
    <row r="183" spans="1:2" x14ac:dyDescent="0.2">
      <c r="A183" t="s">
        <v>2784</v>
      </c>
      <c r="B183" s="4" t="s">
        <v>2686</v>
      </c>
    </row>
    <row r="184" spans="1:2" x14ac:dyDescent="0.2">
      <c r="A184" t="s">
        <v>2785</v>
      </c>
      <c r="B184" s="4" t="s">
        <v>2687</v>
      </c>
    </row>
    <row r="185" spans="1:2" x14ac:dyDescent="0.2">
      <c r="A185" t="s">
        <v>2786</v>
      </c>
      <c r="B185" s="4" t="s">
        <v>2688</v>
      </c>
    </row>
    <row r="186" spans="1:2" x14ac:dyDescent="0.2">
      <c r="A186" t="s">
        <v>2787</v>
      </c>
      <c r="B186" s="4" t="s">
        <v>2689</v>
      </c>
    </row>
    <row r="187" spans="1:2" x14ac:dyDescent="0.2">
      <c r="A187" t="s">
        <v>2788</v>
      </c>
      <c r="B187" s="4" t="s">
        <v>2690</v>
      </c>
    </row>
    <row r="188" spans="1:2" x14ac:dyDescent="0.2">
      <c r="A188" t="s">
        <v>2789</v>
      </c>
      <c r="B188" s="4" t="s">
        <v>2691</v>
      </c>
    </row>
    <row r="189" spans="1:2" x14ac:dyDescent="0.2">
      <c r="A189" t="s">
        <v>2790</v>
      </c>
      <c r="B189" s="4" t="s">
        <v>2692</v>
      </c>
    </row>
    <row r="190" spans="1:2" x14ac:dyDescent="0.2">
      <c r="A190" t="s">
        <v>2791</v>
      </c>
      <c r="B190" s="4" t="s">
        <v>2693</v>
      </c>
    </row>
    <row r="191" spans="1:2" x14ac:dyDescent="0.2">
      <c r="A191" t="s">
        <v>2792</v>
      </c>
      <c r="B191" s="4" t="s">
        <v>2694</v>
      </c>
    </row>
    <row r="192" spans="1:2" x14ac:dyDescent="0.2">
      <c r="A192" t="s">
        <v>2793</v>
      </c>
      <c r="B192" s="4" t="s">
        <v>2695</v>
      </c>
    </row>
    <row r="193" spans="1:2" x14ac:dyDescent="0.2">
      <c r="A193" t="s">
        <v>2794</v>
      </c>
      <c r="B193" s="4" t="s">
        <v>2696</v>
      </c>
    </row>
    <row r="194" spans="1:2" x14ac:dyDescent="0.2">
      <c r="A194" t="s">
        <v>2795</v>
      </c>
      <c r="B194" s="4" t="s">
        <v>2697</v>
      </c>
    </row>
    <row r="195" spans="1:2" x14ac:dyDescent="0.2">
      <c r="A195" t="s">
        <v>2796</v>
      </c>
      <c r="B195" s="4" t="s">
        <v>2698</v>
      </c>
    </row>
    <row r="196" spans="1:2" x14ac:dyDescent="0.2">
      <c r="A196" t="s">
        <v>2797</v>
      </c>
      <c r="B196" s="4" t="s">
        <v>2699</v>
      </c>
    </row>
    <row r="197" spans="1:2" x14ac:dyDescent="0.2">
      <c r="A197" t="s">
        <v>2798</v>
      </c>
      <c r="B197" s="4" t="s">
        <v>2701</v>
      </c>
    </row>
    <row r="198" spans="1:2" x14ac:dyDescent="0.2">
      <c r="A198" t="s">
        <v>2799</v>
      </c>
      <c r="B198" s="4" t="s">
        <v>2700</v>
      </c>
    </row>
    <row r="199" spans="1:2" x14ac:dyDescent="0.2">
      <c r="A199" t="s">
        <v>2874</v>
      </c>
      <c r="B199" s="10" t="s">
        <v>2851</v>
      </c>
    </row>
    <row r="200" spans="1:2" x14ac:dyDescent="0.2">
      <c r="A200" t="s">
        <v>2875</v>
      </c>
      <c r="B200" s="10" t="s">
        <v>2852</v>
      </c>
    </row>
    <row r="201" spans="1:2" x14ac:dyDescent="0.2">
      <c r="A201" t="s">
        <v>2876</v>
      </c>
      <c r="B201" s="10" t="s">
        <v>2853</v>
      </c>
    </row>
    <row r="202" spans="1:2" x14ac:dyDescent="0.2">
      <c r="A202" t="s">
        <v>2877</v>
      </c>
      <c r="B202" s="10" t="s">
        <v>2854</v>
      </c>
    </row>
    <row r="203" spans="1:2" x14ac:dyDescent="0.2">
      <c r="A203" t="s">
        <v>2878</v>
      </c>
      <c r="B203" s="10" t="s">
        <v>2855</v>
      </c>
    </row>
    <row r="204" spans="1:2" x14ac:dyDescent="0.2">
      <c r="A204" t="s">
        <v>2879</v>
      </c>
      <c r="B204" s="10" t="s">
        <v>2856</v>
      </c>
    </row>
    <row r="205" spans="1:2" x14ac:dyDescent="0.2">
      <c r="A205" t="s">
        <v>2880</v>
      </c>
      <c r="B205" s="10" t="s">
        <v>2857</v>
      </c>
    </row>
    <row r="206" spans="1:2" x14ac:dyDescent="0.2">
      <c r="A206" t="s">
        <v>2881</v>
      </c>
      <c r="B206" s="10" t="s">
        <v>2858</v>
      </c>
    </row>
    <row r="207" spans="1:2" x14ac:dyDescent="0.2">
      <c r="A207" t="s">
        <v>2882</v>
      </c>
      <c r="B207" s="10" t="s">
        <v>2859</v>
      </c>
    </row>
    <row r="208" spans="1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  <row r="263" spans="2:2" x14ac:dyDescent="0.2">
      <c r="B263" s="4"/>
    </row>
    <row r="264" spans="2:2" x14ac:dyDescent="0.2">
      <c r="B264" s="4"/>
    </row>
    <row r="265" spans="2:2" x14ac:dyDescent="0.2">
      <c r="B265" s="4"/>
    </row>
    <row r="266" spans="2:2" x14ac:dyDescent="0.2">
      <c r="B266" s="4"/>
    </row>
    <row r="267" spans="2:2" x14ac:dyDescent="0.2">
      <c r="B267" s="4"/>
    </row>
    <row r="268" spans="2:2" x14ac:dyDescent="0.2">
      <c r="B268" s="4"/>
    </row>
    <row r="269" spans="2:2" x14ac:dyDescent="0.2">
      <c r="B269" s="4"/>
    </row>
    <row r="270" spans="2:2" x14ac:dyDescent="0.2">
      <c r="B270" s="4"/>
    </row>
    <row r="271" spans="2:2" x14ac:dyDescent="0.2">
      <c r="B271" s="4"/>
    </row>
    <row r="272" spans="2:2" x14ac:dyDescent="0.2">
      <c r="B272" s="4"/>
    </row>
    <row r="273" spans="2:2" x14ac:dyDescent="0.2">
      <c r="B273" s="4"/>
    </row>
    <row r="274" spans="2:2" x14ac:dyDescent="0.2">
      <c r="B274" s="4"/>
    </row>
    <row r="275" spans="2:2" x14ac:dyDescent="0.2">
      <c r="B275" s="4"/>
    </row>
    <row r="276" spans="2:2" x14ac:dyDescent="0.2">
      <c r="B276" s="4"/>
    </row>
    <row r="277" spans="2:2" x14ac:dyDescent="0.2">
      <c r="B277" s="4"/>
    </row>
    <row r="278" spans="2:2" x14ac:dyDescent="0.2">
      <c r="B278" s="4"/>
    </row>
    <row r="279" spans="2:2" x14ac:dyDescent="0.2">
      <c r="B279" s="4"/>
    </row>
    <row r="280" spans="2:2" x14ac:dyDescent="0.2">
      <c r="B280" s="4"/>
    </row>
    <row r="281" spans="2:2" x14ac:dyDescent="0.2">
      <c r="B281" s="4"/>
    </row>
    <row r="282" spans="2:2" x14ac:dyDescent="0.2">
      <c r="B282" s="4"/>
    </row>
    <row r="283" spans="2:2" x14ac:dyDescent="0.2">
      <c r="B283" s="4"/>
    </row>
    <row r="284" spans="2:2" x14ac:dyDescent="0.2">
      <c r="B284" s="4"/>
    </row>
    <row r="285" spans="2:2" x14ac:dyDescent="0.2">
      <c r="B285" s="4"/>
    </row>
    <row r="286" spans="2:2" x14ac:dyDescent="0.2">
      <c r="B286" s="4"/>
    </row>
    <row r="287" spans="2:2" x14ac:dyDescent="0.2">
      <c r="B287" s="4"/>
    </row>
    <row r="288" spans="2:2" x14ac:dyDescent="0.2">
      <c r="B288" s="4"/>
    </row>
    <row r="289" spans="2:2" x14ac:dyDescent="0.2">
      <c r="B289" s="4"/>
    </row>
    <row r="290" spans="2:2" x14ac:dyDescent="0.2">
      <c r="B290" s="4"/>
    </row>
    <row r="291" spans="2:2" x14ac:dyDescent="0.2">
      <c r="B291" s="4"/>
    </row>
    <row r="292" spans="2:2" x14ac:dyDescent="0.2">
      <c r="B292" s="4"/>
    </row>
    <row r="293" spans="2:2" x14ac:dyDescent="0.2">
      <c r="B293" s="4"/>
    </row>
    <row r="294" spans="2:2" x14ac:dyDescent="0.2">
      <c r="B294" s="4"/>
    </row>
    <row r="295" spans="2:2" x14ac:dyDescent="0.2">
      <c r="B295" s="4"/>
    </row>
    <row r="296" spans="2:2" x14ac:dyDescent="0.2">
      <c r="B296" s="4"/>
    </row>
    <row r="297" spans="2:2" x14ac:dyDescent="0.2">
      <c r="B297" s="4"/>
    </row>
    <row r="298" spans="2:2" x14ac:dyDescent="0.2">
      <c r="B298" s="4"/>
    </row>
    <row r="299" spans="2:2" x14ac:dyDescent="0.2">
      <c r="B299" s="4"/>
    </row>
    <row r="300" spans="2:2" x14ac:dyDescent="0.2">
      <c r="B300" s="4"/>
    </row>
    <row r="301" spans="2:2" x14ac:dyDescent="0.2">
      <c r="B301" s="4"/>
    </row>
    <row r="302" spans="2:2" x14ac:dyDescent="0.2">
      <c r="B302" s="4"/>
    </row>
    <row r="303" spans="2:2" x14ac:dyDescent="0.2">
      <c r="B303" s="4"/>
    </row>
    <row r="304" spans="2:2" x14ac:dyDescent="0.2">
      <c r="B304" s="4"/>
    </row>
    <row r="305" spans="2:2" x14ac:dyDescent="0.2">
      <c r="B305" s="4"/>
    </row>
    <row r="306" spans="2:2" x14ac:dyDescent="0.2">
      <c r="B306" s="4"/>
    </row>
    <row r="307" spans="2:2" x14ac:dyDescent="0.2">
      <c r="B307" s="4"/>
    </row>
    <row r="308" spans="2:2" x14ac:dyDescent="0.2">
      <c r="B308" s="4"/>
    </row>
    <row r="309" spans="2:2" x14ac:dyDescent="0.2">
      <c r="B309" s="4"/>
    </row>
    <row r="310" spans="2:2" x14ac:dyDescent="0.2">
      <c r="B310" s="4"/>
    </row>
    <row r="311" spans="2:2" x14ac:dyDescent="0.2">
      <c r="B311" s="4"/>
    </row>
    <row r="312" spans="2:2" x14ac:dyDescent="0.2">
      <c r="B312" s="4"/>
    </row>
    <row r="313" spans="2:2" x14ac:dyDescent="0.2">
      <c r="B313" s="4"/>
    </row>
    <row r="314" spans="2:2" x14ac:dyDescent="0.2">
      <c r="B314" s="4"/>
    </row>
    <row r="315" spans="2:2" x14ac:dyDescent="0.2">
      <c r="B315" s="4"/>
    </row>
    <row r="316" spans="2:2" x14ac:dyDescent="0.2">
      <c r="B316" s="4"/>
    </row>
    <row r="317" spans="2:2" x14ac:dyDescent="0.2">
      <c r="B317" s="4"/>
    </row>
    <row r="318" spans="2:2" x14ac:dyDescent="0.2">
      <c r="B318" s="4"/>
    </row>
    <row r="319" spans="2:2" x14ac:dyDescent="0.2">
      <c r="B319" s="4"/>
    </row>
    <row r="320" spans="2:2" x14ac:dyDescent="0.2">
      <c r="B320" s="4"/>
    </row>
    <row r="321" spans="2:2" x14ac:dyDescent="0.2">
      <c r="B321" s="4"/>
    </row>
    <row r="322" spans="2:2" x14ac:dyDescent="0.2">
      <c r="B322" s="4"/>
    </row>
    <row r="323" spans="2:2" x14ac:dyDescent="0.2">
      <c r="B323" s="4"/>
    </row>
    <row r="324" spans="2:2" x14ac:dyDescent="0.2">
      <c r="B324" s="4"/>
    </row>
    <row r="325" spans="2:2" x14ac:dyDescent="0.2">
      <c r="B325" s="4"/>
    </row>
    <row r="326" spans="2:2" x14ac:dyDescent="0.2">
      <c r="B326" s="4"/>
    </row>
    <row r="327" spans="2:2" x14ac:dyDescent="0.2">
      <c r="B327" s="4"/>
    </row>
    <row r="328" spans="2:2" x14ac:dyDescent="0.2">
      <c r="B328" s="4"/>
    </row>
    <row r="329" spans="2:2" x14ac:dyDescent="0.2">
      <c r="B329" s="4"/>
    </row>
    <row r="330" spans="2:2" x14ac:dyDescent="0.2">
      <c r="B330" s="4"/>
    </row>
    <row r="331" spans="2:2" x14ac:dyDescent="0.2">
      <c r="B331" s="4"/>
    </row>
    <row r="332" spans="2:2" x14ac:dyDescent="0.2">
      <c r="B332" s="4"/>
    </row>
    <row r="333" spans="2:2" x14ac:dyDescent="0.2">
      <c r="B333" s="4"/>
    </row>
    <row r="334" spans="2:2" x14ac:dyDescent="0.2">
      <c r="B334" s="4"/>
    </row>
    <row r="335" spans="2:2" x14ac:dyDescent="0.2">
      <c r="B335" s="4"/>
    </row>
    <row r="336" spans="2:2" x14ac:dyDescent="0.2">
      <c r="B336" s="4"/>
    </row>
    <row r="337" spans="2:2" x14ac:dyDescent="0.2">
      <c r="B337" s="4"/>
    </row>
    <row r="338" spans="2:2" x14ac:dyDescent="0.2">
      <c r="B338" s="4"/>
    </row>
    <row r="339" spans="2:2" x14ac:dyDescent="0.2">
      <c r="B339" s="4"/>
    </row>
    <row r="340" spans="2:2" x14ac:dyDescent="0.2">
      <c r="B340" s="4"/>
    </row>
    <row r="341" spans="2:2" x14ac:dyDescent="0.2">
      <c r="B341" s="4"/>
    </row>
    <row r="342" spans="2:2" x14ac:dyDescent="0.2">
      <c r="B342" s="4"/>
    </row>
    <row r="343" spans="2:2" x14ac:dyDescent="0.2">
      <c r="B343" s="4"/>
    </row>
    <row r="344" spans="2:2" x14ac:dyDescent="0.2">
      <c r="B344" s="4"/>
    </row>
    <row r="345" spans="2:2" x14ac:dyDescent="0.2">
      <c r="B345" s="4"/>
    </row>
    <row r="346" spans="2:2" x14ac:dyDescent="0.2">
      <c r="B346" s="4"/>
    </row>
    <row r="347" spans="2:2" x14ac:dyDescent="0.2">
      <c r="B347" s="4"/>
    </row>
    <row r="348" spans="2:2" x14ac:dyDescent="0.2">
      <c r="B348" s="4"/>
    </row>
    <row r="349" spans="2:2" x14ac:dyDescent="0.2">
      <c r="B349" s="4"/>
    </row>
    <row r="350" spans="2:2" x14ac:dyDescent="0.2">
      <c r="B350" s="4"/>
    </row>
    <row r="351" spans="2:2" x14ac:dyDescent="0.2">
      <c r="B351" s="4"/>
    </row>
    <row r="352" spans="2:2" x14ac:dyDescent="0.2">
      <c r="B352" s="4"/>
    </row>
    <row r="353" spans="2:2" x14ac:dyDescent="0.2">
      <c r="B353" s="4"/>
    </row>
    <row r="354" spans="2:2" x14ac:dyDescent="0.2">
      <c r="B354" s="4"/>
    </row>
    <row r="355" spans="2:2" x14ac:dyDescent="0.2">
      <c r="B355" s="4"/>
    </row>
    <row r="356" spans="2:2" x14ac:dyDescent="0.2">
      <c r="B356" s="4"/>
    </row>
    <row r="357" spans="2:2" x14ac:dyDescent="0.2">
      <c r="B357" s="4"/>
    </row>
    <row r="358" spans="2:2" x14ac:dyDescent="0.2">
      <c r="B358" s="4"/>
    </row>
    <row r="359" spans="2:2" x14ac:dyDescent="0.2">
      <c r="B359" s="4"/>
    </row>
    <row r="360" spans="2:2" x14ac:dyDescent="0.2">
      <c r="B360" s="4"/>
    </row>
    <row r="361" spans="2:2" x14ac:dyDescent="0.2">
      <c r="B361" s="4"/>
    </row>
    <row r="362" spans="2:2" x14ac:dyDescent="0.2">
      <c r="B362" s="4"/>
    </row>
    <row r="363" spans="2:2" x14ac:dyDescent="0.2">
      <c r="B363" s="4"/>
    </row>
    <row r="364" spans="2:2" x14ac:dyDescent="0.2">
      <c r="B364" s="4"/>
    </row>
    <row r="365" spans="2:2" x14ac:dyDescent="0.2">
      <c r="B365" s="4"/>
    </row>
    <row r="366" spans="2:2" x14ac:dyDescent="0.2">
      <c r="B366" s="4"/>
    </row>
    <row r="367" spans="2:2" x14ac:dyDescent="0.2">
      <c r="B367" s="4"/>
    </row>
    <row r="368" spans="2:2" x14ac:dyDescent="0.2">
      <c r="B368" s="4"/>
    </row>
    <row r="369" spans="2:2" x14ac:dyDescent="0.2">
      <c r="B369" s="4"/>
    </row>
    <row r="370" spans="2:2" x14ac:dyDescent="0.2">
      <c r="B370" s="4"/>
    </row>
    <row r="371" spans="2:2" x14ac:dyDescent="0.2">
      <c r="B371" s="4"/>
    </row>
    <row r="372" spans="2:2" x14ac:dyDescent="0.2">
      <c r="B372" s="4"/>
    </row>
    <row r="373" spans="2:2" x14ac:dyDescent="0.2">
      <c r="B373" s="4"/>
    </row>
    <row r="374" spans="2:2" x14ac:dyDescent="0.2">
      <c r="B374" s="4"/>
    </row>
    <row r="375" spans="2:2" x14ac:dyDescent="0.2">
      <c r="B375" s="4"/>
    </row>
    <row r="376" spans="2:2" x14ac:dyDescent="0.2">
      <c r="B376" s="4"/>
    </row>
    <row r="377" spans="2:2" x14ac:dyDescent="0.2">
      <c r="B377" s="4"/>
    </row>
    <row r="378" spans="2:2" x14ac:dyDescent="0.2">
      <c r="B378" s="4"/>
    </row>
    <row r="379" spans="2:2" x14ac:dyDescent="0.2">
      <c r="B379" s="4"/>
    </row>
    <row r="380" spans="2:2" x14ac:dyDescent="0.2">
      <c r="B380" s="4"/>
    </row>
    <row r="381" spans="2:2" x14ac:dyDescent="0.2">
      <c r="B381" s="4"/>
    </row>
    <row r="382" spans="2:2" x14ac:dyDescent="0.2">
      <c r="B382" s="4"/>
    </row>
    <row r="383" spans="2:2" x14ac:dyDescent="0.2">
      <c r="B383" s="4"/>
    </row>
    <row r="384" spans="2:2" x14ac:dyDescent="0.2">
      <c r="B384" s="4"/>
    </row>
    <row r="385" spans="2:2" x14ac:dyDescent="0.2">
      <c r="B385" s="4"/>
    </row>
    <row r="386" spans="2:2" x14ac:dyDescent="0.2">
      <c r="B386" s="4"/>
    </row>
    <row r="387" spans="2:2" x14ac:dyDescent="0.2">
      <c r="B387" s="4"/>
    </row>
    <row r="388" spans="2:2" x14ac:dyDescent="0.2">
      <c r="B388" s="4"/>
    </row>
    <row r="389" spans="2:2" x14ac:dyDescent="0.2">
      <c r="B389" s="4"/>
    </row>
    <row r="390" spans="2:2" x14ac:dyDescent="0.2">
      <c r="B390" s="4"/>
    </row>
    <row r="391" spans="2:2" x14ac:dyDescent="0.2">
      <c r="B391" s="4"/>
    </row>
    <row r="392" spans="2:2" x14ac:dyDescent="0.2">
      <c r="B392" s="4"/>
    </row>
    <row r="393" spans="2:2" x14ac:dyDescent="0.2">
      <c r="B393" s="4"/>
    </row>
    <row r="394" spans="2:2" x14ac:dyDescent="0.2">
      <c r="B394" s="4"/>
    </row>
    <row r="395" spans="2:2" x14ac:dyDescent="0.2">
      <c r="B395" s="4"/>
    </row>
    <row r="396" spans="2:2" x14ac:dyDescent="0.2">
      <c r="B396" s="4"/>
    </row>
    <row r="397" spans="2:2" x14ac:dyDescent="0.2">
      <c r="B397" s="4"/>
    </row>
    <row r="398" spans="2:2" x14ac:dyDescent="0.2">
      <c r="B398" s="4"/>
    </row>
    <row r="399" spans="2:2" x14ac:dyDescent="0.2">
      <c r="B399" s="4"/>
    </row>
    <row r="400" spans="2:2" x14ac:dyDescent="0.2">
      <c r="B400" s="4"/>
    </row>
    <row r="401" spans="2:2" x14ac:dyDescent="0.2">
      <c r="B401" s="4"/>
    </row>
    <row r="402" spans="2:2" x14ac:dyDescent="0.2">
      <c r="B402" s="4"/>
    </row>
    <row r="403" spans="2:2" x14ac:dyDescent="0.2">
      <c r="B403" s="4"/>
    </row>
    <row r="404" spans="2:2" x14ac:dyDescent="0.2">
      <c r="B404" s="4"/>
    </row>
    <row r="405" spans="2:2" x14ac:dyDescent="0.2">
      <c r="B405" s="4"/>
    </row>
    <row r="406" spans="2:2" x14ac:dyDescent="0.2">
      <c r="B406" s="4"/>
    </row>
    <row r="407" spans="2:2" x14ac:dyDescent="0.2">
      <c r="B407" s="4"/>
    </row>
    <row r="408" spans="2:2" x14ac:dyDescent="0.2">
      <c r="B408" s="4"/>
    </row>
    <row r="409" spans="2:2" x14ac:dyDescent="0.2">
      <c r="B409" s="4"/>
    </row>
    <row r="410" spans="2:2" x14ac:dyDescent="0.2">
      <c r="B410" s="4"/>
    </row>
    <row r="411" spans="2:2" x14ac:dyDescent="0.2">
      <c r="B411" s="4"/>
    </row>
    <row r="412" spans="2:2" x14ac:dyDescent="0.2">
      <c r="B412" s="4"/>
    </row>
    <row r="413" spans="2:2" x14ac:dyDescent="0.2">
      <c r="B413" s="4"/>
    </row>
    <row r="414" spans="2:2" x14ac:dyDescent="0.2">
      <c r="B414" s="4"/>
    </row>
    <row r="415" spans="2:2" x14ac:dyDescent="0.2">
      <c r="B415" s="4"/>
    </row>
    <row r="416" spans="2:2" x14ac:dyDescent="0.2">
      <c r="B416" s="4"/>
    </row>
    <row r="417" spans="2:2" x14ac:dyDescent="0.2">
      <c r="B417" s="4"/>
    </row>
    <row r="418" spans="2:2" x14ac:dyDescent="0.2">
      <c r="B418" s="4"/>
    </row>
    <row r="419" spans="2:2" x14ac:dyDescent="0.2">
      <c r="B419" s="4"/>
    </row>
    <row r="420" spans="2:2" x14ac:dyDescent="0.2">
      <c r="B420" s="4"/>
    </row>
    <row r="421" spans="2:2" x14ac:dyDescent="0.2">
      <c r="B421" s="4"/>
    </row>
    <row r="422" spans="2:2" x14ac:dyDescent="0.2">
      <c r="B422" s="4"/>
    </row>
    <row r="423" spans="2:2" x14ac:dyDescent="0.2">
      <c r="B423" s="4"/>
    </row>
    <row r="424" spans="2:2" x14ac:dyDescent="0.2">
      <c r="B424" s="4"/>
    </row>
    <row r="425" spans="2:2" x14ac:dyDescent="0.2">
      <c r="B425" s="4"/>
    </row>
    <row r="426" spans="2:2" x14ac:dyDescent="0.2">
      <c r="B426" s="4"/>
    </row>
    <row r="427" spans="2:2" x14ac:dyDescent="0.2">
      <c r="B427" s="4"/>
    </row>
    <row r="428" spans="2:2" x14ac:dyDescent="0.2">
      <c r="B428" s="4"/>
    </row>
    <row r="429" spans="2:2" x14ac:dyDescent="0.2">
      <c r="B429" s="4"/>
    </row>
    <row r="430" spans="2:2" x14ac:dyDescent="0.2">
      <c r="B430" s="4"/>
    </row>
    <row r="431" spans="2:2" x14ac:dyDescent="0.2">
      <c r="B431" s="4"/>
    </row>
    <row r="432" spans="2:2" x14ac:dyDescent="0.2">
      <c r="B432" s="4"/>
    </row>
    <row r="433" spans="2:2" x14ac:dyDescent="0.2">
      <c r="B433" s="4"/>
    </row>
    <row r="434" spans="2:2" x14ac:dyDescent="0.2">
      <c r="B434" s="4"/>
    </row>
    <row r="435" spans="2:2" x14ac:dyDescent="0.2">
      <c r="B435" s="4"/>
    </row>
    <row r="436" spans="2:2" x14ac:dyDescent="0.2">
      <c r="B436" s="4"/>
    </row>
    <row r="437" spans="2:2" x14ac:dyDescent="0.2">
      <c r="B437" s="4"/>
    </row>
    <row r="438" spans="2:2" x14ac:dyDescent="0.2">
      <c r="B438" s="4"/>
    </row>
    <row r="439" spans="2:2" x14ac:dyDescent="0.2">
      <c r="B439" s="4"/>
    </row>
    <row r="440" spans="2:2" x14ac:dyDescent="0.2">
      <c r="B440" s="4"/>
    </row>
    <row r="441" spans="2:2" x14ac:dyDescent="0.2">
      <c r="B441" s="4"/>
    </row>
    <row r="442" spans="2:2" x14ac:dyDescent="0.2">
      <c r="B442" s="4"/>
    </row>
    <row r="443" spans="2:2" x14ac:dyDescent="0.2">
      <c r="B443" s="4"/>
    </row>
    <row r="444" spans="2:2" x14ac:dyDescent="0.2">
      <c r="B444" s="4"/>
    </row>
    <row r="445" spans="2:2" x14ac:dyDescent="0.2">
      <c r="B445" s="4"/>
    </row>
    <row r="446" spans="2:2" x14ac:dyDescent="0.2">
      <c r="B446" s="4"/>
    </row>
    <row r="447" spans="2:2" x14ac:dyDescent="0.2">
      <c r="B447" s="4"/>
    </row>
    <row r="448" spans="2:2" x14ac:dyDescent="0.2">
      <c r="B448" s="4"/>
    </row>
    <row r="449" spans="2:2" x14ac:dyDescent="0.2">
      <c r="B449" s="4"/>
    </row>
    <row r="450" spans="2:2" x14ac:dyDescent="0.2">
      <c r="B450" s="4"/>
    </row>
    <row r="451" spans="2:2" x14ac:dyDescent="0.2">
      <c r="B451" s="4"/>
    </row>
    <row r="452" spans="2:2" x14ac:dyDescent="0.2">
      <c r="B452" s="4"/>
    </row>
    <row r="453" spans="2:2" x14ac:dyDescent="0.2">
      <c r="B453" s="4"/>
    </row>
    <row r="454" spans="2:2" x14ac:dyDescent="0.2">
      <c r="B454" s="4"/>
    </row>
    <row r="455" spans="2:2" x14ac:dyDescent="0.2">
      <c r="B455" s="4"/>
    </row>
    <row r="456" spans="2:2" x14ac:dyDescent="0.2">
      <c r="B456" s="4"/>
    </row>
    <row r="457" spans="2:2" x14ac:dyDescent="0.2">
      <c r="B457" s="4"/>
    </row>
    <row r="458" spans="2:2" x14ac:dyDescent="0.2">
      <c r="B458" s="4"/>
    </row>
    <row r="459" spans="2:2" x14ac:dyDescent="0.2">
      <c r="B459" s="4"/>
    </row>
    <row r="460" spans="2:2" x14ac:dyDescent="0.2">
      <c r="B460" s="4"/>
    </row>
    <row r="461" spans="2:2" x14ac:dyDescent="0.2">
      <c r="B461" s="4"/>
    </row>
    <row r="462" spans="2:2" x14ac:dyDescent="0.2">
      <c r="B462" s="4"/>
    </row>
    <row r="463" spans="2:2" x14ac:dyDescent="0.2">
      <c r="B463" s="4"/>
    </row>
    <row r="464" spans="2:2" x14ac:dyDescent="0.2">
      <c r="B464" s="4"/>
    </row>
    <row r="465" spans="2:2" x14ac:dyDescent="0.2">
      <c r="B465" s="4"/>
    </row>
    <row r="466" spans="2:2" x14ac:dyDescent="0.2">
      <c r="B466" s="4"/>
    </row>
    <row r="467" spans="2:2" x14ac:dyDescent="0.2">
      <c r="B467" s="4"/>
    </row>
    <row r="468" spans="2:2" x14ac:dyDescent="0.2">
      <c r="B468" s="4"/>
    </row>
    <row r="469" spans="2:2" x14ac:dyDescent="0.2">
      <c r="B469" s="4"/>
    </row>
    <row r="470" spans="2:2" x14ac:dyDescent="0.2">
      <c r="B470" s="4"/>
    </row>
    <row r="471" spans="2:2" x14ac:dyDescent="0.2">
      <c r="B471" s="4"/>
    </row>
    <row r="472" spans="2:2" x14ac:dyDescent="0.2">
      <c r="B472" s="4"/>
    </row>
    <row r="473" spans="2:2" x14ac:dyDescent="0.2">
      <c r="B473" s="4"/>
    </row>
    <row r="474" spans="2:2" x14ac:dyDescent="0.2">
      <c r="B474" s="4"/>
    </row>
    <row r="475" spans="2:2" x14ac:dyDescent="0.2">
      <c r="B475" s="4"/>
    </row>
    <row r="476" spans="2:2" x14ac:dyDescent="0.2">
      <c r="B476" s="4"/>
    </row>
    <row r="477" spans="2:2" x14ac:dyDescent="0.2">
      <c r="B477" s="4"/>
    </row>
    <row r="478" spans="2:2" x14ac:dyDescent="0.2">
      <c r="B478" s="4"/>
    </row>
    <row r="479" spans="2:2" x14ac:dyDescent="0.2">
      <c r="B479" s="4"/>
    </row>
    <row r="480" spans="2:2" x14ac:dyDescent="0.2">
      <c r="B480" s="4"/>
    </row>
    <row r="481" spans="2:2" x14ac:dyDescent="0.2">
      <c r="B481" s="4"/>
    </row>
    <row r="482" spans="2:2" x14ac:dyDescent="0.2">
      <c r="B482" s="4"/>
    </row>
    <row r="483" spans="2:2" x14ac:dyDescent="0.2">
      <c r="B483" s="4"/>
    </row>
    <row r="484" spans="2:2" x14ac:dyDescent="0.2">
      <c r="B484" s="4"/>
    </row>
    <row r="485" spans="2:2" x14ac:dyDescent="0.2">
      <c r="B485" s="4"/>
    </row>
    <row r="486" spans="2:2" x14ac:dyDescent="0.2">
      <c r="B486" s="4"/>
    </row>
    <row r="487" spans="2:2" x14ac:dyDescent="0.2">
      <c r="B487" s="4"/>
    </row>
    <row r="488" spans="2:2" x14ac:dyDescent="0.2">
      <c r="B488" s="4"/>
    </row>
    <row r="489" spans="2:2" x14ac:dyDescent="0.2">
      <c r="B489" s="4"/>
    </row>
    <row r="490" spans="2:2" x14ac:dyDescent="0.2">
      <c r="B490" s="4"/>
    </row>
    <row r="491" spans="2:2" x14ac:dyDescent="0.2">
      <c r="B491" s="4"/>
    </row>
    <row r="492" spans="2:2" x14ac:dyDescent="0.2">
      <c r="B492" s="4"/>
    </row>
    <row r="493" spans="2:2" x14ac:dyDescent="0.2">
      <c r="B493" s="4"/>
    </row>
    <row r="494" spans="2:2" x14ac:dyDescent="0.2">
      <c r="B494" s="4"/>
    </row>
    <row r="495" spans="2:2" x14ac:dyDescent="0.2">
      <c r="B495" s="4"/>
    </row>
    <row r="496" spans="2:2" x14ac:dyDescent="0.2">
      <c r="B496" s="4"/>
    </row>
    <row r="497" spans="2:2" x14ac:dyDescent="0.2">
      <c r="B497" s="4"/>
    </row>
    <row r="498" spans="2:2" x14ac:dyDescent="0.2">
      <c r="B498" s="4"/>
    </row>
    <row r="499" spans="2:2" x14ac:dyDescent="0.2">
      <c r="B499" s="4"/>
    </row>
    <row r="500" spans="2:2" x14ac:dyDescent="0.2">
      <c r="B500" s="4"/>
    </row>
    <row r="501" spans="2:2" x14ac:dyDescent="0.2">
      <c r="B501" s="4"/>
    </row>
    <row r="502" spans="2:2" x14ac:dyDescent="0.2">
      <c r="B502" s="4"/>
    </row>
    <row r="503" spans="2:2" x14ac:dyDescent="0.2">
      <c r="B503" s="4"/>
    </row>
    <row r="504" spans="2:2" x14ac:dyDescent="0.2">
      <c r="B504" s="4"/>
    </row>
    <row r="505" spans="2:2" x14ac:dyDescent="0.2">
      <c r="B505" s="4"/>
    </row>
    <row r="506" spans="2:2" x14ac:dyDescent="0.2">
      <c r="B506" s="4"/>
    </row>
    <row r="507" spans="2:2" x14ac:dyDescent="0.2">
      <c r="B507" s="4"/>
    </row>
    <row r="508" spans="2:2" x14ac:dyDescent="0.2">
      <c r="B508" s="4"/>
    </row>
    <row r="509" spans="2:2" x14ac:dyDescent="0.2">
      <c r="B509" s="4"/>
    </row>
    <row r="510" spans="2:2" x14ac:dyDescent="0.2">
      <c r="B510" s="4"/>
    </row>
    <row r="511" spans="2:2" x14ac:dyDescent="0.2">
      <c r="B511" s="4"/>
    </row>
    <row r="512" spans="2:2" x14ac:dyDescent="0.2">
      <c r="B512" s="4"/>
    </row>
    <row r="513" spans="2:2" x14ac:dyDescent="0.2">
      <c r="B513" s="4"/>
    </row>
    <row r="514" spans="2:2" x14ac:dyDescent="0.2">
      <c r="B514" s="4"/>
    </row>
    <row r="515" spans="2:2" x14ac:dyDescent="0.2">
      <c r="B515" s="4"/>
    </row>
    <row r="516" spans="2:2" x14ac:dyDescent="0.2">
      <c r="B516" s="4"/>
    </row>
    <row r="517" spans="2:2" x14ac:dyDescent="0.2">
      <c r="B517" s="4"/>
    </row>
    <row r="518" spans="2:2" x14ac:dyDescent="0.2">
      <c r="B518" s="4"/>
    </row>
    <row r="519" spans="2:2" x14ac:dyDescent="0.2">
      <c r="B519" s="4"/>
    </row>
    <row r="520" spans="2:2" x14ac:dyDescent="0.2">
      <c r="B520" s="4"/>
    </row>
    <row r="521" spans="2:2" x14ac:dyDescent="0.2">
      <c r="B521" s="4"/>
    </row>
    <row r="522" spans="2:2" x14ac:dyDescent="0.2">
      <c r="B522" s="4"/>
    </row>
    <row r="523" spans="2:2" x14ac:dyDescent="0.2">
      <c r="B523" s="4"/>
    </row>
    <row r="524" spans="2:2" x14ac:dyDescent="0.2">
      <c r="B524" s="4"/>
    </row>
    <row r="525" spans="2:2" x14ac:dyDescent="0.2">
      <c r="B525" s="4"/>
    </row>
    <row r="526" spans="2:2" x14ac:dyDescent="0.2">
      <c r="B526" s="4"/>
    </row>
    <row r="527" spans="2:2" x14ac:dyDescent="0.2">
      <c r="B527" s="4"/>
    </row>
    <row r="528" spans="2:2" x14ac:dyDescent="0.2">
      <c r="B528" s="4"/>
    </row>
    <row r="529" spans="2:2" x14ac:dyDescent="0.2">
      <c r="B529" s="4"/>
    </row>
    <row r="530" spans="2:2" x14ac:dyDescent="0.2">
      <c r="B530" s="4"/>
    </row>
    <row r="531" spans="2:2" x14ac:dyDescent="0.2">
      <c r="B531" s="4"/>
    </row>
    <row r="532" spans="2:2" x14ac:dyDescent="0.2">
      <c r="B532" s="4"/>
    </row>
    <row r="533" spans="2:2" x14ac:dyDescent="0.2">
      <c r="B533" s="4"/>
    </row>
    <row r="534" spans="2:2" x14ac:dyDescent="0.2">
      <c r="B534" s="4"/>
    </row>
    <row r="535" spans="2:2" x14ac:dyDescent="0.2">
      <c r="B535" s="4"/>
    </row>
    <row r="536" spans="2:2" x14ac:dyDescent="0.2">
      <c r="B536" s="4"/>
    </row>
    <row r="537" spans="2:2" x14ac:dyDescent="0.2">
      <c r="B537" s="4"/>
    </row>
    <row r="538" spans="2:2" x14ac:dyDescent="0.2">
      <c r="B538" s="4"/>
    </row>
    <row r="539" spans="2:2" x14ac:dyDescent="0.2">
      <c r="B539" s="4"/>
    </row>
    <row r="540" spans="2:2" x14ac:dyDescent="0.2">
      <c r="B540" s="4"/>
    </row>
    <row r="541" spans="2:2" x14ac:dyDescent="0.2">
      <c r="B541" s="4"/>
    </row>
    <row r="542" spans="2:2" x14ac:dyDescent="0.2">
      <c r="B542" s="4"/>
    </row>
    <row r="543" spans="2:2" x14ac:dyDescent="0.2">
      <c r="B543" s="4"/>
    </row>
    <row r="544" spans="2:2" x14ac:dyDescent="0.2">
      <c r="B544" s="4"/>
    </row>
    <row r="545" spans="2:2" x14ac:dyDescent="0.2">
      <c r="B545" s="4"/>
    </row>
    <row r="546" spans="2:2" x14ac:dyDescent="0.2">
      <c r="B546" s="4"/>
    </row>
    <row r="547" spans="2:2" x14ac:dyDescent="0.2">
      <c r="B547" s="4"/>
    </row>
    <row r="548" spans="2:2" x14ac:dyDescent="0.2">
      <c r="B548" s="4"/>
    </row>
    <row r="549" spans="2:2" x14ac:dyDescent="0.2">
      <c r="B549" s="4"/>
    </row>
    <row r="550" spans="2:2" x14ac:dyDescent="0.2">
      <c r="B550" s="4"/>
    </row>
    <row r="551" spans="2:2" x14ac:dyDescent="0.2">
      <c r="B551" s="4"/>
    </row>
    <row r="552" spans="2:2" x14ac:dyDescent="0.2">
      <c r="B552" s="4"/>
    </row>
    <row r="553" spans="2:2" x14ac:dyDescent="0.2">
      <c r="B553" s="4"/>
    </row>
    <row r="554" spans="2:2" x14ac:dyDescent="0.2">
      <c r="B554" s="4"/>
    </row>
    <row r="555" spans="2:2" x14ac:dyDescent="0.2">
      <c r="B555" s="4"/>
    </row>
    <row r="556" spans="2:2" x14ac:dyDescent="0.2">
      <c r="B556" s="4"/>
    </row>
    <row r="557" spans="2:2" x14ac:dyDescent="0.2">
      <c r="B557" s="4"/>
    </row>
    <row r="558" spans="2:2" x14ac:dyDescent="0.2">
      <c r="B558" s="4"/>
    </row>
    <row r="559" spans="2:2" x14ac:dyDescent="0.2">
      <c r="B55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7"/>
  <sheetViews>
    <sheetView topLeftCell="A77" workbookViewId="0">
      <selection activeCell="B102" sqref="B102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7"/>
    </row>
    <row r="2" spans="1:3" x14ac:dyDescent="0.2">
      <c r="A2" s="2" t="s">
        <v>921</v>
      </c>
      <c r="B2" s="2" t="s">
        <v>922</v>
      </c>
      <c r="C2" s="8"/>
    </row>
    <row r="3" spans="1:3" x14ac:dyDescent="0.2">
      <c r="A3" s="2" t="s">
        <v>923</v>
      </c>
      <c r="B3" s="3" t="s">
        <v>924</v>
      </c>
      <c r="C3" s="8"/>
    </row>
    <row r="4" spans="1:3" x14ac:dyDescent="0.2">
      <c r="A4" t="s">
        <v>1721</v>
      </c>
      <c r="B4" s="10">
        <v>300565</v>
      </c>
      <c r="C4" s="11"/>
    </row>
    <row r="5" spans="1:3" x14ac:dyDescent="0.2">
      <c r="A5" t="s">
        <v>1722</v>
      </c>
      <c r="B5" s="10">
        <v>300162</v>
      </c>
      <c r="C5" s="11"/>
    </row>
    <row r="6" spans="1:3" x14ac:dyDescent="0.2">
      <c r="A6" t="s">
        <v>1723</v>
      </c>
      <c r="B6" s="10" t="s">
        <v>1018</v>
      </c>
      <c r="C6" s="11"/>
    </row>
    <row r="7" spans="1:3" x14ac:dyDescent="0.2">
      <c r="A7" t="s">
        <v>1724</v>
      </c>
      <c r="B7" s="10" t="s">
        <v>984</v>
      </c>
      <c r="C7" s="11"/>
    </row>
    <row r="8" spans="1:3" x14ac:dyDescent="0.2">
      <c r="A8" t="s">
        <v>1725</v>
      </c>
      <c r="B8" s="10" t="s">
        <v>967</v>
      </c>
      <c r="C8" s="11"/>
    </row>
    <row r="9" spans="1:3" x14ac:dyDescent="0.2">
      <c r="A9" t="s">
        <v>1726</v>
      </c>
      <c r="B9" s="10" t="s">
        <v>994</v>
      </c>
      <c r="C9" s="11"/>
    </row>
    <row r="10" spans="1:3" x14ac:dyDescent="0.2">
      <c r="A10" t="s">
        <v>1727</v>
      </c>
      <c r="B10" s="10" t="s">
        <v>1612</v>
      </c>
      <c r="C10" s="11"/>
    </row>
    <row r="11" spans="1:3" x14ac:dyDescent="0.2">
      <c r="A11" t="s">
        <v>1728</v>
      </c>
      <c r="B11" s="10" t="s">
        <v>2153</v>
      </c>
      <c r="C11" s="11"/>
    </row>
    <row r="12" spans="1:3" x14ac:dyDescent="0.2">
      <c r="A12" t="s">
        <v>1729</v>
      </c>
      <c r="B12" s="10" t="s">
        <v>2154</v>
      </c>
      <c r="C12" s="11"/>
    </row>
    <row r="13" spans="1:3" x14ac:dyDescent="0.2">
      <c r="A13" t="s">
        <v>1730</v>
      </c>
      <c r="B13" s="10" t="s">
        <v>2155</v>
      </c>
      <c r="C13" s="11"/>
    </row>
    <row r="14" spans="1:3" x14ac:dyDescent="0.2">
      <c r="A14" t="s">
        <v>1731</v>
      </c>
      <c r="B14" s="10" t="s">
        <v>993</v>
      </c>
      <c r="C14" s="11"/>
    </row>
    <row r="15" spans="1:3" x14ac:dyDescent="0.2">
      <c r="A15" t="s">
        <v>1732</v>
      </c>
      <c r="B15" s="10" t="s">
        <v>2156</v>
      </c>
      <c r="C15" s="11"/>
    </row>
    <row r="16" spans="1:3" x14ac:dyDescent="0.2">
      <c r="A16" t="s">
        <v>1733</v>
      </c>
      <c r="B16" s="10" t="s">
        <v>1046</v>
      </c>
      <c r="C16" s="11"/>
    </row>
    <row r="17" spans="1:3" x14ac:dyDescent="0.2">
      <c r="A17" t="s">
        <v>1734</v>
      </c>
      <c r="B17" s="10" t="s">
        <v>2157</v>
      </c>
      <c r="C17" s="11"/>
    </row>
    <row r="18" spans="1:3" x14ac:dyDescent="0.2">
      <c r="A18" t="s">
        <v>1735</v>
      </c>
      <c r="B18" s="10" t="s">
        <v>1053</v>
      </c>
      <c r="C18" s="11"/>
    </row>
    <row r="19" spans="1:3" x14ac:dyDescent="0.2">
      <c r="A19" t="s">
        <v>1736</v>
      </c>
      <c r="B19" s="10" t="s">
        <v>834</v>
      </c>
      <c r="C19" s="11"/>
    </row>
    <row r="20" spans="1:3" x14ac:dyDescent="0.2">
      <c r="A20" t="s">
        <v>1737</v>
      </c>
      <c r="B20" s="10" t="s">
        <v>1044</v>
      </c>
      <c r="C20" s="11"/>
    </row>
    <row r="21" spans="1:3" x14ac:dyDescent="0.2">
      <c r="A21" t="s">
        <v>1738</v>
      </c>
      <c r="B21" s="10" t="s">
        <v>2158</v>
      </c>
      <c r="C21" s="11"/>
    </row>
    <row r="22" spans="1:3" x14ac:dyDescent="0.2">
      <c r="A22" t="s">
        <v>1739</v>
      </c>
      <c r="B22" s="10" t="s">
        <v>2159</v>
      </c>
      <c r="C22" s="11"/>
    </row>
    <row r="23" spans="1:3" x14ac:dyDescent="0.2">
      <c r="A23" t="s">
        <v>1740</v>
      </c>
      <c r="B23" s="10" t="s">
        <v>2160</v>
      </c>
      <c r="C23" s="11"/>
    </row>
    <row r="24" spans="1:3" x14ac:dyDescent="0.2">
      <c r="A24" t="s">
        <v>1741</v>
      </c>
      <c r="B24" s="10" t="s">
        <v>1618</v>
      </c>
      <c r="C24" s="11"/>
    </row>
    <row r="25" spans="1:3" x14ac:dyDescent="0.2">
      <c r="A25" t="s">
        <v>1742</v>
      </c>
      <c r="B25" s="10" t="s">
        <v>2161</v>
      </c>
      <c r="C25" s="11"/>
    </row>
    <row r="26" spans="1:3" x14ac:dyDescent="0.2">
      <c r="A26" t="s">
        <v>1743</v>
      </c>
      <c r="B26" s="10" t="s">
        <v>2162</v>
      </c>
      <c r="C26" s="11"/>
    </row>
    <row r="27" spans="1:3" x14ac:dyDescent="0.2">
      <c r="A27" t="s">
        <v>1744</v>
      </c>
      <c r="B27" s="10" t="s">
        <v>2163</v>
      </c>
      <c r="C27" s="11"/>
    </row>
    <row r="28" spans="1:3" x14ac:dyDescent="0.2">
      <c r="A28" t="s">
        <v>1745</v>
      </c>
      <c r="B28" s="10" t="s">
        <v>1629</v>
      </c>
      <c r="C28" s="31"/>
    </row>
    <row r="29" spans="1:3" x14ac:dyDescent="0.2">
      <c r="A29" t="s">
        <v>1746</v>
      </c>
      <c r="B29" s="10" t="s">
        <v>2164</v>
      </c>
      <c r="C29" s="11"/>
    </row>
    <row r="30" spans="1:3" x14ac:dyDescent="0.2">
      <c r="A30" t="s">
        <v>1747</v>
      </c>
      <c r="B30" s="10" t="s">
        <v>1017</v>
      </c>
      <c r="C30" s="11"/>
    </row>
    <row r="31" spans="1:3" x14ac:dyDescent="0.2">
      <c r="A31" t="s">
        <v>1748</v>
      </c>
      <c r="B31" s="10" t="s">
        <v>2165</v>
      </c>
      <c r="C31" s="11"/>
    </row>
    <row r="32" spans="1:3" x14ac:dyDescent="0.2">
      <c r="A32" t="s">
        <v>1749</v>
      </c>
      <c r="B32" s="10" t="s">
        <v>2166</v>
      </c>
      <c r="C32" s="11"/>
    </row>
    <row r="33" spans="1:3" x14ac:dyDescent="0.2">
      <c r="A33" t="s">
        <v>1750</v>
      </c>
      <c r="B33" s="10" t="s">
        <v>2169</v>
      </c>
      <c r="C33" s="9"/>
    </row>
    <row r="34" spans="1:3" x14ac:dyDescent="0.2">
      <c r="A34" t="s">
        <v>1751</v>
      </c>
      <c r="B34" s="10" t="s">
        <v>2170</v>
      </c>
      <c r="C34" s="9"/>
    </row>
    <row r="35" spans="1:3" x14ac:dyDescent="0.2">
      <c r="A35" t="s">
        <v>1752</v>
      </c>
      <c r="B35" s="10" t="s">
        <v>2172</v>
      </c>
      <c r="C35" s="9"/>
    </row>
    <row r="36" spans="1:3" x14ac:dyDescent="0.2">
      <c r="A36" t="s">
        <v>1753</v>
      </c>
      <c r="B36" s="10" t="s">
        <v>2173</v>
      </c>
      <c r="C36" s="9"/>
    </row>
    <row r="37" spans="1:3" x14ac:dyDescent="0.2">
      <c r="A37" t="s">
        <v>1754</v>
      </c>
      <c r="B37" s="10" t="s">
        <v>2175</v>
      </c>
      <c r="C37" s="9"/>
    </row>
    <row r="38" spans="1:3" x14ac:dyDescent="0.2">
      <c r="A38" t="s">
        <v>1755</v>
      </c>
      <c r="B38" s="10" t="s">
        <v>2176</v>
      </c>
      <c r="C38" s="9"/>
    </row>
    <row r="39" spans="1:3" x14ac:dyDescent="0.2">
      <c r="A39" t="s">
        <v>1756</v>
      </c>
      <c r="B39" s="10" t="s">
        <v>1026</v>
      </c>
      <c r="C39" s="9"/>
    </row>
    <row r="40" spans="1:3" x14ac:dyDescent="0.2">
      <c r="A40" t="s">
        <v>1757</v>
      </c>
      <c r="B40" s="10" t="s">
        <v>2179</v>
      </c>
      <c r="C40" s="9"/>
    </row>
    <row r="41" spans="1:3" x14ac:dyDescent="0.2">
      <c r="A41" t="s">
        <v>1758</v>
      </c>
      <c r="B41" s="10" t="s">
        <v>2180</v>
      </c>
      <c r="C41" s="9"/>
    </row>
    <row r="42" spans="1:3" x14ac:dyDescent="0.2">
      <c r="A42" t="s">
        <v>1759</v>
      </c>
      <c r="B42" s="10" t="s">
        <v>2181</v>
      </c>
      <c r="C42" s="9"/>
    </row>
    <row r="43" spans="1:3" x14ac:dyDescent="0.2">
      <c r="A43" t="s">
        <v>1760</v>
      </c>
      <c r="B43" s="10" t="s">
        <v>2182</v>
      </c>
      <c r="C43" s="9"/>
    </row>
    <row r="44" spans="1:3" x14ac:dyDescent="0.2">
      <c r="A44" t="s">
        <v>1761</v>
      </c>
      <c r="B44" s="10" t="s">
        <v>2183</v>
      </c>
      <c r="C44" s="33"/>
    </row>
    <row r="45" spans="1:3" x14ac:dyDescent="0.2">
      <c r="A45" t="s">
        <v>1762</v>
      </c>
      <c r="B45" s="10" t="s">
        <v>982</v>
      </c>
      <c r="C45" s="9"/>
    </row>
    <row r="46" spans="1:3" x14ac:dyDescent="0.2">
      <c r="A46" t="s">
        <v>1763</v>
      </c>
      <c r="B46" s="10" t="s">
        <v>873</v>
      </c>
      <c r="C46" s="9"/>
    </row>
    <row r="47" spans="1:3" x14ac:dyDescent="0.2">
      <c r="A47" t="s">
        <v>1764</v>
      </c>
      <c r="B47" s="10" t="s">
        <v>1025</v>
      </c>
      <c r="C47" s="9"/>
    </row>
    <row r="48" spans="1:3" x14ac:dyDescent="0.2">
      <c r="A48" t="s">
        <v>1765</v>
      </c>
      <c r="B48" s="10" t="s">
        <v>2184</v>
      </c>
      <c r="C48" s="9"/>
    </row>
    <row r="49" spans="1:3" x14ac:dyDescent="0.2">
      <c r="A49" t="s">
        <v>1766</v>
      </c>
      <c r="B49" s="10" t="s">
        <v>1617</v>
      </c>
      <c r="C49" s="9"/>
    </row>
    <row r="50" spans="1:3" x14ac:dyDescent="0.2">
      <c r="A50" t="s">
        <v>1767</v>
      </c>
      <c r="B50" s="10" t="s">
        <v>684</v>
      </c>
      <c r="C50" s="9"/>
    </row>
    <row r="51" spans="1:3" x14ac:dyDescent="0.2">
      <c r="A51" t="s">
        <v>1768</v>
      </c>
      <c r="B51" s="10" t="s">
        <v>2186</v>
      </c>
      <c r="C51" s="9"/>
    </row>
    <row r="52" spans="1:3" x14ac:dyDescent="0.2">
      <c r="A52" t="s">
        <v>1769</v>
      </c>
      <c r="B52" s="10" t="s">
        <v>2187</v>
      </c>
      <c r="C52" s="9"/>
    </row>
    <row r="53" spans="1:3" x14ac:dyDescent="0.2">
      <c r="A53" t="s">
        <v>1770</v>
      </c>
      <c r="B53" s="10" t="s">
        <v>2185</v>
      </c>
      <c r="C53" s="9"/>
    </row>
    <row r="54" spans="1:3" x14ac:dyDescent="0.2">
      <c r="A54" t="s">
        <v>1771</v>
      </c>
      <c r="B54" s="10" t="s">
        <v>2188</v>
      </c>
      <c r="C54" s="9"/>
    </row>
    <row r="55" spans="1:3" x14ac:dyDescent="0.2">
      <c r="A55" t="s">
        <v>1772</v>
      </c>
      <c r="B55" s="10" t="s">
        <v>2189</v>
      </c>
      <c r="C55" s="9"/>
    </row>
    <row r="56" spans="1:3" x14ac:dyDescent="0.2">
      <c r="A56" t="s">
        <v>1773</v>
      </c>
      <c r="B56" s="10" t="s">
        <v>1622</v>
      </c>
      <c r="C56" s="9"/>
    </row>
    <row r="57" spans="1:3" x14ac:dyDescent="0.2">
      <c r="A57" t="s">
        <v>1774</v>
      </c>
      <c r="B57" s="10" t="s">
        <v>1028</v>
      </c>
      <c r="C57" s="9"/>
    </row>
    <row r="58" spans="1:3" x14ac:dyDescent="0.2">
      <c r="A58" t="s">
        <v>1775</v>
      </c>
      <c r="B58" s="10" t="s">
        <v>1023</v>
      </c>
      <c r="C58" s="9"/>
    </row>
    <row r="59" spans="1:3" x14ac:dyDescent="0.2">
      <c r="A59" t="s">
        <v>1776</v>
      </c>
      <c r="B59" s="10" t="s">
        <v>2190</v>
      </c>
      <c r="C59" s="9"/>
    </row>
    <row r="60" spans="1:3" x14ac:dyDescent="0.2">
      <c r="A60" t="s">
        <v>1833</v>
      </c>
      <c r="B60" s="10" t="s">
        <v>2191</v>
      </c>
      <c r="C60" s="9"/>
    </row>
    <row r="61" spans="1:3" x14ac:dyDescent="0.2">
      <c r="A61" t="s">
        <v>1834</v>
      </c>
      <c r="B61" s="10" t="s">
        <v>1630</v>
      </c>
      <c r="C61" s="9"/>
    </row>
    <row r="62" spans="1:3" x14ac:dyDescent="0.2">
      <c r="A62" t="s">
        <v>2217</v>
      </c>
      <c r="B62" s="10" t="s">
        <v>2193</v>
      </c>
      <c r="C62" s="9"/>
    </row>
    <row r="63" spans="1:3" x14ac:dyDescent="0.2">
      <c r="A63" t="s">
        <v>2218</v>
      </c>
      <c r="B63" s="10" t="s">
        <v>2194</v>
      </c>
      <c r="C63" s="9"/>
    </row>
    <row r="64" spans="1:3" x14ac:dyDescent="0.2">
      <c r="A64" t="s">
        <v>2219</v>
      </c>
      <c r="B64" s="10" t="s">
        <v>2195</v>
      </c>
      <c r="C64" s="9"/>
    </row>
    <row r="65" spans="1:3" x14ac:dyDescent="0.2">
      <c r="A65" t="s">
        <v>2220</v>
      </c>
      <c r="B65" s="10" t="s">
        <v>830</v>
      </c>
      <c r="C65" s="9"/>
    </row>
    <row r="66" spans="1:3" x14ac:dyDescent="0.2">
      <c r="A66" t="s">
        <v>2221</v>
      </c>
      <c r="B66" s="10" t="s">
        <v>1043</v>
      </c>
      <c r="C66" s="9"/>
    </row>
    <row r="67" spans="1:3" x14ac:dyDescent="0.2">
      <c r="A67" t="s">
        <v>2222</v>
      </c>
      <c r="B67" s="10" t="s">
        <v>969</v>
      </c>
      <c r="C67" s="9"/>
    </row>
    <row r="68" spans="1:3" x14ac:dyDescent="0.2">
      <c r="A68" t="s">
        <v>2223</v>
      </c>
      <c r="B68" s="10" t="s">
        <v>1020</v>
      </c>
      <c r="C68" s="9"/>
    </row>
    <row r="69" spans="1:3" x14ac:dyDescent="0.2">
      <c r="A69" t="s">
        <v>2224</v>
      </c>
      <c r="B69" s="10" t="s">
        <v>1007</v>
      </c>
      <c r="C69" s="9"/>
    </row>
    <row r="70" spans="1:3" x14ac:dyDescent="0.2">
      <c r="A70" t="s">
        <v>2225</v>
      </c>
      <c r="B70" s="10" t="s">
        <v>1041</v>
      </c>
      <c r="C70" s="9"/>
    </row>
    <row r="71" spans="1:3" x14ac:dyDescent="0.2">
      <c r="A71" t="s">
        <v>2226</v>
      </c>
      <c r="B71" s="10" t="s">
        <v>1627</v>
      </c>
    </row>
    <row r="72" spans="1:3" x14ac:dyDescent="0.2">
      <c r="A72" t="s">
        <v>2227</v>
      </c>
      <c r="B72" s="10" t="s">
        <v>2197</v>
      </c>
    </row>
    <row r="73" spans="1:3" x14ac:dyDescent="0.2">
      <c r="A73" t="s">
        <v>2228</v>
      </c>
      <c r="B73" s="10" t="s">
        <v>1916</v>
      </c>
    </row>
    <row r="74" spans="1:3" x14ac:dyDescent="0.2">
      <c r="A74" t="s">
        <v>2229</v>
      </c>
      <c r="B74" s="10" t="s">
        <v>1039</v>
      </c>
    </row>
    <row r="75" spans="1:3" x14ac:dyDescent="0.2">
      <c r="A75" t="s">
        <v>2230</v>
      </c>
      <c r="B75" s="10" t="s">
        <v>2198</v>
      </c>
    </row>
    <row r="76" spans="1:3" x14ac:dyDescent="0.2">
      <c r="A76" t="s">
        <v>2231</v>
      </c>
      <c r="B76" s="10" t="s">
        <v>2199</v>
      </c>
    </row>
    <row r="77" spans="1:3" x14ac:dyDescent="0.2">
      <c r="A77" t="s">
        <v>2232</v>
      </c>
      <c r="B77" s="10" t="s">
        <v>2200</v>
      </c>
    </row>
    <row r="78" spans="1:3" x14ac:dyDescent="0.2">
      <c r="A78" t="s">
        <v>2233</v>
      </c>
      <c r="B78" s="10" t="s">
        <v>2201</v>
      </c>
    </row>
    <row r="79" spans="1:3" x14ac:dyDescent="0.2">
      <c r="A79" t="s">
        <v>2234</v>
      </c>
      <c r="B79" s="10" t="s">
        <v>2202</v>
      </c>
    </row>
    <row r="80" spans="1:3" x14ac:dyDescent="0.2">
      <c r="A80" t="s">
        <v>2235</v>
      </c>
      <c r="B80" s="10" t="s">
        <v>1002</v>
      </c>
    </row>
    <row r="81" spans="1:2" x14ac:dyDescent="0.2">
      <c r="A81" t="s">
        <v>2236</v>
      </c>
      <c r="B81" s="10" t="s">
        <v>2203</v>
      </c>
    </row>
    <row r="82" spans="1:2" x14ac:dyDescent="0.2">
      <c r="A82" t="s">
        <v>2237</v>
      </c>
      <c r="B82" s="10" t="s">
        <v>2204</v>
      </c>
    </row>
    <row r="83" spans="1:2" x14ac:dyDescent="0.2">
      <c r="A83" t="s">
        <v>2238</v>
      </c>
      <c r="B83" s="10" t="s">
        <v>1024</v>
      </c>
    </row>
    <row r="84" spans="1:2" x14ac:dyDescent="0.2">
      <c r="A84" t="s">
        <v>2239</v>
      </c>
      <c r="B84" s="10" t="s">
        <v>2205</v>
      </c>
    </row>
    <row r="85" spans="1:2" x14ac:dyDescent="0.2">
      <c r="A85" t="s">
        <v>2240</v>
      </c>
      <c r="B85" s="10" t="s">
        <v>2206</v>
      </c>
    </row>
    <row r="86" spans="1:2" x14ac:dyDescent="0.2">
      <c r="A86" t="s">
        <v>2241</v>
      </c>
      <c r="B86" s="10" t="s">
        <v>2207</v>
      </c>
    </row>
    <row r="87" spans="1:2" x14ac:dyDescent="0.2">
      <c r="A87" t="s">
        <v>2242</v>
      </c>
      <c r="B87" s="10" t="s">
        <v>2208</v>
      </c>
    </row>
    <row r="88" spans="1:2" x14ac:dyDescent="0.2">
      <c r="A88" t="s">
        <v>2243</v>
      </c>
      <c r="B88" s="10" t="s">
        <v>2209</v>
      </c>
    </row>
    <row r="89" spans="1:2" x14ac:dyDescent="0.2">
      <c r="A89" t="s">
        <v>2244</v>
      </c>
      <c r="B89" s="10" t="s">
        <v>2211</v>
      </c>
    </row>
    <row r="90" spans="1:2" x14ac:dyDescent="0.2">
      <c r="A90" t="s">
        <v>2245</v>
      </c>
      <c r="B90" s="10" t="s">
        <v>1599</v>
      </c>
    </row>
    <row r="91" spans="1:2" x14ac:dyDescent="0.2">
      <c r="A91" t="s">
        <v>2246</v>
      </c>
      <c r="B91" s="10" t="s">
        <v>2212</v>
      </c>
    </row>
    <row r="92" spans="1:2" x14ac:dyDescent="0.2">
      <c r="A92" t="s">
        <v>2247</v>
      </c>
      <c r="B92" s="10" t="s">
        <v>2213</v>
      </c>
    </row>
    <row r="93" spans="1:2" x14ac:dyDescent="0.2">
      <c r="A93" t="s">
        <v>2248</v>
      </c>
      <c r="B93" s="10" t="s">
        <v>2214</v>
      </c>
    </row>
    <row r="94" spans="1:2" x14ac:dyDescent="0.2">
      <c r="A94" t="s">
        <v>2249</v>
      </c>
      <c r="B94" s="10" t="s">
        <v>816</v>
      </c>
    </row>
    <row r="95" spans="1:2" x14ac:dyDescent="0.2">
      <c r="A95" t="s">
        <v>2250</v>
      </c>
      <c r="B95" s="10" t="s">
        <v>2215</v>
      </c>
    </row>
    <row r="96" spans="1:2" x14ac:dyDescent="0.2">
      <c r="A96" t="s">
        <v>2251</v>
      </c>
      <c r="B96" s="10" t="s">
        <v>2216</v>
      </c>
    </row>
    <row r="97" spans="1:2" x14ac:dyDescent="0.2">
      <c r="A97" t="s">
        <v>2252</v>
      </c>
      <c r="B97" s="10" t="s">
        <v>1008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11" workbookViewId="0">
      <selection activeCell="G23" sqref="G23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s="3" t="s">
        <v>4</v>
      </c>
    </row>
    <row r="4" spans="1:2" x14ac:dyDescent="0.2">
      <c r="A4" t="s">
        <v>2065</v>
      </c>
      <c r="B4" s="10" t="s">
        <v>1777</v>
      </c>
    </row>
    <row r="5" spans="1:2" x14ac:dyDescent="0.2">
      <c r="A5" t="s">
        <v>2066</v>
      </c>
      <c r="B5" s="10" t="s">
        <v>1778</v>
      </c>
    </row>
    <row r="6" spans="1:2" x14ac:dyDescent="0.2">
      <c r="A6" t="s">
        <v>2067</v>
      </c>
      <c r="B6" s="10" t="s">
        <v>1779</v>
      </c>
    </row>
    <row r="7" spans="1:2" x14ac:dyDescent="0.2">
      <c r="A7" t="s">
        <v>2068</v>
      </c>
      <c r="B7" s="10" t="s">
        <v>1780</v>
      </c>
    </row>
    <row r="8" spans="1:2" x14ac:dyDescent="0.2">
      <c r="A8" t="s">
        <v>2069</v>
      </c>
      <c r="B8" s="10" t="s">
        <v>1781</v>
      </c>
    </row>
    <row r="9" spans="1:2" x14ac:dyDescent="0.2">
      <c r="A9" t="s">
        <v>2070</v>
      </c>
      <c r="B9" s="10" t="s">
        <v>1782</v>
      </c>
    </row>
    <row r="10" spans="1:2" x14ac:dyDescent="0.2">
      <c r="A10" t="s">
        <v>2071</v>
      </c>
      <c r="B10" s="10" t="s">
        <v>1698</v>
      </c>
    </row>
    <row r="11" spans="1:2" x14ac:dyDescent="0.2">
      <c r="A11" t="s">
        <v>2072</v>
      </c>
      <c r="B11" s="10" t="s">
        <v>1783</v>
      </c>
    </row>
    <row r="12" spans="1:2" x14ac:dyDescent="0.2">
      <c r="A12" t="s">
        <v>2073</v>
      </c>
      <c r="B12" s="10" t="s">
        <v>1784</v>
      </c>
    </row>
    <row r="13" spans="1:2" x14ac:dyDescent="0.2">
      <c r="A13" t="s">
        <v>2074</v>
      </c>
      <c r="B13" s="10" t="s">
        <v>1785</v>
      </c>
    </row>
    <row r="14" spans="1:2" x14ac:dyDescent="0.2">
      <c r="A14" t="s">
        <v>2075</v>
      </c>
      <c r="B14" s="10" t="s">
        <v>1786</v>
      </c>
    </row>
    <row r="15" spans="1:2" x14ac:dyDescent="0.2">
      <c r="A15" t="s">
        <v>2076</v>
      </c>
      <c r="B15" s="10" t="s">
        <v>1787</v>
      </c>
    </row>
    <row r="16" spans="1:2" x14ac:dyDescent="0.2">
      <c r="A16" t="s">
        <v>2077</v>
      </c>
      <c r="B16" s="10" t="s">
        <v>1788</v>
      </c>
    </row>
    <row r="17" spans="1:2" x14ac:dyDescent="0.2">
      <c r="A17" t="s">
        <v>2078</v>
      </c>
      <c r="B17" s="10" t="s">
        <v>1789</v>
      </c>
    </row>
    <row r="18" spans="1:2" x14ac:dyDescent="0.2">
      <c r="A18" t="s">
        <v>2079</v>
      </c>
      <c r="B18" s="10" t="s">
        <v>1790</v>
      </c>
    </row>
    <row r="19" spans="1:2" x14ac:dyDescent="0.2">
      <c r="A19" t="s">
        <v>2080</v>
      </c>
      <c r="B19" s="10" t="s">
        <v>586</v>
      </c>
    </row>
    <row r="20" spans="1:2" x14ac:dyDescent="0.2">
      <c r="A20" t="s">
        <v>2081</v>
      </c>
      <c r="B20" s="10" t="s">
        <v>1791</v>
      </c>
    </row>
    <row r="21" spans="1:2" x14ac:dyDescent="0.2">
      <c r="A21" t="s">
        <v>2082</v>
      </c>
      <c r="B21" s="10" t="s">
        <v>575</v>
      </c>
    </row>
    <row r="22" spans="1:2" x14ac:dyDescent="0.2">
      <c r="A22" t="s">
        <v>2083</v>
      </c>
      <c r="B22" s="10" t="s">
        <v>1792</v>
      </c>
    </row>
    <row r="23" spans="1:2" x14ac:dyDescent="0.2">
      <c r="A23" t="s">
        <v>2084</v>
      </c>
      <c r="B23" s="10" t="s">
        <v>1708</v>
      </c>
    </row>
    <row r="24" spans="1:2" x14ac:dyDescent="0.2">
      <c r="A24" t="s">
        <v>2085</v>
      </c>
      <c r="B24" s="10" t="s">
        <v>1793</v>
      </c>
    </row>
    <row r="25" spans="1:2" x14ac:dyDescent="0.2">
      <c r="A25" t="s">
        <v>2086</v>
      </c>
      <c r="B25" s="10" t="s">
        <v>1794</v>
      </c>
    </row>
    <row r="26" spans="1:2" x14ac:dyDescent="0.2">
      <c r="A26" t="s">
        <v>2087</v>
      </c>
      <c r="B26" s="30" t="s">
        <v>1795</v>
      </c>
    </row>
    <row r="27" spans="1:2" x14ac:dyDescent="0.2">
      <c r="A27" t="s">
        <v>2088</v>
      </c>
      <c r="B27" s="10" t="s">
        <v>1796</v>
      </c>
    </row>
    <row r="28" spans="1:2" x14ac:dyDescent="0.2">
      <c r="A28" t="s">
        <v>2089</v>
      </c>
      <c r="B28" s="10" t="s">
        <v>1797</v>
      </c>
    </row>
    <row r="29" spans="1:2" x14ac:dyDescent="0.2">
      <c r="A29" t="s">
        <v>2090</v>
      </c>
      <c r="B29" s="10" t="s">
        <v>1798</v>
      </c>
    </row>
    <row r="30" spans="1:2" x14ac:dyDescent="0.2">
      <c r="A30" t="s">
        <v>2091</v>
      </c>
      <c r="B30" s="10" t="s">
        <v>1799</v>
      </c>
    </row>
    <row r="31" spans="1:2" x14ac:dyDescent="0.2">
      <c r="A31" t="s">
        <v>2092</v>
      </c>
      <c r="B31" s="4" t="s">
        <v>1800</v>
      </c>
    </row>
    <row r="32" spans="1:2" x14ac:dyDescent="0.2">
      <c r="A32" t="s">
        <v>2093</v>
      </c>
      <c r="B32" s="4" t="s">
        <v>1801</v>
      </c>
    </row>
    <row r="33" spans="1:2" x14ac:dyDescent="0.2">
      <c r="A33" t="s">
        <v>2094</v>
      </c>
      <c r="B33" s="4" t="s">
        <v>1802</v>
      </c>
    </row>
    <row r="34" spans="1:2" x14ac:dyDescent="0.2">
      <c r="A34" t="s">
        <v>2095</v>
      </c>
      <c r="B34" s="4" t="s">
        <v>1711</v>
      </c>
    </row>
    <row r="35" spans="1:2" x14ac:dyDescent="0.2">
      <c r="A35" t="s">
        <v>2096</v>
      </c>
      <c r="B35" s="4" t="s">
        <v>1803</v>
      </c>
    </row>
    <row r="36" spans="1:2" x14ac:dyDescent="0.2">
      <c r="A36" t="s">
        <v>2097</v>
      </c>
      <c r="B36" s="4" t="s">
        <v>1804</v>
      </c>
    </row>
    <row r="37" spans="1:2" x14ac:dyDescent="0.2">
      <c r="A37" t="s">
        <v>2098</v>
      </c>
      <c r="B37" s="4" t="s">
        <v>1805</v>
      </c>
    </row>
    <row r="38" spans="1:2" x14ac:dyDescent="0.2">
      <c r="A38" t="s">
        <v>2099</v>
      </c>
      <c r="B38" s="4" t="s">
        <v>190</v>
      </c>
    </row>
    <row r="39" spans="1:2" x14ac:dyDescent="0.2">
      <c r="A39" t="s">
        <v>2100</v>
      </c>
      <c r="B39" s="4" t="s">
        <v>1806</v>
      </c>
    </row>
    <row r="40" spans="1:2" x14ac:dyDescent="0.2">
      <c r="A40" t="s">
        <v>2101</v>
      </c>
      <c r="B40" s="4" t="s">
        <v>1807</v>
      </c>
    </row>
    <row r="41" spans="1:2" x14ac:dyDescent="0.2">
      <c r="A41" t="s">
        <v>2102</v>
      </c>
      <c r="B41" s="4" t="s">
        <v>517</v>
      </c>
    </row>
    <row r="42" spans="1:2" x14ac:dyDescent="0.2">
      <c r="A42" t="s">
        <v>2103</v>
      </c>
      <c r="B42" s="4" t="s">
        <v>1808</v>
      </c>
    </row>
    <row r="43" spans="1:2" x14ac:dyDescent="0.2">
      <c r="A43" t="s">
        <v>2104</v>
      </c>
      <c r="B43" s="4" t="s">
        <v>1809</v>
      </c>
    </row>
    <row r="44" spans="1:2" x14ac:dyDescent="0.2">
      <c r="A44" t="s">
        <v>2105</v>
      </c>
      <c r="B44" s="4" t="s">
        <v>1810</v>
      </c>
    </row>
    <row r="45" spans="1:2" x14ac:dyDescent="0.2">
      <c r="A45" t="s">
        <v>2106</v>
      </c>
      <c r="B45" s="4" t="s">
        <v>1811</v>
      </c>
    </row>
    <row r="46" spans="1:2" x14ac:dyDescent="0.2">
      <c r="A46" t="s">
        <v>2107</v>
      </c>
      <c r="B46" s="4" t="s">
        <v>1812</v>
      </c>
    </row>
    <row r="47" spans="1:2" x14ac:dyDescent="0.2">
      <c r="A47" t="s">
        <v>2108</v>
      </c>
      <c r="B47" s="4" t="s">
        <v>1813</v>
      </c>
    </row>
    <row r="48" spans="1:2" x14ac:dyDescent="0.2">
      <c r="A48" t="s">
        <v>2109</v>
      </c>
      <c r="B48" s="4" t="s">
        <v>1814</v>
      </c>
    </row>
    <row r="49" spans="1:2" x14ac:dyDescent="0.2">
      <c r="A49" t="s">
        <v>2110</v>
      </c>
      <c r="B49" s="4" t="s">
        <v>615</v>
      </c>
    </row>
    <row r="50" spans="1:2" x14ac:dyDescent="0.2">
      <c r="A50" t="s">
        <v>2111</v>
      </c>
      <c r="B50" s="32" t="s">
        <v>1815</v>
      </c>
    </row>
    <row r="51" spans="1:2" x14ac:dyDescent="0.2">
      <c r="A51" t="s">
        <v>2112</v>
      </c>
      <c r="B51" s="4" t="s">
        <v>1816</v>
      </c>
    </row>
    <row r="52" spans="1:2" x14ac:dyDescent="0.2">
      <c r="A52" t="s">
        <v>2113</v>
      </c>
      <c r="B52" s="4" t="s">
        <v>1817</v>
      </c>
    </row>
    <row r="53" spans="1:2" x14ac:dyDescent="0.2">
      <c r="A53" t="s">
        <v>2114</v>
      </c>
      <c r="B53" s="4" t="s">
        <v>1818</v>
      </c>
    </row>
    <row r="54" spans="1:2" x14ac:dyDescent="0.2">
      <c r="A54" t="s">
        <v>2115</v>
      </c>
      <c r="B54" s="4" t="s">
        <v>1819</v>
      </c>
    </row>
    <row r="55" spans="1:2" x14ac:dyDescent="0.2">
      <c r="A55" t="s">
        <v>2116</v>
      </c>
      <c r="B55" s="4" t="s">
        <v>1820</v>
      </c>
    </row>
    <row r="56" spans="1:2" x14ac:dyDescent="0.2">
      <c r="A56" t="s">
        <v>2117</v>
      </c>
      <c r="B56" s="4" t="s">
        <v>1718</v>
      </c>
    </row>
    <row r="57" spans="1:2" x14ac:dyDescent="0.2">
      <c r="A57" t="s">
        <v>2118</v>
      </c>
      <c r="B57" s="4" t="s">
        <v>1821</v>
      </c>
    </row>
    <row r="58" spans="1:2" x14ac:dyDescent="0.2">
      <c r="A58" t="s">
        <v>2119</v>
      </c>
      <c r="B58" s="4" t="s">
        <v>1822</v>
      </c>
    </row>
    <row r="59" spans="1:2" x14ac:dyDescent="0.2">
      <c r="A59" t="s">
        <v>2120</v>
      </c>
      <c r="B59" s="4" t="s">
        <v>1823</v>
      </c>
    </row>
    <row r="60" spans="1:2" x14ac:dyDescent="0.2">
      <c r="A60" t="s">
        <v>2121</v>
      </c>
      <c r="B60" s="4" t="s">
        <v>1824</v>
      </c>
    </row>
    <row r="61" spans="1:2" x14ac:dyDescent="0.2">
      <c r="A61" t="s">
        <v>2122</v>
      </c>
      <c r="B61" s="4" t="s">
        <v>1825</v>
      </c>
    </row>
    <row r="62" spans="1:2" x14ac:dyDescent="0.2">
      <c r="A62" t="s">
        <v>2123</v>
      </c>
      <c r="B62" s="4" t="s">
        <v>1826</v>
      </c>
    </row>
    <row r="63" spans="1:2" x14ac:dyDescent="0.2">
      <c r="A63" t="s">
        <v>2124</v>
      </c>
      <c r="B63" s="4" t="s">
        <v>1827</v>
      </c>
    </row>
    <row r="64" spans="1:2" x14ac:dyDescent="0.2">
      <c r="A64" t="s">
        <v>2125</v>
      </c>
      <c r="B64" s="4" t="s">
        <v>1828</v>
      </c>
    </row>
    <row r="65" spans="1:2" x14ac:dyDescent="0.2">
      <c r="A65" t="s">
        <v>2126</v>
      </c>
      <c r="B65" s="4" t="s">
        <v>1829</v>
      </c>
    </row>
    <row r="66" spans="1:2" x14ac:dyDescent="0.2">
      <c r="A66" t="s">
        <v>2127</v>
      </c>
      <c r="B66" s="4" t="s">
        <v>1830</v>
      </c>
    </row>
    <row r="67" spans="1:2" x14ac:dyDescent="0.2">
      <c r="A67" t="s">
        <v>2128</v>
      </c>
      <c r="B67" s="4" t="s">
        <v>1831</v>
      </c>
    </row>
    <row r="68" spans="1:2" x14ac:dyDescent="0.2">
      <c r="A68" t="s">
        <v>2129</v>
      </c>
      <c r="B68" s="4" t="s">
        <v>1832</v>
      </c>
    </row>
    <row r="69" spans="1:2" x14ac:dyDescent="0.2">
      <c r="A69" t="s">
        <v>2130</v>
      </c>
      <c r="B69" s="10" t="s">
        <v>1694</v>
      </c>
    </row>
    <row r="70" spans="1:2" x14ac:dyDescent="0.2">
      <c r="A70" t="s">
        <v>2131</v>
      </c>
      <c r="B70" s="10" t="s">
        <v>1695</v>
      </c>
    </row>
    <row r="71" spans="1:2" x14ac:dyDescent="0.2">
      <c r="A71" t="s">
        <v>2132</v>
      </c>
      <c r="B71" s="10" t="s">
        <v>1696</v>
      </c>
    </row>
    <row r="72" spans="1:2" x14ac:dyDescent="0.2">
      <c r="A72" t="s">
        <v>2133</v>
      </c>
      <c r="B72" s="10" t="s">
        <v>1697</v>
      </c>
    </row>
    <row r="73" spans="1:2" x14ac:dyDescent="0.2">
      <c r="A73" t="s">
        <v>2134</v>
      </c>
      <c r="B73" s="10" t="s">
        <v>1699</v>
      </c>
    </row>
    <row r="74" spans="1:2" x14ac:dyDescent="0.2">
      <c r="A74" t="s">
        <v>2135</v>
      </c>
      <c r="B74" s="10" t="s">
        <v>1700</v>
      </c>
    </row>
    <row r="75" spans="1:2" x14ac:dyDescent="0.2">
      <c r="A75" t="s">
        <v>2136</v>
      </c>
      <c r="B75" s="10" t="s">
        <v>1701</v>
      </c>
    </row>
    <row r="76" spans="1:2" x14ac:dyDescent="0.2">
      <c r="A76" t="s">
        <v>2137</v>
      </c>
      <c r="B76" s="10" t="s">
        <v>1702</v>
      </c>
    </row>
    <row r="77" spans="1:2" x14ac:dyDescent="0.2">
      <c r="A77" t="s">
        <v>2138</v>
      </c>
      <c r="B77" s="10" t="s">
        <v>1703</v>
      </c>
    </row>
    <row r="78" spans="1:2" x14ac:dyDescent="0.2">
      <c r="A78" t="s">
        <v>2139</v>
      </c>
      <c r="B78" s="10" t="s">
        <v>1704</v>
      </c>
    </row>
    <row r="79" spans="1:2" x14ac:dyDescent="0.2">
      <c r="A79" t="s">
        <v>2140</v>
      </c>
      <c r="B79" s="10" t="s">
        <v>1705</v>
      </c>
    </row>
    <row r="80" spans="1:2" x14ac:dyDescent="0.2">
      <c r="A80" t="s">
        <v>2141</v>
      </c>
      <c r="B80" s="10" t="s">
        <v>1706</v>
      </c>
    </row>
    <row r="81" spans="1:2" x14ac:dyDescent="0.2">
      <c r="A81" t="s">
        <v>2142</v>
      </c>
      <c r="B81" s="10" t="s">
        <v>1707</v>
      </c>
    </row>
    <row r="82" spans="1:2" x14ac:dyDescent="0.2">
      <c r="A82" t="s">
        <v>2143</v>
      </c>
      <c r="B82" s="10" t="s">
        <v>1709</v>
      </c>
    </row>
    <row r="83" spans="1:2" x14ac:dyDescent="0.2">
      <c r="A83" t="s">
        <v>2144</v>
      </c>
      <c r="B83" s="10" t="s">
        <v>1710</v>
      </c>
    </row>
    <row r="84" spans="1:2" x14ac:dyDescent="0.2">
      <c r="A84" t="s">
        <v>2145</v>
      </c>
      <c r="B84" s="10" t="s">
        <v>1712</v>
      </c>
    </row>
    <row r="85" spans="1:2" x14ac:dyDescent="0.2">
      <c r="A85" t="s">
        <v>2146</v>
      </c>
      <c r="B85" s="10" t="s">
        <v>1713</v>
      </c>
    </row>
    <row r="86" spans="1:2" x14ac:dyDescent="0.2">
      <c r="A86" t="s">
        <v>2147</v>
      </c>
      <c r="B86" s="10" t="s">
        <v>1714</v>
      </c>
    </row>
    <row r="87" spans="1:2" x14ac:dyDescent="0.2">
      <c r="A87" t="s">
        <v>2148</v>
      </c>
      <c r="B87" s="10" t="s">
        <v>1715</v>
      </c>
    </row>
    <row r="88" spans="1:2" x14ac:dyDescent="0.2">
      <c r="A88" t="s">
        <v>2149</v>
      </c>
      <c r="B88" s="10" t="s">
        <v>1716</v>
      </c>
    </row>
    <row r="89" spans="1:2" x14ac:dyDescent="0.2">
      <c r="A89" t="s">
        <v>2150</v>
      </c>
      <c r="B89" s="10" t="s">
        <v>1717</v>
      </c>
    </row>
    <row r="90" spans="1:2" x14ac:dyDescent="0.2">
      <c r="A90" t="s">
        <v>2151</v>
      </c>
      <c r="B90" s="10" t="s">
        <v>1719</v>
      </c>
    </row>
    <row r="91" spans="1:2" x14ac:dyDescent="0.2">
      <c r="A91" t="s">
        <v>2152</v>
      </c>
      <c r="B91" s="10" t="s">
        <v>1720</v>
      </c>
    </row>
    <row r="92" spans="1:2" x14ac:dyDescent="0.2">
      <c r="A92" t="s">
        <v>2421</v>
      </c>
      <c r="B92" s="10" t="s">
        <v>2417</v>
      </c>
    </row>
    <row r="93" spans="1:2" x14ac:dyDescent="0.2">
      <c r="A93" t="s">
        <v>2422</v>
      </c>
      <c r="B93" s="10" t="s">
        <v>2418</v>
      </c>
    </row>
    <row r="94" spans="1:2" x14ac:dyDescent="0.2">
      <c r="A94" t="s">
        <v>2423</v>
      </c>
      <c r="B94" s="10" t="s">
        <v>2419</v>
      </c>
    </row>
    <row r="95" spans="1:2" x14ac:dyDescent="0.2">
      <c r="A95" t="s">
        <v>2424</v>
      </c>
      <c r="B95" s="10" t="s">
        <v>2420</v>
      </c>
    </row>
    <row r="96" spans="1:2" x14ac:dyDescent="0.2">
      <c r="B96" s="10"/>
    </row>
    <row r="97" spans="2:2" x14ac:dyDescent="0.2">
      <c r="B97" s="10"/>
    </row>
    <row r="98" spans="2:2" x14ac:dyDescent="0.2">
      <c r="B98" s="10"/>
    </row>
    <row r="99" spans="2:2" x14ac:dyDescent="0.2">
      <c r="B99" s="10"/>
    </row>
    <row r="100" spans="2:2" x14ac:dyDescent="0.2">
      <c r="B100" s="10"/>
    </row>
    <row r="101" spans="2:2" x14ac:dyDescent="0.2">
      <c r="B101" s="10"/>
    </row>
    <row r="102" spans="2:2" x14ac:dyDescent="0.2">
      <c r="B102" s="10"/>
    </row>
    <row r="103" spans="2:2" x14ac:dyDescent="0.2">
      <c r="B103" s="10"/>
    </row>
    <row r="104" spans="2:2" x14ac:dyDescent="0.2">
      <c r="B104" s="10"/>
    </row>
    <row r="105" spans="2:2" x14ac:dyDescent="0.2">
      <c r="B105" s="10"/>
    </row>
    <row r="106" spans="2:2" x14ac:dyDescent="0.2">
      <c r="B106" s="10"/>
    </row>
    <row r="107" spans="2:2" x14ac:dyDescent="0.2">
      <c r="B107" s="10"/>
    </row>
    <row r="108" spans="2:2" x14ac:dyDescent="0.2">
      <c r="B108" s="10"/>
    </row>
    <row r="109" spans="2:2" x14ac:dyDescent="0.2">
      <c r="B109" s="10"/>
    </row>
    <row r="110" spans="2:2" x14ac:dyDescent="0.2">
      <c r="B110" s="10"/>
    </row>
    <row r="111" spans="2:2" x14ac:dyDescent="0.2">
      <c r="B111" s="10"/>
    </row>
    <row r="112" spans="2:2" x14ac:dyDescent="0.2">
      <c r="B112" s="10"/>
    </row>
    <row r="113" spans="2:2" x14ac:dyDescent="0.2">
      <c r="B113" s="10"/>
    </row>
    <row r="114" spans="2:2" x14ac:dyDescent="0.2">
      <c r="B114" s="10"/>
    </row>
    <row r="115" spans="2:2" x14ac:dyDescent="0.2">
      <c r="B115" s="10"/>
    </row>
    <row r="116" spans="2:2" x14ac:dyDescent="0.2">
      <c r="B116" s="10"/>
    </row>
    <row r="117" spans="2:2" x14ac:dyDescent="0.2">
      <c r="B117" s="10"/>
    </row>
    <row r="118" spans="2:2" x14ac:dyDescent="0.2">
      <c r="B118" s="10"/>
    </row>
    <row r="119" spans="2:2" x14ac:dyDescent="0.2">
      <c r="B119" s="10"/>
    </row>
    <row r="120" spans="2:2" x14ac:dyDescent="0.2">
      <c r="B120" s="10"/>
    </row>
    <row r="121" spans="2:2" x14ac:dyDescent="0.2">
      <c r="B121" s="10"/>
    </row>
    <row r="122" spans="2:2" x14ac:dyDescent="0.2">
      <c r="B122" s="10"/>
    </row>
    <row r="123" spans="2:2" x14ac:dyDescent="0.2">
      <c r="B123" s="10"/>
    </row>
    <row r="124" spans="2:2" x14ac:dyDescent="0.2">
      <c r="B124" s="10"/>
    </row>
    <row r="125" spans="2:2" x14ac:dyDescent="0.2">
      <c r="B125" s="10"/>
    </row>
    <row r="126" spans="2:2" x14ac:dyDescent="0.2">
      <c r="B126" s="10"/>
    </row>
    <row r="127" spans="2:2" x14ac:dyDescent="0.2">
      <c r="B127" s="10"/>
    </row>
    <row r="128" spans="2:2" x14ac:dyDescent="0.2">
      <c r="B128" s="10"/>
    </row>
    <row r="129" spans="2:2" x14ac:dyDescent="0.2">
      <c r="B129" s="10"/>
    </row>
    <row r="130" spans="2:2" x14ac:dyDescent="0.2">
      <c r="B130" s="10"/>
    </row>
    <row r="131" spans="2:2" x14ac:dyDescent="0.2">
      <c r="B131" s="10"/>
    </row>
    <row r="132" spans="2:2" x14ac:dyDescent="0.2">
      <c r="B132" s="10"/>
    </row>
    <row r="133" spans="2:2" x14ac:dyDescent="0.2">
      <c r="B133" s="10"/>
    </row>
    <row r="134" spans="2:2" x14ac:dyDescent="0.2">
      <c r="B134" s="10"/>
    </row>
    <row r="135" spans="2:2" x14ac:dyDescent="0.2">
      <c r="B135" s="10"/>
    </row>
    <row r="136" spans="2:2" x14ac:dyDescent="0.2">
      <c r="B136" s="10"/>
    </row>
    <row r="137" spans="2:2" x14ac:dyDescent="0.2">
      <c r="B137" s="10"/>
    </row>
    <row r="138" spans="2:2" x14ac:dyDescent="0.2">
      <c r="B138" s="10"/>
    </row>
    <row r="139" spans="2:2" x14ac:dyDescent="0.2">
      <c r="B139" s="10"/>
    </row>
    <row r="140" spans="2:2" x14ac:dyDescent="0.2">
      <c r="B140" s="10"/>
    </row>
    <row r="141" spans="2:2" x14ac:dyDescent="0.2">
      <c r="B141" s="10"/>
    </row>
    <row r="142" spans="2:2" x14ac:dyDescent="0.2">
      <c r="B142" s="10"/>
    </row>
    <row r="143" spans="2:2" x14ac:dyDescent="0.2">
      <c r="B143" s="10"/>
    </row>
    <row r="144" spans="2:2" x14ac:dyDescent="0.2">
      <c r="B144" s="10"/>
    </row>
    <row r="145" spans="2:2" x14ac:dyDescent="0.2">
      <c r="B145" s="10"/>
    </row>
    <row r="146" spans="2:2" x14ac:dyDescent="0.2">
      <c r="B146" s="10"/>
    </row>
    <row r="147" spans="2:2" x14ac:dyDescent="0.2">
      <c r="B147" s="10"/>
    </row>
    <row r="148" spans="2:2" x14ac:dyDescent="0.2">
      <c r="B148" s="10"/>
    </row>
    <row r="149" spans="2:2" x14ac:dyDescent="0.2">
      <c r="B149" s="10"/>
    </row>
    <row r="150" spans="2:2" x14ac:dyDescent="0.2">
      <c r="B150" s="10"/>
    </row>
    <row r="151" spans="2:2" x14ac:dyDescent="0.2">
      <c r="B151" s="10"/>
    </row>
    <row r="152" spans="2:2" x14ac:dyDescent="0.2">
      <c r="B152" s="10"/>
    </row>
    <row r="153" spans="2:2" x14ac:dyDescent="0.2">
      <c r="B153" s="10"/>
    </row>
    <row r="154" spans="2:2" x14ac:dyDescent="0.2">
      <c r="B154" s="10"/>
    </row>
    <row r="155" spans="2:2" x14ac:dyDescent="0.2">
      <c r="B155" s="10"/>
    </row>
    <row r="156" spans="2:2" x14ac:dyDescent="0.2">
      <c r="B156" s="10"/>
    </row>
    <row r="157" spans="2:2" x14ac:dyDescent="0.2">
      <c r="B157" s="10"/>
    </row>
    <row r="158" spans="2:2" x14ac:dyDescent="0.2">
      <c r="B158" s="10"/>
    </row>
    <row r="159" spans="2:2" x14ac:dyDescent="0.2">
      <c r="B159" s="10"/>
    </row>
    <row r="160" spans="2:2" x14ac:dyDescent="0.2">
      <c r="B160" s="10"/>
    </row>
    <row r="161" spans="2:2" x14ac:dyDescent="0.2">
      <c r="B161" s="10"/>
    </row>
    <row r="162" spans="2:2" x14ac:dyDescent="0.2">
      <c r="B162" s="10"/>
    </row>
    <row r="163" spans="2:2" x14ac:dyDescent="0.2">
      <c r="B163" s="10"/>
    </row>
    <row r="164" spans="2:2" x14ac:dyDescent="0.2">
      <c r="B164" s="10"/>
    </row>
    <row r="165" spans="2:2" x14ac:dyDescent="0.2">
      <c r="B165" s="10"/>
    </row>
    <row r="166" spans="2:2" x14ac:dyDescent="0.2">
      <c r="B166" s="10"/>
    </row>
    <row r="167" spans="2:2" x14ac:dyDescent="0.2">
      <c r="B167" s="10"/>
    </row>
    <row r="168" spans="2:2" x14ac:dyDescent="0.2">
      <c r="B168" s="10"/>
    </row>
    <row r="169" spans="2:2" x14ac:dyDescent="0.2">
      <c r="B169" s="10"/>
    </row>
    <row r="170" spans="2:2" x14ac:dyDescent="0.2">
      <c r="B170" s="10"/>
    </row>
    <row r="171" spans="2:2" x14ac:dyDescent="0.2">
      <c r="B171" s="10"/>
    </row>
    <row r="172" spans="2:2" x14ac:dyDescent="0.2">
      <c r="B172" s="10"/>
    </row>
    <row r="173" spans="2:2" x14ac:dyDescent="0.2">
      <c r="B173" s="10"/>
    </row>
    <row r="174" spans="2:2" x14ac:dyDescent="0.2">
      <c r="B174" s="10"/>
    </row>
    <row r="175" spans="2:2" x14ac:dyDescent="0.2">
      <c r="B175" s="10"/>
    </row>
    <row r="176" spans="2:2" x14ac:dyDescent="0.2">
      <c r="B176" s="10"/>
    </row>
    <row r="177" spans="2:2" x14ac:dyDescent="0.2">
      <c r="B177" s="10"/>
    </row>
    <row r="178" spans="2:2" x14ac:dyDescent="0.2">
      <c r="B178" s="10"/>
    </row>
    <row r="179" spans="2:2" x14ac:dyDescent="0.2">
      <c r="B179" s="10"/>
    </row>
    <row r="180" spans="2:2" x14ac:dyDescent="0.2">
      <c r="B180" s="10"/>
    </row>
    <row r="181" spans="2:2" x14ac:dyDescent="0.2">
      <c r="B181" s="10"/>
    </row>
    <row r="182" spans="2:2" x14ac:dyDescent="0.2">
      <c r="B182" s="10"/>
    </row>
    <row r="183" spans="2:2" x14ac:dyDescent="0.2">
      <c r="B183" s="10"/>
    </row>
    <row r="184" spans="2:2" x14ac:dyDescent="0.2">
      <c r="B184" s="10"/>
    </row>
    <row r="185" spans="2:2" x14ac:dyDescent="0.2">
      <c r="B185" s="10"/>
    </row>
    <row r="186" spans="2:2" x14ac:dyDescent="0.2">
      <c r="B186" s="10"/>
    </row>
    <row r="187" spans="2:2" x14ac:dyDescent="0.2">
      <c r="B187" s="10"/>
    </row>
    <row r="188" spans="2:2" x14ac:dyDescent="0.2">
      <c r="B188" s="10"/>
    </row>
    <row r="189" spans="2:2" x14ac:dyDescent="0.2">
      <c r="B189" s="10"/>
    </row>
    <row r="190" spans="2:2" x14ac:dyDescent="0.2">
      <c r="B190" s="10"/>
    </row>
    <row r="191" spans="2:2" x14ac:dyDescent="0.2">
      <c r="B191" s="10"/>
    </row>
    <row r="192" spans="2:2" x14ac:dyDescent="0.2">
      <c r="B192" s="10"/>
    </row>
    <row r="193" spans="2:2" x14ac:dyDescent="0.2">
      <c r="B193" s="10"/>
    </row>
    <row r="194" spans="2:2" x14ac:dyDescent="0.2">
      <c r="B194" s="10"/>
    </row>
    <row r="195" spans="2:2" x14ac:dyDescent="0.2">
      <c r="B195" s="10"/>
    </row>
    <row r="196" spans="2:2" x14ac:dyDescent="0.2">
      <c r="B196" s="10"/>
    </row>
    <row r="197" spans="2:2" x14ac:dyDescent="0.2">
      <c r="B197" s="10"/>
    </row>
    <row r="198" spans="2:2" x14ac:dyDescent="0.2">
      <c r="B198" s="10"/>
    </row>
    <row r="199" spans="2:2" x14ac:dyDescent="0.2">
      <c r="B199" s="10"/>
    </row>
    <row r="200" spans="2:2" x14ac:dyDescent="0.2">
      <c r="B200" s="10"/>
    </row>
    <row r="201" spans="2:2" x14ac:dyDescent="0.2">
      <c r="B201" s="10"/>
    </row>
    <row r="202" spans="2:2" x14ac:dyDescent="0.2">
      <c r="B202" s="10"/>
    </row>
    <row r="203" spans="2:2" x14ac:dyDescent="0.2">
      <c r="B203" s="10"/>
    </row>
    <row r="204" spans="2:2" x14ac:dyDescent="0.2">
      <c r="B204" s="10"/>
    </row>
    <row r="205" spans="2:2" x14ac:dyDescent="0.2">
      <c r="B205" s="10"/>
    </row>
    <row r="206" spans="2:2" x14ac:dyDescent="0.2">
      <c r="B206" s="10"/>
    </row>
    <row r="207" spans="2:2" x14ac:dyDescent="0.2">
      <c r="B207" s="10"/>
    </row>
    <row r="208" spans="2:2" x14ac:dyDescent="0.2">
      <c r="B208" s="10"/>
    </row>
    <row r="209" spans="2:2" x14ac:dyDescent="0.2">
      <c r="B209" s="10"/>
    </row>
    <row r="210" spans="2:2" x14ac:dyDescent="0.2">
      <c r="B210" s="10"/>
    </row>
    <row r="211" spans="2:2" x14ac:dyDescent="0.2">
      <c r="B211" s="10"/>
    </row>
    <row r="212" spans="2:2" x14ac:dyDescent="0.2">
      <c r="B212" s="10"/>
    </row>
    <row r="213" spans="2:2" x14ac:dyDescent="0.2">
      <c r="B213" s="10"/>
    </row>
    <row r="214" spans="2:2" x14ac:dyDescent="0.2">
      <c r="B214" s="10"/>
    </row>
    <row r="215" spans="2:2" x14ac:dyDescent="0.2">
      <c r="B215" s="10"/>
    </row>
    <row r="216" spans="2:2" x14ac:dyDescent="0.2">
      <c r="B216" s="10"/>
    </row>
    <row r="217" spans="2:2" x14ac:dyDescent="0.2">
      <c r="B217" s="10"/>
    </row>
    <row r="218" spans="2:2" x14ac:dyDescent="0.2">
      <c r="B218" s="10"/>
    </row>
    <row r="219" spans="2:2" x14ac:dyDescent="0.2">
      <c r="B219" s="10"/>
    </row>
    <row r="220" spans="2:2" x14ac:dyDescent="0.2">
      <c r="B220" s="10"/>
    </row>
    <row r="221" spans="2:2" x14ac:dyDescent="0.2">
      <c r="B221" s="10"/>
    </row>
    <row r="222" spans="2:2" x14ac:dyDescent="0.2">
      <c r="B222" s="10"/>
    </row>
    <row r="223" spans="2:2" x14ac:dyDescent="0.2">
      <c r="B223" s="10"/>
    </row>
    <row r="224" spans="2:2" x14ac:dyDescent="0.2">
      <c r="B224" s="10"/>
    </row>
    <row r="225" spans="2:2" x14ac:dyDescent="0.2">
      <c r="B225" s="10"/>
    </row>
    <row r="226" spans="2:2" x14ac:dyDescent="0.2">
      <c r="B226" s="10"/>
    </row>
    <row r="227" spans="2:2" x14ac:dyDescent="0.2">
      <c r="B227" s="10"/>
    </row>
    <row r="228" spans="2:2" x14ac:dyDescent="0.2">
      <c r="B228" s="10"/>
    </row>
    <row r="229" spans="2:2" x14ac:dyDescent="0.2">
      <c r="B229" s="10"/>
    </row>
    <row r="230" spans="2:2" x14ac:dyDescent="0.2">
      <c r="B230" s="10"/>
    </row>
    <row r="231" spans="2:2" x14ac:dyDescent="0.2">
      <c r="B231" s="10"/>
    </row>
    <row r="232" spans="2:2" x14ac:dyDescent="0.2">
      <c r="B232" s="10"/>
    </row>
    <row r="233" spans="2:2" x14ac:dyDescent="0.2">
      <c r="B233" s="10"/>
    </row>
    <row r="234" spans="2:2" x14ac:dyDescent="0.2">
      <c r="B234" s="10"/>
    </row>
    <row r="235" spans="2:2" x14ac:dyDescent="0.2">
      <c r="B235" s="10"/>
    </row>
    <row r="236" spans="2:2" x14ac:dyDescent="0.2">
      <c r="B236" s="10"/>
    </row>
    <row r="237" spans="2:2" x14ac:dyDescent="0.2">
      <c r="B237" s="10"/>
    </row>
    <row r="238" spans="2:2" x14ac:dyDescent="0.2">
      <c r="B238" s="10"/>
    </row>
    <row r="239" spans="2:2" x14ac:dyDescent="0.2">
      <c r="B239" s="10"/>
    </row>
    <row r="240" spans="2:2" x14ac:dyDescent="0.2">
      <c r="B240" s="10"/>
    </row>
    <row r="241" spans="2:2" x14ac:dyDescent="0.2">
      <c r="B241" s="10"/>
    </row>
    <row r="242" spans="2:2" x14ac:dyDescent="0.2">
      <c r="B242" s="10"/>
    </row>
    <row r="243" spans="2:2" x14ac:dyDescent="0.2">
      <c r="B243" s="10"/>
    </row>
    <row r="244" spans="2:2" x14ac:dyDescent="0.2">
      <c r="B244" s="10"/>
    </row>
    <row r="245" spans="2:2" x14ac:dyDescent="0.2">
      <c r="B245" s="10"/>
    </row>
    <row r="246" spans="2:2" x14ac:dyDescent="0.2">
      <c r="B246" s="10"/>
    </row>
    <row r="247" spans="2:2" x14ac:dyDescent="0.2">
      <c r="B247" s="10"/>
    </row>
    <row r="248" spans="2:2" x14ac:dyDescent="0.2">
      <c r="B248" s="10"/>
    </row>
    <row r="249" spans="2:2" x14ac:dyDescent="0.2">
      <c r="B249" s="10"/>
    </row>
    <row r="250" spans="2:2" x14ac:dyDescent="0.2">
      <c r="B250" s="10"/>
    </row>
    <row r="251" spans="2:2" x14ac:dyDescent="0.2">
      <c r="B251" s="10"/>
    </row>
    <row r="252" spans="2:2" x14ac:dyDescent="0.2">
      <c r="B252" s="10"/>
    </row>
    <row r="253" spans="2:2" x14ac:dyDescent="0.2">
      <c r="B253" s="10"/>
    </row>
    <row r="254" spans="2:2" x14ac:dyDescent="0.2">
      <c r="B254" s="10"/>
    </row>
    <row r="255" spans="2:2" x14ac:dyDescent="0.2">
      <c r="B255" s="10"/>
    </row>
    <row r="256" spans="2:2" x14ac:dyDescent="0.2">
      <c r="B256" s="10"/>
    </row>
    <row r="257" spans="2:2" x14ac:dyDescent="0.2">
      <c r="B257" s="10"/>
    </row>
    <row r="258" spans="2:2" x14ac:dyDescent="0.2">
      <c r="B258" s="10"/>
    </row>
    <row r="259" spans="2:2" x14ac:dyDescent="0.2">
      <c r="B259" s="10"/>
    </row>
    <row r="260" spans="2:2" x14ac:dyDescent="0.2">
      <c r="B260" s="10"/>
    </row>
    <row r="261" spans="2:2" x14ac:dyDescent="0.2">
      <c r="B261" s="10"/>
    </row>
    <row r="262" spans="2:2" x14ac:dyDescent="0.2">
      <c r="B262" s="10"/>
    </row>
    <row r="263" spans="2:2" x14ac:dyDescent="0.2">
      <c r="B263" s="10"/>
    </row>
    <row r="264" spans="2:2" x14ac:dyDescent="0.2">
      <c r="B264" s="10"/>
    </row>
    <row r="265" spans="2:2" x14ac:dyDescent="0.2">
      <c r="B265" s="10"/>
    </row>
    <row r="266" spans="2:2" x14ac:dyDescent="0.2">
      <c r="B266" s="10"/>
    </row>
    <row r="267" spans="2:2" x14ac:dyDescent="0.2">
      <c r="B267" s="10"/>
    </row>
    <row r="268" spans="2:2" x14ac:dyDescent="0.2">
      <c r="B268" s="10"/>
    </row>
    <row r="269" spans="2:2" x14ac:dyDescent="0.2">
      <c r="B269" s="10"/>
    </row>
    <row r="270" spans="2:2" x14ac:dyDescent="0.2">
      <c r="B270" s="10"/>
    </row>
    <row r="271" spans="2:2" x14ac:dyDescent="0.2">
      <c r="B271" s="10"/>
    </row>
    <row r="272" spans="2:2" x14ac:dyDescent="0.2">
      <c r="B272" s="10"/>
    </row>
    <row r="273" spans="2:2" x14ac:dyDescent="0.2">
      <c r="B273" s="10"/>
    </row>
    <row r="274" spans="2:2" x14ac:dyDescent="0.2">
      <c r="B274" s="10"/>
    </row>
    <row r="275" spans="2:2" x14ac:dyDescent="0.2">
      <c r="B275" s="10"/>
    </row>
    <row r="276" spans="2:2" x14ac:dyDescent="0.2">
      <c r="B276" s="10"/>
    </row>
    <row r="277" spans="2:2" x14ac:dyDescent="0.2">
      <c r="B277" s="10"/>
    </row>
    <row r="278" spans="2:2" x14ac:dyDescent="0.2">
      <c r="B278" s="10"/>
    </row>
    <row r="279" spans="2:2" x14ac:dyDescent="0.2">
      <c r="B279" s="10"/>
    </row>
    <row r="280" spans="2:2" x14ac:dyDescent="0.2">
      <c r="B280" s="10"/>
    </row>
    <row r="281" spans="2:2" x14ac:dyDescent="0.2">
      <c r="B281" s="10"/>
    </row>
    <row r="282" spans="2:2" x14ac:dyDescent="0.2">
      <c r="B282" s="10"/>
    </row>
    <row r="283" spans="2:2" x14ac:dyDescent="0.2">
      <c r="B283" s="10"/>
    </row>
    <row r="284" spans="2:2" x14ac:dyDescent="0.2">
      <c r="B284" s="10"/>
    </row>
    <row r="285" spans="2:2" x14ac:dyDescent="0.2">
      <c r="B285" s="10"/>
    </row>
    <row r="286" spans="2:2" x14ac:dyDescent="0.2">
      <c r="B286" s="10"/>
    </row>
    <row r="287" spans="2:2" x14ac:dyDescent="0.2">
      <c r="B287" s="10"/>
    </row>
    <row r="288" spans="2:2" x14ac:dyDescent="0.2">
      <c r="B288" s="10"/>
    </row>
    <row r="289" spans="2:2" x14ac:dyDescent="0.2">
      <c r="B289" s="10"/>
    </row>
    <row r="290" spans="2:2" x14ac:dyDescent="0.2">
      <c r="B290" s="10"/>
    </row>
    <row r="291" spans="2:2" x14ac:dyDescent="0.2">
      <c r="B291" s="10"/>
    </row>
    <row r="292" spans="2:2" x14ac:dyDescent="0.2">
      <c r="B292" s="10"/>
    </row>
    <row r="293" spans="2:2" x14ac:dyDescent="0.2">
      <c r="B293" s="10"/>
    </row>
    <row r="294" spans="2:2" x14ac:dyDescent="0.2">
      <c r="B294" s="10"/>
    </row>
    <row r="295" spans="2:2" x14ac:dyDescent="0.2">
      <c r="B295" s="10"/>
    </row>
    <row r="296" spans="2:2" x14ac:dyDescent="0.2">
      <c r="B296" s="10"/>
    </row>
    <row r="297" spans="2:2" x14ac:dyDescent="0.2">
      <c r="B297" s="10"/>
    </row>
    <row r="298" spans="2:2" x14ac:dyDescent="0.2">
      <c r="B298" s="10"/>
    </row>
    <row r="299" spans="2:2" x14ac:dyDescent="0.2">
      <c r="B299" s="10"/>
    </row>
    <row r="300" spans="2:2" x14ac:dyDescent="0.2">
      <c r="B300" s="10"/>
    </row>
    <row r="301" spans="2:2" x14ac:dyDescent="0.2">
      <c r="B301" s="10"/>
    </row>
    <row r="302" spans="2:2" x14ac:dyDescent="0.2">
      <c r="B302" s="10"/>
    </row>
    <row r="303" spans="2:2" x14ac:dyDescent="0.2">
      <c r="B303" s="10"/>
    </row>
    <row r="304" spans="2:2" x14ac:dyDescent="0.2">
      <c r="B304" s="10"/>
    </row>
    <row r="305" spans="2:2" x14ac:dyDescent="0.2">
      <c r="B305" s="10"/>
    </row>
    <row r="306" spans="2:2" x14ac:dyDescent="0.2">
      <c r="B306" s="10"/>
    </row>
    <row r="307" spans="2:2" x14ac:dyDescent="0.2">
      <c r="B307" s="10"/>
    </row>
    <row r="308" spans="2:2" x14ac:dyDescent="0.2">
      <c r="B308" s="10"/>
    </row>
    <row r="309" spans="2:2" x14ac:dyDescent="0.2">
      <c r="B309" s="10"/>
    </row>
    <row r="310" spans="2:2" x14ac:dyDescent="0.2">
      <c r="B310" s="10"/>
    </row>
    <row r="311" spans="2:2" x14ac:dyDescent="0.2">
      <c r="B311" s="10"/>
    </row>
    <row r="312" spans="2:2" x14ac:dyDescent="0.2">
      <c r="B312" s="10"/>
    </row>
    <row r="313" spans="2:2" x14ac:dyDescent="0.2">
      <c r="B313" s="10"/>
    </row>
    <row r="314" spans="2:2" x14ac:dyDescent="0.2">
      <c r="B314" s="10"/>
    </row>
    <row r="315" spans="2:2" x14ac:dyDescent="0.2">
      <c r="B315" s="10"/>
    </row>
    <row r="316" spans="2:2" x14ac:dyDescent="0.2">
      <c r="B316" s="10"/>
    </row>
    <row r="317" spans="2:2" x14ac:dyDescent="0.2">
      <c r="B317" s="10"/>
    </row>
    <row r="318" spans="2:2" x14ac:dyDescent="0.2">
      <c r="B318" s="10"/>
    </row>
    <row r="319" spans="2:2" x14ac:dyDescent="0.2">
      <c r="B319" s="10"/>
    </row>
    <row r="320" spans="2:2" x14ac:dyDescent="0.2">
      <c r="B320" s="10"/>
    </row>
    <row r="321" spans="2:2" x14ac:dyDescent="0.2">
      <c r="B321" s="10"/>
    </row>
    <row r="322" spans="2:2" x14ac:dyDescent="0.2">
      <c r="B322" s="10"/>
    </row>
    <row r="323" spans="2:2" x14ac:dyDescent="0.2">
      <c r="B323" s="10"/>
    </row>
    <row r="324" spans="2:2" x14ac:dyDescent="0.2">
      <c r="B324" s="10"/>
    </row>
    <row r="325" spans="2:2" x14ac:dyDescent="0.2">
      <c r="B325" s="10"/>
    </row>
    <row r="326" spans="2:2" x14ac:dyDescent="0.2">
      <c r="B326" s="10"/>
    </row>
    <row r="327" spans="2:2" x14ac:dyDescent="0.2">
      <c r="B327" s="10"/>
    </row>
    <row r="328" spans="2:2" x14ac:dyDescent="0.2">
      <c r="B328" s="10"/>
    </row>
    <row r="329" spans="2:2" x14ac:dyDescent="0.2">
      <c r="B329" s="10"/>
    </row>
    <row r="330" spans="2:2" x14ac:dyDescent="0.2">
      <c r="B330" s="10"/>
    </row>
    <row r="331" spans="2:2" x14ac:dyDescent="0.2">
      <c r="B331" s="10"/>
    </row>
    <row r="332" spans="2:2" x14ac:dyDescent="0.2">
      <c r="B332" s="10"/>
    </row>
    <row r="333" spans="2:2" x14ac:dyDescent="0.2">
      <c r="B333" s="10"/>
    </row>
    <row r="334" spans="2:2" x14ac:dyDescent="0.2">
      <c r="B334" s="10"/>
    </row>
    <row r="335" spans="2:2" x14ac:dyDescent="0.2">
      <c r="B335" s="10"/>
    </row>
    <row r="336" spans="2:2" x14ac:dyDescent="0.2">
      <c r="B336" s="10"/>
    </row>
    <row r="337" spans="2:2" x14ac:dyDescent="0.2">
      <c r="B337" s="10"/>
    </row>
    <row r="338" spans="2:2" x14ac:dyDescent="0.2">
      <c r="B338" s="10"/>
    </row>
    <row r="339" spans="2:2" x14ac:dyDescent="0.2">
      <c r="B339" s="10"/>
    </row>
    <row r="340" spans="2:2" x14ac:dyDescent="0.2">
      <c r="B340" s="10"/>
    </row>
    <row r="341" spans="2:2" x14ac:dyDescent="0.2">
      <c r="B341" s="10"/>
    </row>
    <row r="342" spans="2:2" x14ac:dyDescent="0.2">
      <c r="B342" s="10"/>
    </row>
    <row r="343" spans="2:2" x14ac:dyDescent="0.2">
      <c r="B343" s="10"/>
    </row>
    <row r="344" spans="2:2" x14ac:dyDescent="0.2">
      <c r="B344" s="10"/>
    </row>
    <row r="345" spans="2:2" x14ac:dyDescent="0.2">
      <c r="B345" s="10"/>
    </row>
    <row r="346" spans="2:2" x14ac:dyDescent="0.2">
      <c r="B346" s="10"/>
    </row>
    <row r="347" spans="2:2" x14ac:dyDescent="0.2">
      <c r="B347" s="10"/>
    </row>
    <row r="348" spans="2:2" x14ac:dyDescent="0.2">
      <c r="B348" s="10"/>
    </row>
    <row r="349" spans="2:2" x14ac:dyDescent="0.2">
      <c r="B349" s="10"/>
    </row>
    <row r="350" spans="2:2" x14ac:dyDescent="0.2">
      <c r="B350" s="10"/>
    </row>
    <row r="351" spans="2:2" x14ac:dyDescent="0.2">
      <c r="B351" s="10"/>
    </row>
    <row r="352" spans="2:2" x14ac:dyDescent="0.2">
      <c r="B352" s="10"/>
    </row>
    <row r="353" spans="2:2" x14ac:dyDescent="0.2">
      <c r="B353" s="10"/>
    </row>
    <row r="354" spans="2:2" x14ac:dyDescent="0.2">
      <c r="B354" s="10"/>
    </row>
    <row r="355" spans="2:2" x14ac:dyDescent="0.2">
      <c r="B355" s="10"/>
    </row>
    <row r="356" spans="2:2" x14ac:dyDescent="0.2">
      <c r="B356" s="10"/>
    </row>
    <row r="357" spans="2:2" x14ac:dyDescent="0.2">
      <c r="B357" s="10"/>
    </row>
    <row r="358" spans="2:2" x14ac:dyDescent="0.2">
      <c r="B358" s="10"/>
    </row>
    <row r="359" spans="2:2" x14ac:dyDescent="0.2">
      <c r="B359" s="10"/>
    </row>
    <row r="360" spans="2:2" x14ac:dyDescent="0.2">
      <c r="B360" s="10"/>
    </row>
    <row r="361" spans="2:2" x14ac:dyDescent="0.2">
      <c r="B361" s="10"/>
    </row>
    <row r="362" spans="2:2" x14ac:dyDescent="0.2">
      <c r="B362" s="10"/>
    </row>
    <row r="363" spans="2:2" x14ac:dyDescent="0.2">
      <c r="B363" s="10"/>
    </row>
    <row r="364" spans="2:2" x14ac:dyDescent="0.2">
      <c r="B364" s="10"/>
    </row>
    <row r="365" spans="2:2" x14ac:dyDescent="0.2">
      <c r="B365" s="10"/>
    </row>
    <row r="366" spans="2:2" x14ac:dyDescent="0.2">
      <c r="B366" s="10"/>
    </row>
    <row r="367" spans="2:2" x14ac:dyDescent="0.2">
      <c r="B367" s="10"/>
    </row>
    <row r="368" spans="2:2" x14ac:dyDescent="0.2">
      <c r="B368" s="10"/>
    </row>
    <row r="369" spans="2:2" x14ac:dyDescent="0.2">
      <c r="B369" s="10"/>
    </row>
    <row r="370" spans="2:2" x14ac:dyDescent="0.2">
      <c r="B370" s="10"/>
    </row>
    <row r="371" spans="2:2" x14ac:dyDescent="0.2">
      <c r="B371" s="10"/>
    </row>
    <row r="372" spans="2:2" x14ac:dyDescent="0.2">
      <c r="B372" s="10"/>
    </row>
    <row r="373" spans="2:2" x14ac:dyDescent="0.2">
      <c r="B373" s="10"/>
    </row>
    <row r="374" spans="2:2" x14ac:dyDescent="0.2">
      <c r="B374" s="10"/>
    </row>
    <row r="375" spans="2:2" x14ac:dyDescent="0.2">
      <c r="B375" s="10"/>
    </row>
    <row r="376" spans="2:2" x14ac:dyDescent="0.2">
      <c r="B376" s="10"/>
    </row>
    <row r="377" spans="2:2" x14ac:dyDescent="0.2">
      <c r="B377" s="10"/>
    </row>
    <row r="378" spans="2:2" x14ac:dyDescent="0.2">
      <c r="B378" s="10"/>
    </row>
    <row r="379" spans="2:2" x14ac:dyDescent="0.2">
      <c r="B379" s="10"/>
    </row>
    <row r="380" spans="2:2" x14ac:dyDescent="0.2">
      <c r="B380" s="10"/>
    </row>
    <row r="381" spans="2:2" x14ac:dyDescent="0.2">
      <c r="B381" s="10"/>
    </row>
    <row r="382" spans="2:2" x14ac:dyDescent="0.2">
      <c r="B382" s="10"/>
    </row>
    <row r="383" spans="2:2" x14ac:dyDescent="0.2">
      <c r="B383" s="10"/>
    </row>
    <row r="384" spans="2:2" x14ac:dyDescent="0.2">
      <c r="B384" s="10"/>
    </row>
    <row r="385" spans="2:2" x14ac:dyDescent="0.2">
      <c r="B385" s="10"/>
    </row>
    <row r="386" spans="2:2" x14ac:dyDescent="0.2">
      <c r="B386" s="10"/>
    </row>
    <row r="387" spans="2:2" x14ac:dyDescent="0.2">
      <c r="B387" s="10"/>
    </row>
    <row r="388" spans="2:2" x14ac:dyDescent="0.2">
      <c r="B388" s="10"/>
    </row>
    <row r="389" spans="2:2" x14ac:dyDescent="0.2">
      <c r="B389" s="10"/>
    </row>
    <row r="390" spans="2:2" x14ac:dyDescent="0.2">
      <c r="B390" s="10"/>
    </row>
    <row r="391" spans="2:2" x14ac:dyDescent="0.2">
      <c r="B391" s="10"/>
    </row>
    <row r="392" spans="2:2" x14ac:dyDescent="0.2">
      <c r="B392" s="10"/>
    </row>
    <row r="393" spans="2:2" x14ac:dyDescent="0.2">
      <c r="B393" s="10"/>
    </row>
    <row r="394" spans="2:2" x14ac:dyDescent="0.2">
      <c r="B394" s="10"/>
    </row>
    <row r="395" spans="2:2" x14ac:dyDescent="0.2">
      <c r="B395" s="10"/>
    </row>
    <row r="396" spans="2:2" x14ac:dyDescent="0.2">
      <c r="B396" s="10"/>
    </row>
    <row r="397" spans="2:2" x14ac:dyDescent="0.2">
      <c r="B397" s="10"/>
    </row>
    <row r="398" spans="2:2" x14ac:dyDescent="0.2">
      <c r="B398" s="10"/>
    </row>
    <row r="399" spans="2:2" x14ac:dyDescent="0.2">
      <c r="B399" s="10"/>
    </row>
    <row r="400" spans="2:2" x14ac:dyDescent="0.2">
      <c r="B400" s="10"/>
    </row>
    <row r="401" spans="2:2" x14ac:dyDescent="0.2">
      <c r="B401" s="10"/>
    </row>
    <row r="402" spans="2:2" x14ac:dyDescent="0.2">
      <c r="B402" s="10"/>
    </row>
    <row r="403" spans="2:2" x14ac:dyDescent="0.2">
      <c r="B403" s="10"/>
    </row>
    <row r="404" spans="2:2" x14ac:dyDescent="0.2">
      <c r="B404" s="10"/>
    </row>
    <row r="405" spans="2:2" x14ac:dyDescent="0.2">
      <c r="B405" s="10"/>
    </row>
    <row r="406" spans="2:2" x14ac:dyDescent="0.2">
      <c r="B406" s="10"/>
    </row>
    <row r="407" spans="2:2" x14ac:dyDescent="0.2">
      <c r="B407" s="10"/>
    </row>
    <row r="408" spans="2:2" x14ac:dyDescent="0.2">
      <c r="B408" s="10"/>
    </row>
    <row r="409" spans="2:2" x14ac:dyDescent="0.2">
      <c r="B409" s="10"/>
    </row>
    <row r="410" spans="2:2" x14ac:dyDescent="0.2">
      <c r="B410" s="10"/>
    </row>
    <row r="411" spans="2:2" x14ac:dyDescent="0.2">
      <c r="B411" s="10"/>
    </row>
    <row r="412" spans="2:2" x14ac:dyDescent="0.2">
      <c r="B412" s="10"/>
    </row>
    <row r="413" spans="2:2" x14ac:dyDescent="0.2">
      <c r="B413" s="10"/>
    </row>
    <row r="414" spans="2:2" x14ac:dyDescent="0.2">
      <c r="B414" s="10"/>
    </row>
    <row r="415" spans="2:2" x14ac:dyDescent="0.2">
      <c r="B415" s="10"/>
    </row>
    <row r="416" spans="2:2" x14ac:dyDescent="0.2">
      <c r="B416" s="10"/>
    </row>
    <row r="417" spans="2:2" x14ac:dyDescent="0.2">
      <c r="B417" s="10"/>
    </row>
    <row r="418" spans="2:2" x14ac:dyDescent="0.2">
      <c r="B418" s="10"/>
    </row>
    <row r="419" spans="2:2" x14ac:dyDescent="0.2">
      <c r="B419" s="10"/>
    </row>
    <row r="420" spans="2:2" x14ac:dyDescent="0.2">
      <c r="B420" s="10"/>
    </row>
    <row r="421" spans="2:2" x14ac:dyDescent="0.2">
      <c r="B421" s="10"/>
    </row>
    <row r="422" spans="2:2" x14ac:dyDescent="0.2">
      <c r="B422" s="10"/>
    </row>
    <row r="423" spans="2:2" x14ac:dyDescent="0.2">
      <c r="B423" s="10"/>
    </row>
    <row r="424" spans="2:2" x14ac:dyDescent="0.2">
      <c r="B424" s="10"/>
    </row>
    <row r="425" spans="2:2" x14ac:dyDescent="0.2">
      <c r="B425" s="10"/>
    </row>
    <row r="426" spans="2:2" x14ac:dyDescent="0.2">
      <c r="B426" s="10"/>
    </row>
    <row r="427" spans="2:2" x14ac:dyDescent="0.2">
      <c r="B427" s="10"/>
    </row>
    <row r="428" spans="2:2" x14ac:dyDescent="0.2">
      <c r="B428" s="10"/>
    </row>
    <row r="429" spans="2:2" x14ac:dyDescent="0.2">
      <c r="B429" s="10"/>
    </row>
    <row r="430" spans="2:2" x14ac:dyDescent="0.2">
      <c r="B430" s="10"/>
    </row>
    <row r="431" spans="2:2" x14ac:dyDescent="0.2">
      <c r="B431" s="10"/>
    </row>
    <row r="432" spans="2:2" x14ac:dyDescent="0.2">
      <c r="B432" s="10"/>
    </row>
    <row r="433" spans="2:2" x14ac:dyDescent="0.2">
      <c r="B433" s="10"/>
    </row>
    <row r="434" spans="2:2" x14ac:dyDescent="0.2">
      <c r="B434" s="10"/>
    </row>
    <row r="435" spans="2:2" x14ac:dyDescent="0.2">
      <c r="B435" s="10"/>
    </row>
    <row r="436" spans="2:2" x14ac:dyDescent="0.2">
      <c r="B436" s="10"/>
    </row>
    <row r="437" spans="2:2" x14ac:dyDescent="0.2">
      <c r="B437" s="10"/>
    </row>
    <row r="438" spans="2:2" x14ac:dyDescent="0.2">
      <c r="B438" s="10"/>
    </row>
    <row r="439" spans="2:2" x14ac:dyDescent="0.2">
      <c r="B439" s="10"/>
    </row>
    <row r="440" spans="2:2" x14ac:dyDescent="0.2">
      <c r="B440" s="10"/>
    </row>
    <row r="441" spans="2:2" x14ac:dyDescent="0.2">
      <c r="B441" s="10"/>
    </row>
    <row r="442" spans="2:2" x14ac:dyDescent="0.2">
      <c r="B442" s="10"/>
    </row>
    <row r="443" spans="2:2" x14ac:dyDescent="0.2">
      <c r="B443" s="10"/>
    </row>
    <row r="444" spans="2:2" x14ac:dyDescent="0.2">
      <c r="B444" s="10"/>
    </row>
    <row r="445" spans="2:2" x14ac:dyDescent="0.2">
      <c r="B445" s="10"/>
    </row>
    <row r="446" spans="2:2" x14ac:dyDescent="0.2">
      <c r="B446" s="10"/>
    </row>
    <row r="447" spans="2:2" x14ac:dyDescent="0.2">
      <c r="B447" s="10"/>
    </row>
    <row r="448" spans="2:2" x14ac:dyDescent="0.2">
      <c r="B448" s="10"/>
    </row>
    <row r="449" spans="2:2" x14ac:dyDescent="0.2">
      <c r="B449" s="10"/>
    </row>
    <row r="450" spans="2:2" x14ac:dyDescent="0.2">
      <c r="B450" s="10"/>
    </row>
    <row r="451" spans="2:2" x14ac:dyDescent="0.2">
      <c r="B451" s="10"/>
    </row>
    <row r="452" spans="2:2" x14ac:dyDescent="0.2">
      <c r="B452" s="10"/>
    </row>
    <row r="453" spans="2:2" x14ac:dyDescent="0.2">
      <c r="B453" s="10"/>
    </row>
    <row r="454" spans="2:2" x14ac:dyDescent="0.2">
      <c r="B454" s="10"/>
    </row>
    <row r="455" spans="2:2" x14ac:dyDescent="0.2">
      <c r="B455" s="10"/>
    </row>
    <row r="456" spans="2:2" x14ac:dyDescent="0.2">
      <c r="B456" s="10"/>
    </row>
    <row r="457" spans="2:2" x14ac:dyDescent="0.2">
      <c r="B457" s="10"/>
    </row>
    <row r="458" spans="2:2" x14ac:dyDescent="0.2">
      <c r="B458" s="10"/>
    </row>
    <row r="459" spans="2:2" x14ac:dyDescent="0.2">
      <c r="B459" s="10"/>
    </row>
    <row r="460" spans="2:2" x14ac:dyDescent="0.2">
      <c r="B460" s="10"/>
    </row>
    <row r="461" spans="2:2" x14ac:dyDescent="0.2">
      <c r="B461" s="10"/>
    </row>
    <row r="462" spans="2:2" x14ac:dyDescent="0.2">
      <c r="B462" s="10"/>
    </row>
    <row r="463" spans="2:2" x14ac:dyDescent="0.2">
      <c r="B463" s="10"/>
    </row>
    <row r="464" spans="2:2" x14ac:dyDescent="0.2">
      <c r="B464" s="10"/>
    </row>
    <row r="465" spans="2:2" x14ac:dyDescent="0.2">
      <c r="B465" s="10"/>
    </row>
    <row r="466" spans="2:2" x14ac:dyDescent="0.2">
      <c r="B466" s="10"/>
    </row>
    <row r="467" spans="2:2" x14ac:dyDescent="0.2">
      <c r="B467" s="10"/>
    </row>
    <row r="468" spans="2:2" x14ac:dyDescent="0.2">
      <c r="B468" s="10"/>
    </row>
    <row r="469" spans="2:2" x14ac:dyDescent="0.2">
      <c r="B469" s="10"/>
    </row>
    <row r="470" spans="2:2" x14ac:dyDescent="0.2">
      <c r="B470" s="10"/>
    </row>
    <row r="471" spans="2:2" x14ac:dyDescent="0.2">
      <c r="B471" s="10"/>
    </row>
    <row r="472" spans="2:2" x14ac:dyDescent="0.2">
      <c r="B472" s="10"/>
    </row>
    <row r="473" spans="2:2" x14ac:dyDescent="0.2">
      <c r="B473" s="10"/>
    </row>
    <row r="474" spans="2:2" x14ac:dyDescent="0.2">
      <c r="B474" s="10"/>
    </row>
    <row r="475" spans="2:2" x14ac:dyDescent="0.2">
      <c r="B475" s="10"/>
    </row>
    <row r="476" spans="2:2" x14ac:dyDescent="0.2">
      <c r="B476" s="10"/>
    </row>
    <row r="477" spans="2:2" x14ac:dyDescent="0.2">
      <c r="B477" s="10"/>
    </row>
    <row r="478" spans="2:2" x14ac:dyDescent="0.2">
      <c r="B478" s="10"/>
    </row>
    <row r="479" spans="2:2" x14ac:dyDescent="0.2">
      <c r="B479" s="10"/>
    </row>
    <row r="480" spans="2:2" x14ac:dyDescent="0.2">
      <c r="B480" s="10"/>
    </row>
    <row r="481" spans="2:2" x14ac:dyDescent="0.2">
      <c r="B481" s="10"/>
    </row>
    <row r="482" spans="2:2" x14ac:dyDescent="0.2">
      <c r="B482" s="10"/>
    </row>
    <row r="483" spans="2:2" x14ac:dyDescent="0.2">
      <c r="B483" s="10"/>
    </row>
    <row r="484" spans="2:2" x14ac:dyDescent="0.2">
      <c r="B484" s="10"/>
    </row>
    <row r="485" spans="2:2" x14ac:dyDescent="0.2">
      <c r="B485" s="10"/>
    </row>
    <row r="486" spans="2:2" x14ac:dyDescent="0.2">
      <c r="B486" s="10"/>
    </row>
    <row r="487" spans="2:2" x14ac:dyDescent="0.2">
      <c r="B487" s="10"/>
    </row>
    <row r="488" spans="2:2" x14ac:dyDescent="0.2">
      <c r="B488" s="10"/>
    </row>
    <row r="489" spans="2:2" x14ac:dyDescent="0.2">
      <c r="B489" s="10"/>
    </row>
    <row r="490" spans="2:2" x14ac:dyDescent="0.2">
      <c r="B490" s="10"/>
    </row>
    <row r="491" spans="2:2" x14ac:dyDescent="0.2">
      <c r="B491" s="10"/>
    </row>
    <row r="492" spans="2:2" x14ac:dyDescent="0.2">
      <c r="B492" s="10"/>
    </row>
    <row r="493" spans="2:2" x14ac:dyDescent="0.2">
      <c r="B493" s="10"/>
    </row>
    <row r="494" spans="2:2" x14ac:dyDescent="0.2">
      <c r="B494" s="10"/>
    </row>
    <row r="495" spans="2:2" x14ac:dyDescent="0.2">
      <c r="B495" s="10"/>
    </row>
    <row r="496" spans="2:2" x14ac:dyDescent="0.2">
      <c r="B496" s="10"/>
    </row>
    <row r="497" spans="2:2" x14ac:dyDescent="0.2">
      <c r="B497" s="10"/>
    </row>
    <row r="498" spans="2:2" x14ac:dyDescent="0.2">
      <c r="B498" s="10"/>
    </row>
    <row r="499" spans="2:2" x14ac:dyDescent="0.2">
      <c r="B499" s="10"/>
    </row>
    <row r="500" spans="2:2" x14ac:dyDescent="0.2">
      <c r="B500" s="10"/>
    </row>
    <row r="501" spans="2:2" x14ac:dyDescent="0.2">
      <c r="B501" s="10"/>
    </row>
    <row r="502" spans="2:2" x14ac:dyDescent="0.2">
      <c r="B502" s="10"/>
    </row>
    <row r="503" spans="2:2" x14ac:dyDescent="0.2">
      <c r="B503" s="10"/>
    </row>
    <row r="504" spans="2:2" x14ac:dyDescent="0.2">
      <c r="B504" s="10"/>
    </row>
    <row r="505" spans="2:2" x14ac:dyDescent="0.2">
      <c r="B505" s="10"/>
    </row>
    <row r="506" spans="2:2" x14ac:dyDescent="0.2">
      <c r="B506" s="10"/>
    </row>
    <row r="507" spans="2:2" x14ac:dyDescent="0.2">
      <c r="B507" s="10"/>
    </row>
    <row r="508" spans="2:2" x14ac:dyDescent="0.2">
      <c r="B508" s="10"/>
    </row>
    <row r="509" spans="2:2" x14ac:dyDescent="0.2">
      <c r="B509" s="10"/>
    </row>
    <row r="510" spans="2:2" x14ac:dyDescent="0.2">
      <c r="B510" s="10"/>
    </row>
    <row r="511" spans="2:2" x14ac:dyDescent="0.2">
      <c r="B511" s="10"/>
    </row>
    <row r="512" spans="2:2" x14ac:dyDescent="0.2">
      <c r="B512" s="10"/>
    </row>
    <row r="513" spans="2:2" x14ac:dyDescent="0.2">
      <c r="B513" s="10"/>
    </row>
    <row r="514" spans="2:2" x14ac:dyDescent="0.2">
      <c r="B514" s="10"/>
    </row>
    <row r="515" spans="2:2" x14ac:dyDescent="0.2">
      <c r="B515" s="10"/>
    </row>
    <row r="516" spans="2:2" x14ac:dyDescent="0.2">
      <c r="B516" s="10"/>
    </row>
    <row r="517" spans="2:2" x14ac:dyDescent="0.2">
      <c r="B517" s="10"/>
    </row>
    <row r="518" spans="2:2" x14ac:dyDescent="0.2">
      <c r="B518" s="10"/>
    </row>
    <row r="519" spans="2:2" x14ac:dyDescent="0.2">
      <c r="B519" s="10"/>
    </row>
    <row r="520" spans="2:2" x14ac:dyDescent="0.2">
      <c r="B520" s="10"/>
    </row>
    <row r="521" spans="2:2" x14ac:dyDescent="0.2">
      <c r="B521" s="10"/>
    </row>
    <row r="522" spans="2:2" x14ac:dyDescent="0.2">
      <c r="B522" s="10"/>
    </row>
    <row r="523" spans="2:2" x14ac:dyDescent="0.2">
      <c r="B523" s="10"/>
    </row>
    <row r="524" spans="2:2" x14ac:dyDescent="0.2">
      <c r="B524" s="10"/>
    </row>
    <row r="525" spans="2:2" x14ac:dyDescent="0.2">
      <c r="B525" s="10"/>
    </row>
    <row r="526" spans="2:2" x14ac:dyDescent="0.2">
      <c r="B526" s="10"/>
    </row>
    <row r="527" spans="2:2" x14ac:dyDescent="0.2">
      <c r="B527" s="10"/>
    </row>
    <row r="528" spans="2:2" x14ac:dyDescent="0.2">
      <c r="B528" s="10"/>
    </row>
    <row r="529" spans="2:2" x14ac:dyDescent="0.2">
      <c r="B529" s="10"/>
    </row>
    <row r="530" spans="2:2" x14ac:dyDescent="0.2">
      <c r="B530" s="10"/>
    </row>
    <row r="531" spans="2:2" x14ac:dyDescent="0.2">
      <c r="B531" s="10"/>
    </row>
    <row r="532" spans="2:2" x14ac:dyDescent="0.2">
      <c r="B532" s="10"/>
    </row>
    <row r="533" spans="2:2" x14ac:dyDescent="0.2">
      <c r="B533" s="10"/>
    </row>
    <row r="534" spans="2:2" x14ac:dyDescent="0.2">
      <c r="B534" s="10"/>
    </row>
    <row r="535" spans="2:2" x14ac:dyDescent="0.2">
      <c r="B535" s="10"/>
    </row>
    <row r="536" spans="2:2" x14ac:dyDescent="0.2">
      <c r="B536" s="10"/>
    </row>
    <row r="537" spans="2:2" x14ac:dyDescent="0.2">
      <c r="B537" s="10"/>
    </row>
    <row r="538" spans="2:2" x14ac:dyDescent="0.2">
      <c r="B538" s="10"/>
    </row>
    <row r="539" spans="2:2" x14ac:dyDescent="0.2">
      <c r="B539" s="10"/>
    </row>
    <row r="540" spans="2:2" x14ac:dyDescent="0.2">
      <c r="B540" s="10"/>
    </row>
    <row r="541" spans="2:2" x14ac:dyDescent="0.2">
      <c r="B541" s="10"/>
    </row>
    <row r="542" spans="2:2" x14ac:dyDescent="0.2">
      <c r="B542" s="10"/>
    </row>
    <row r="543" spans="2:2" x14ac:dyDescent="0.2">
      <c r="B543" s="10"/>
    </row>
    <row r="544" spans="2:2" x14ac:dyDescent="0.2">
      <c r="B544" s="10"/>
    </row>
    <row r="545" spans="2:2" x14ac:dyDescent="0.2">
      <c r="B545" s="10"/>
    </row>
    <row r="546" spans="2:2" x14ac:dyDescent="0.2">
      <c r="B546" s="10"/>
    </row>
    <row r="547" spans="2:2" x14ac:dyDescent="0.2">
      <c r="B547" s="10"/>
    </row>
    <row r="548" spans="2:2" x14ac:dyDescent="0.2">
      <c r="B548" s="10"/>
    </row>
    <row r="549" spans="2:2" x14ac:dyDescent="0.2">
      <c r="B549" s="10"/>
    </row>
    <row r="550" spans="2:2" x14ac:dyDescent="0.2">
      <c r="B550" s="10"/>
    </row>
    <row r="551" spans="2:2" x14ac:dyDescent="0.2">
      <c r="B551" s="10"/>
    </row>
    <row r="552" spans="2:2" x14ac:dyDescent="0.2">
      <c r="B552" s="10"/>
    </row>
    <row r="553" spans="2:2" x14ac:dyDescent="0.2">
      <c r="B553" s="10"/>
    </row>
    <row r="554" spans="2:2" x14ac:dyDescent="0.2">
      <c r="B554" s="10"/>
    </row>
    <row r="555" spans="2:2" x14ac:dyDescent="0.2">
      <c r="B555" s="10"/>
    </row>
    <row r="556" spans="2:2" x14ac:dyDescent="0.2">
      <c r="B556" s="10"/>
    </row>
    <row r="557" spans="2:2" x14ac:dyDescent="0.2">
      <c r="B557" s="10"/>
    </row>
    <row r="558" spans="2:2" x14ac:dyDescent="0.2">
      <c r="B558" s="10"/>
    </row>
    <row r="559" spans="2:2" x14ac:dyDescent="0.2">
      <c r="B559" s="10"/>
    </row>
    <row r="560" spans="2:2" x14ac:dyDescent="0.2">
      <c r="B560" s="10"/>
    </row>
    <row r="561" spans="2:2" x14ac:dyDescent="0.2">
      <c r="B561" s="10"/>
    </row>
    <row r="562" spans="2:2" x14ac:dyDescent="0.2">
      <c r="B562" s="10"/>
    </row>
    <row r="563" spans="2:2" x14ac:dyDescent="0.2">
      <c r="B563" s="10"/>
    </row>
    <row r="564" spans="2:2" x14ac:dyDescent="0.2">
      <c r="B564" s="10"/>
    </row>
    <row r="565" spans="2:2" x14ac:dyDescent="0.2">
      <c r="B565" s="10"/>
    </row>
    <row r="566" spans="2:2" x14ac:dyDescent="0.2">
      <c r="B566" s="10"/>
    </row>
    <row r="567" spans="2:2" x14ac:dyDescent="0.2">
      <c r="B567" s="10"/>
    </row>
    <row r="568" spans="2:2" x14ac:dyDescent="0.2">
      <c r="B568" s="10"/>
    </row>
    <row r="569" spans="2:2" x14ac:dyDescent="0.2">
      <c r="B569" s="10"/>
    </row>
    <row r="570" spans="2:2" x14ac:dyDescent="0.2">
      <c r="B570" s="10"/>
    </row>
    <row r="571" spans="2:2" x14ac:dyDescent="0.2">
      <c r="B571" s="10"/>
    </row>
    <row r="572" spans="2:2" x14ac:dyDescent="0.2">
      <c r="B572" s="10"/>
    </row>
    <row r="573" spans="2:2" x14ac:dyDescent="0.2">
      <c r="B573" s="10"/>
    </row>
    <row r="574" spans="2:2" x14ac:dyDescent="0.2">
      <c r="B574" s="10"/>
    </row>
    <row r="575" spans="2:2" x14ac:dyDescent="0.2">
      <c r="B575" s="10"/>
    </row>
    <row r="576" spans="2:2" x14ac:dyDescent="0.2">
      <c r="B576" s="10"/>
    </row>
    <row r="577" spans="2:2" x14ac:dyDescent="0.2">
      <c r="B577" s="10"/>
    </row>
    <row r="578" spans="2:2" x14ac:dyDescent="0.2">
      <c r="B578" s="10"/>
    </row>
    <row r="579" spans="2:2" x14ac:dyDescent="0.2">
      <c r="B579" s="10"/>
    </row>
    <row r="580" spans="2:2" x14ac:dyDescent="0.2">
      <c r="B580" s="10"/>
    </row>
    <row r="581" spans="2:2" x14ac:dyDescent="0.2">
      <c r="B581" s="10"/>
    </row>
    <row r="582" spans="2:2" x14ac:dyDescent="0.2">
      <c r="B582" s="10"/>
    </row>
    <row r="583" spans="2:2" x14ac:dyDescent="0.2">
      <c r="B583" s="10"/>
    </row>
    <row r="584" spans="2:2" x14ac:dyDescent="0.2">
      <c r="B584" s="10"/>
    </row>
    <row r="585" spans="2:2" x14ac:dyDescent="0.2">
      <c r="B585" s="10"/>
    </row>
    <row r="586" spans="2:2" x14ac:dyDescent="0.2">
      <c r="B586" s="10"/>
    </row>
    <row r="587" spans="2:2" x14ac:dyDescent="0.2">
      <c r="B587" s="10"/>
    </row>
    <row r="588" spans="2:2" x14ac:dyDescent="0.2">
      <c r="B588" s="10"/>
    </row>
    <row r="589" spans="2:2" x14ac:dyDescent="0.2">
      <c r="B589" s="10"/>
    </row>
    <row r="590" spans="2:2" x14ac:dyDescent="0.2">
      <c r="B590" s="10"/>
    </row>
    <row r="591" spans="2:2" x14ac:dyDescent="0.2">
      <c r="B591" s="10"/>
    </row>
    <row r="592" spans="2:2" x14ac:dyDescent="0.2">
      <c r="B592" s="10"/>
    </row>
    <row r="593" spans="2:2" x14ac:dyDescent="0.2">
      <c r="B593" s="10"/>
    </row>
    <row r="594" spans="2:2" x14ac:dyDescent="0.2">
      <c r="B594" s="10"/>
    </row>
    <row r="595" spans="2:2" x14ac:dyDescent="0.2">
      <c r="B595" s="10"/>
    </row>
    <row r="596" spans="2:2" x14ac:dyDescent="0.2">
      <c r="B596" s="10"/>
    </row>
    <row r="597" spans="2:2" x14ac:dyDescent="0.2">
      <c r="B597" s="10"/>
    </row>
    <row r="598" spans="2:2" x14ac:dyDescent="0.2">
      <c r="B598" s="10"/>
    </row>
    <row r="599" spans="2:2" x14ac:dyDescent="0.2">
      <c r="B599" s="10"/>
    </row>
    <row r="600" spans="2:2" x14ac:dyDescent="0.2">
      <c r="B600" s="10"/>
    </row>
    <row r="601" spans="2:2" x14ac:dyDescent="0.2">
      <c r="B601" s="10"/>
    </row>
    <row r="602" spans="2:2" x14ac:dyDescent="0.2">
      <c r="B602" s="10"/>
    </row>
    <row r="603" spans="2:2" x14ac:dyDescent="0.2">
      <c r="B603" s="10"/>
    </row>
    <row r="604" spans="2:2" x14ac:dyDescent="0.2">
      <c r="B604" s="10"/>
    </row>
    <row r="605" spans="2:2" x14ac:dyDescent="0.2">
      <c r="B605" s="10"/>
    </row>
    <row r="606" spans="2:2" x14ac:dyDescent="0.2">
      <c r="B606" s="10"/>
    </row>
    <row r="607" spans="2:2" x14ac:dyDescent="0.2">
      <c r="B607" s="10"/>
    </row>
    <row r="608" spans="2:2" x14ac:dyDescent="0.2">
      <c r="B608" s="10"/>
    </row>
    <row r="609" spans="2:2" x14ac:dyDescent="0.2">
      <c r="B609" s="10"/>
    </row>
    <row r="610" spans="2:2" x14ac:dyDescent="0.2">
      <c r="B610" s="10"/>
    </row>
    <row r="611" spans="2:2" x14ac:dyDescent="0.2">
      <c r="B611" s="10"/>
    </row>
    <row r="612" spans="2:2" x14ac:dyDescent="0.2">
      <c r="B612" s="10"/>
    </row>
    <row r="613" spans="2:2" x14ac:dyDescent="0.2">
      <c r="B613" s="10"/>
    </row>
    <row r="614" spans="2:2" x14ac:dyDescent="0.2">
      <c r="B614" s="10"/>
    </row>
    <row r="615" spans="2:2" x14ac:dyDescent="0.2">
      <c r="B615" s="10"/>
    </row>
    <row r="616" spans="2:2" x14ac:dyDescent="0.2">
      <c r="B616" s="10"/>
    </row>
    <row r="617" spans="2:2" x14ac:dyDescent="0.2">
      <c r="B617" s="10"/>
    </row>
    <row r="618" spans="2:2" x14ac:dyDescent="0.2">
      <c r="B618" s="10"/>
    </row>
    <row r="619" spans="2:2" x14ac:dyDescent="0.2">
      <c r="B619" s="10"/>
    </row>
    <row r="620" spans="2:2" x14ac:dyDescent="0.2">
      <c r="B620" s="10"/>
    </row>
    <row r="621" spans="2:2" x14ac:dyDescent="0.2">
      <c r="B621" s="10"/>
    </row>
    <row r="622" spans="2:2" x14ac:dyDescent="0.2">
      <c r="B622" s="10"/>
    </row>
    <row r="623" spans="2:2" x14ac:dyDescent="0.2">
      <c r="B623" s="10"/>
    </row>
    <row r="624" spans="2:2" x14ac:dyDescent="0.2">
      <c r="B624" s="10"/>
    </row>
    <row r="625" spans="2:2" x14ac:dyDescent="0.2">
      <c r="B625" s="10"/>
    </row>
    <row r="626" spans="2:2" x14ac:dyDescent="0.2">
      <c r="B626" s="10"/>
    </row>
    <row r="627" spans="2:2" x14ac:dyDescent="0.2">
      <c r="B627" s="10"/>
    </row>
    <row r="628" spans="2:2" x14ac:dyDescent="0.2">
      <c r="B628" s="10"/>
    </row>
    <row r="629" spans="2:2" x14ac:dyDescent="0.2">
      <c r="B629" s="10"/>
    </row>
    <row r="630" spans="2:2" x14ac:dyDescent="0.2">
      <c r="B630" s="10"/>
    </row>
    <row r="631" spans="2:2" x14ac:dyDescent="0.2">
      <c r="B631" s="10"/>
    </row>
    <row r="632" spans="2:2" x14ac:dyDescent="0.2">
      <c r="B632" s="10"/>
    </row>
    <row r="633" spans="2:2" x14ac:dyDescent="0.2">
      <c r="B633" s="10"/>
    </row>
    <row r="634" spans="2:2" x14ac:dyDescent="0.2">
      <c r="B634" s="10"/>
    </row>
    <row r="635" spans="2:2" x14ac:dyDescent="0.2">
      <c r="B635" s="10"/>
    </row>
    <row r="636" spans="2:2" x14ac:dyDescent="0.2">
      <c r="B636" s="10"/>
    </row>
    <row r="637" spans="2:2" x14ac:dyDescent="0.2">
      <c r="B637" s="10"/>
    </row>
    <row r="638" spans="2:2" x14ac:dyDescent="0.2">
      <c r="B638" s="10"/>
    </row>
    <row r="639" spans="2:2" x14ac:dyDescent="0.2">
      <c r="B639" s="10"/>
    </row>
    <row r="640" spans="2:2" x14ac:dyDescent="0.2">
      <c r="B640" s="10"/>
    </row>
    <row r="641" spans="2:2" x14ac:dyDescent="0.2">
      <c r="B641" s="10"/>
    </row>
    <row r="642" spans="2:2" x14ac:dyDescent="0.2">
      <c r="B642" s="10"/>
    </row>
    <row r="643" spans="2:2" x14ac:dyDescent="0.2">
      <c r="B643" s="10"/>
    </row>
    <row r="644" spans="2:2" x14ac:dyDescent="0.2">
      <c r="B644" s="10"/>
    </row>
    <row r="645" spans="2:2" x14ac:dyDescent="0.2">
      <c r="B645" s="10"/>
    </row>
    <row r="646" spans="2:2" x14ac:dyDescent="0.2">
      <c r="B646" s="10"/>
    </row>
    <row r="647" spans="2:2" x14ac:dyDescent="0.2">
      <c r="B647" s="10"/>
    </row>
    <row r="648" spans="2:2" x14ac:dyDescent="0.2">
      <c r="B648" s="10"/>
    </row>
    <row r="649" spans="2:2" x14ac:dyDescent="0.2">
      <c r="B649" s="10"/>
    </row>
    <row r="650" spans="2:2" x14ac:dyDescent="0.2">
      <c r="B650" s="10"/>
    </row>
    <row r="651" spans="2:2" x14ac:dyDescent="0.2">
      <c r="B651" s="10"/>
    </row>
    <row r="652" spans="2:2" x14ac:dyDescent="0.2">
      <c r="B652" s="10"/>
    </row>
    <row r="653" spans="2:2" x14ac:dyDescent="0.2">
      <c r="B653" s="10"/>
    </row>
    <row r="654" spans="2:2" x14ac:dyDescent="0.2">
      <c r="B654" s="10"/>
    </row>
    <row r="655" spans="2:2" x14ac:dyDescent="0.2">
      <c r="B655" s="10"/>
    </row>
    <row r="656" spans="2:2" x14ac:dyDescent="0.2">
      <c r="B656" s="10"/>
    </row>
    <row r="657" spans="2:2" x14ac:dyDescent="0.2">
      <c r="B657" s="10"/>
    </row>
    <row r="658" spans="2:2" x14ac:dyDescent="0.2">
      <c r="B658" s="10"/>
    </row>
    <row r="659" spans="2:2" x14ac:dyDescent="0.2">
      <c r="B659" s="10"/>
    </row>
    <row r="660" spans="2:2" x14ac:dyDescent="0.2">
      <c r="B660" s="10"/>
    </row>
    <row r="661" spans="2:2" x14ac:dyDescent="0.2">
      <c r="B661" s="10"/>
    </row>
    <row r="662" spans="2:2" x14ac:dyDescent="0.2">
      <c r="B662" s="10"/>
    </row>
    <row r="663" spans="2:2" x14ac:dyDescent="0.2">
      <c r="B663" s="10"/>
    </row>
    <row r="664" spans="2:2" x14ac:dyDescent="0.2">
      <c r="B664" s="10"/>
    </row>
    <row r="665" spans="2:2" x14ac:dyDescent="0.2">
      <c r="B665" s="10"/>
    </row>
    <row r="666" spans="2:2" x14ac:dyDescent="0.2">
      <c r="B666" s="10"/>
    </row>
    <row r="667" spans="2:2" x14ac:dyDescent="0.2">
      <c r="B667" s="10"/>
    </row>
    <row r="668" spans="2:2" x14ac:dyDescent="0.2">
      <c r="B668" s="10"/>
    </row>
    <row r="669" spans="2:2" x14ac:dyDescent="0.2">
      <c r="B669" s="10"/>
    </row>
    <row r="670" spans="2:2" x14ac:dyDescent="0.2">
      <c r="B670" s="10"/>
    </row>
    <row r="671" spans="2:2" x14ac:dyDescent="0.2">
      <c r="B671" s="10"/>
    </row>
    <row r="672" spans="2:2" x14ac:dyDescent="0.2">
      <c r="B672" s="10"/>
    </row>
    <row r="673" spans="2:2" x14ac:dyDescent="0.2">
      <c r="B673" s="10"/>
    </row>
    <row r="674" spans="2:2" x14ac:dyDescent="0.2">
      <c r="B674" s="10"/>
    </row>
    <row r="675" spans="2:2" x14ac:dyDescent="0.2">
      <c r="B675" s="10"/>
    </row>
    <row r="676" spans="2:2" x14ac:dyDescent="0.2">
      <c r="B676" s="10"/>
    </row>
    <row r="677" spans="2:2" x14ac:dyDescent="0.2">
      <c r="B677" s="10"/>
    </row>
    <row r="678" spans="2:2" x14ac:dyDescent="0.2">
      <c r="B678" s="10"/>
    </row>
    <row r="679" spans="2:2" x14ac:dyDescent="0.2">
      <c r="B679" s="10"/>
    </row>
    <row r="680" spans="2:2" x14ac:dyDescent="0.2">
      <c r="B680" s="10"/>
    </row>
    <row r="681" spans="2:2" x14ac:dyDescent="0.2">
      <c r="B681" s="10"/>
    </row>
    <row r="682" spans="2:2" x14ac:dyDescent="0.2">
      <c r="B682" s="10"/>
    </row>
    <row r="683" spans="2:2" x14ac:dyDescent="0.2">
      <c r="B683" s="10"/>
    </row>
    <row r="684" spans="2:2" x14ac:dyDescent="0.2">
      <c r="B684" s="10"/>
    </row>
    <row r="685" spans="2:2" x14ac:dyDescent="0.2">
      <c r="B685" s="10"/>
    </row>
    <row r="686" spans="2:2" x14ac:dyDescent="0.2">
      <c r="B686" s="10"/>
    </row>
    <row r="687" spans="2:2" x14ac:dyDescent="0.2">
      <c r="B687" s="10"/>
    </row>
    <row r="688" spans="2:2" x14ac:dyDescent="0.2">
      <c r="B688" s="10"/>
    </row>
    <row r="689" spans="2:2" x14ac:dyDescent="0.2">
      <c r="B689" s="10"/>
    </row>
    <row r="690" spans="2:2" x14ac:dyDescent="0.2">
      <c r="B690" s="10"/>
    </row>
    <row r="691" spans="2:2" x14ac:dyDescent="0.2">
      <c r="B691" s="10"/>
    </row>
    <row r="692" spans="2:2" x14ac:dyDescent="0.2">
      <c r="B692" s="10"/>
    </row>
    <row r="693" spans="2:2" x14ac:dyDescent="0.2">
      <c r="B693" s="10"/>
    </row>
    <row r="694" spans="2:2" x14ac:dyDescent="0.2">
      <c r="B694" s="10"/>
    </row>
    <row r="695" spans="2:2" x14ac:dyDescent="0.2">
      <c r="B695" s="10"/>
    </row>
    <row r="696" spans="2:2" x14ac:dyDescent="0.2">
      <c r="B696" s="10"/>
    </row>
    <row r="697" spans="2:2" x14ac:dyDescent="0.2">
      <c r="B697" s="10"/>
    </row>
    <row r="698" spans="2:2" x14ac:dyDescent="0.2">
      <c r="B698" s="10"/>
    </row>
    <row r="699" spans="2:2" x14ac:dyDescent="0.2">
      <c r="B699" s="10"/>
    </row>
    <row r="700" spans="2:2" x14ac:dyDescent="0.2">
      <c r="B700" s="10"/>
    </row>
    <row r="701" spans="2:2" x14ac:dyDescent="0.2">
      <c r="B701" s="10"/>
    </row>
    <row r="702" spans="2:2" x14ac:dyDescent="0.2">
      <c r="B702" s="10"/>
    </row>
    <row r="703" spans="2:2" x14ac:dyDescent="0.2">
      <c r="B703" s="10"/>
    </row>
    <row r="704" spans="2:2" x14ac:dyDescent="0.2">
      <c r="B704" s="10"/>
    </row>
    <row r="705" spans="2:2" x14ac:dyDescent="0.2">
      <c r="B705" s="10"/>
    </row>
    <row r="706" spans="2:2" x14ac:dyDescent="0.2">
      <c r="B706" s="10"/>
    </row>
    <row r="707" spans="2:2" x14ac:dyDescent="0.2">
      <c r="B707" s="10"/>
    </row>
    <row r="708" spans="2:2" x14ac:dyDescent="0.2">
      <c r="B708" s="10"/>
    </row>
    <row r="709" spans="2:2" x14ac:dyDescent="0.2">
      <c r="B709" s="10"/>
    </row>
    <row r="710" spans="2:2" x14ac:dyDescent="0.2">
      <c r="B710" s="10"/>
    </row>
    <row r="711" spans="2:2" x14ac:dyDescent="0.2">
      <c r="B711" s="10"/>
    </row>
    <row r="712" spans="2:2" x14ac:dyDescent="0.2">
      <c r="B712" s="10"/>
    </row>
    <row r="713" spans="2:2" x14ac:dyDescent="0.2">
      <c r="B713" s="10"/>
    </row>
    <row r="714" spans="2:2" x14ac:dyDescent="0.2">
      <c r="B714" s="10"/>
    </row>
    <row r="715" spans="2:2" x14ac:dyDescent="0.2">
      <c r="B715" s="10"/>
    </row>
    <row r="716" spans="2:2" x14ac:dyDescent="0.2">
      <c r="B716" s="10"/>
    </row>
    <row r="717" spans="2:2" x14ac:dyDescent="0.2">
      <c r="B717" s="10"/>
    </row>
    <row r="718" spans="2:2" x14ac:dyDescent="0.2">
      <c r="B718" s="10"/>
    </row>
    <row r="719" spans="2:2" x14ac:dyDescent="0.2">
      <c r="B719" s="10"/>
    </row>
    <row r="720" spans="2:2" x14ac:dyDescent="0.2">
      <c r="B720" s="10"/>
    </row>
    <row r="721" spans="2:2" x14ac:dyDescent="0.2">
      <c r="B721" s="10"/>
    </row>
    <row r="722" spans="2:2" x14ac:dyDescent="0.2">
      <c r="B722" s="10"/>
    </row>
    <row r="723" spans="2:2" x14ac:dyDescent="0.2">
      <c r="B723" s="10"/>
    </row>
    <row r="724" spans="2:2" x14ac:dyDescent="0.2">
      <c r="B724" s="10"/>
    </row>
    <row r="725" spans="2:2" x14ac:dyDescent="0.2">
      <c r="B725" s="10"/>
    </row>
    <row r="726" spans="2:2" x14ac:dyDescent="0.2">
      <c r="B726" s="10"/>
    </row>
    <row r="727" spans="2:2" x14ac:dyDescent="0.2">
      <c r="B727" s="10"/>
    </row>
    <row r="728" spans="2:2" x14ac:dyDescent="0.2">
      <c r="B728" s="10"/>
    </row>
    <row r="729" spans="2:2" x14ac:dyDescent="0.2">
      <c r="B729" s="10"/>
    </row>
    <row r="730" spans="2:2" x14ac:dyDescent="0.2">
      <c r="B730" s="10"/>
    </row>
    <row r="731" spans="2:2" x14ac:dyDescent="0.2">
      <c r="B731" s="10"/>
    </row>
    <row r="732" spans="2:2" x14ac:dyDescent="0.2">
      <c r="B732" s="10"/>
    </row>
    <row r="733" spans="2:2" x14ac:dyDescent="0.2">
      <c r="B733" s="10"/>
    </row>
    <row r="734" spans="2:2" x14ac:dyDescent="0.2">
      <c r="B734" s="10"/>
    </row>
    <row r="735" spans="2:2" x14ac:dyDescent="0.2">
      <c r="B735" s="10"/>
    </row>
    <row r="736" spans="2:2" x14ac:dyDescent="0.2">
      <c r="B736" s="10"/>
    </row>
    <row r="737" spans="2:2" x14ac:dyDescent="0.2">
      <c r="B737" s="10"/>
    </row>
    <row r="738" spans="2:2" x14ac:dyDescent="0.2">
      <c r="B738" s="10"/>
    </row>
    <row r="739" spans="2:2" x14ac:dyDescent="0.2">
      <c r="B739" s="10"/>
    </row>
    <row r="740" spans="2:2" x14ac:dyDescent="0.2">
      <c r="B740" s="10"/>
    </row>
    <row r="741" spans="2:2" x14ac:dyDescent="0.2">
      <c r="B741" s="10"/>
    </row>
    <row r="742" spans="2:2" x14ac:dyDescent="0.2">
      <c r="B742" s="10"/>
    </row>
    <row r="743" spans="2:2" x14ac:dyDescent="0.2">
      <c r="B743" s="10"/>
    </row>
    <row r="744" spans="2:2" x14ac:dyDescent="0.2">
      <c r="B744" s="10"/>
    </row>
    <row r="745" spans="2:2" x14ac:dyDescent="0.2">
      <c r="B745" s="10"/>
    </row>
    <row r="746" spans="2:2" x14ac:dyDescent="0.2">
      <c r="B746" s="10"/>
    </row>
    <row r="747" spans="2:2" x14ac:dyDescent="0.2">
      <c r="B747" s="10"/>
    </row>
    <row r="748" spans="2:2" x14ac:dyDescent="0.2">
      <c r="B748" s="10"/>
    </row>
    <row r="749" spans="2:2" x14ac:dyDescent="0.2">
      <c r="B749" s="10"/>
    </row>
    <row r="750" spans="2:2" x14ac:dyDescent="0.2">
      <c r="B750" s="10"/>
    </row>
    <row r="751" spans="2:2" x14ac:dyDescent="0.2">
      <c r="B751" s="10"/>
    </row>
    <row r="752" spans="2:2" x14ac:dyDescent="0.2">
      <c r="B752" s="10"/>
    </row>
    <row r="753" spans="2:2" x14ac:dyDescent="0.2">
      <c r="B753" s="10"/>
    </row>
    <row r="754" spans="2:2" x14ac:dyDescent="0.2">
      <c r="B754" s="10"/>
    </row>
    <row r="755" spans="2:2" x14ac:dyDescent="0.2">
      <c r="B755" s="10"/>
    </row>
    <row r="756" spans="2:2" x14ac:dyDescent="0.2">
      <c r="B756" s="10"/>
    </row>
    <row r="757" spans="2:2" x14ac:dyDescent="0.2">
      <c r="B757" s="10"/>
    </row>
    <row r="758" spans="2:2" x14ac:dyDescent="0.2">
      <c r="B758" s="10"/>
    </row>
    <row r="759" spans="2:2" x14ac:dyDescent="0.2">
      <c r="B759" s="10"/>
    </row>
    <row r="760" spans="2:2" x14ac:dyDescent="0.2">
      <c r="B760" s="10"/>
    </row>
    <row r="761" spans="2:2" x14ac:dyDescent="0.2">
      <c r="B761" s="10"/>
    </row>
    <row r="762" spans="2:2" x14ac:dyDescent="0.2">
      <c r="B762" s="10"/>
    </row>
    <row r="763" spans="2:2" x14ac:dyDescent="0.2">
      <c r="B763" s="10"/>
    </row>
    <row r="764" spans="2:2" x14ac:dyDescent="0.2">
      <c r="B764" s="10"/>
    </row>
    <row r="765" spans="2:2" x14ac:dyDescent="0.2">
      <c r="B765" s="10"/>
    </row>
    <row r="766" spans="2:2" x14ac:dyDescent="0.2">
      <c r="B766" s="10"/>
    </row>
    <row r="767" spans="2:2" x14ac:dyDescent="0.2">
      <c r="B767" s="10"/>
    </row>
    <row r="768" spans="2:2" x14ac:dyDescent="0.2">
      <c r="B768" s="10"/>
    </row>
    <row r="769" spans="2:2" x14ac:dyDescent="0.2">
      <c r="B769" s="10"/>
    </row>
    <row r="770" spans="2:2" x14ac:dyDescent="0.2">
      <c r="B770" s="10"/>
    </row>
    <row r="771" spans="2:2" x14ac:dyDescent="0.2">
      <c r="B771" s="10"/>
    </row>
    <row r="772" spans="2:2" x14ac:dyDescent="0.2">
      <c r="B772" s="10"/>
    </row>
    <row r="773" spans="2:2" x14ac:dyDescent="0.2">
      <c r="B773" s="10"/>
    </row>
    <row r="774" spans="2:2" x14ac:dyDescent="0.2">
      <c r="B774" s="10"/>
    </row>
    <row r="775" spans="2:2" x14ac:dyDescent="0.2">
      <c r="B775" s="10"/>
    </row>
    <row r="776" spans="2:2" x14ac:dyDescent="0.2">
      <c r="B776" s="10"/>
    </row>
    <row r="777" spans="2:2" x14ac:dyDescent="0.2">
      <c r="B777" s="10"/>
    </row>
    <row r="778" spans="2:2" x14ac:dyDescent="0.2">
      <c r="B778" s="10"/>
    </row>
    <row r="779" spans="2:2" x14ac:dyDescent="0.2">
      <c r="B779" s="10"/>
    </row>
    <row r="780" spans="2:2" x14ac:dyDescent="0.2">
      <c r="B780" s="10"/>
    </row>
    <row r="781" spans="2:2" x14ac:dyDescent="0.2">
      <c r="B781" s="10"/>
    </row>
    <row r="782" spans="2:2" x14ac:dyDescent="0.2">
      <c r="B782" s="10"/>
    </row>
    <row r="783" spans="2:2" x14ac:dyDescent="0.2">
      <c r="B783" s="10"/>
    </row>
    <row r="784" spans="2:2" x14ac:dyDescent="0.2">
      <c r="B784" s="10"/>
    </row>
    <row r="785" spans="2:2" x14ac:dyDescent="0.2">
      <c r="B785" s="10"/>
    </row>
    <row r="786" spans="2:2" x14ac:dyDescent="0.2">
      <c r="B786" s="10"/>
    </row>
    <row r="787" spans="2:2" x14ac:dyDescent="0.2">
      <c r="B787" s="10"/>
    </row>
    <row r="788" spans="2:2" x14ac:dyDescent="0.2">
      <c r="B788" s="10"/>
    </row>
    <row r="789" spans="2:2" x14ac:dyDescent="0.2">
      <c r="B789" s="10"/>
    </row>
    <row r="790" spans="2:2" x14ac:dyDescent="0.2">
      <c r="B790" s="10"/>
    </row>
    <row r="791" spans="2:2" x14ac:dyDescent="0.2">
      <c r="B791" s="10"/>
    </row>
    <row r="792" spans="2:2" x14ac:dyDescent="0.2">
      <c r="B792" s="10"/>
    </row>
    <row r="793" spans="2:2" x14ac:dyDescent="0.2">
      <c r="B793" s="10"/>
    </row>
    <row r="794" spans="2:2" x14ac:dyDescent="0.2">
      <c r="B794" s="10"/>
    </row>
    <row r="795" spans="2:2" x14ac:dyDescent="0.2">
      <c r="B795" s="10"/>
    </row>
    <row r="796" spans="2:2" x14ac:dyDescent="0.2">
      <c r="B796" s="10"/>
    </row>
    <row r="797" spans="2:2" x14ac:dyDescent="0.2">
      <c r="B797" s="10"/>
    </row>
    <row r="798" spans="2:2" x14ac:dyDescent="0.2">
      <c r="B798" s="10"/>
    </row>
    <row r="799" spans="2:2" x14ac:dyDescent="0.2">
      <c r="B799" s="10"/>
    </row>
    <row r="800" spans="2:2" x14ac:dyDescent="0.2">
      <c r="B800" s="10"/>
    </row>
    <row r="801" spans="2:2" x14ac:dyDescent="0.2">
      <c r="B801" s="10"/>
    </row>
    <row r="802" spans="2:2" x14ac:dyDescent="0.2">
      <c r="B802" s="10"/>
    </row>
    <row r="803" spans="2:2" x14ac:dyDescent="0.2">
      <c r="B803" s="10"/>
    </row>
    <row r="804" spans="2:2" x14ac:dyDescent="0.2">
      <c r="B804" s="10"/>
    </row>
    <row r="805" spans="2:2" x14ac:dyDescent="0.2">
      <c r="B805" s="10"/>
    </row>
    <row r="806" spans="2:2" x14ac:dyDescent="0.2">
      <c r="B806" s="10"/>
    </row>
    <row r="807" spans="2:2" x14ac:dyDescent="0.2">
      <c r="B807" s="10"/>
    </row>
    <row r="808" spans="2:2" x14ac:dyDescent="0.2">
      <c r="B808" s="10"/>
    </row>
    <row r="809" spans="2:2" x14ac:dyDescent="0.2">
      <c r="B809" s="10"/>
    </row>
    <row r="810" spans="2:2" x14ac:dyDescent="0.2">
      <c r="B810" s="10"/>
    </row>
    <row r="811" spans="2:2" x14ac:dyDescent="0.2">
      <c r="B811" s="10"/>
    </row>
    <row r="812" spans="2:2" x14ac:dyDescent="0.2">
      <c r="B812" s="10"/>
    </row>
    <row r="813" spans="2:2" x14ac:dyDescent="0.2">
      <c r="B813" s="10"/>
    </row>
    <row r="814" spans="2:2" x14ac:dyDescent="0.2">
      <c r="B814" s="10"/>
    </row>
    <row r="815" spans="2:2" x14ac:dyDescent="0.2">
      <c r="B815" s="10"/>
    </row>
    <row r="816" spans="2:2" x14ac:dyDescent="0.2">
      <c r="B816" s="10"/>
    </row>
    <row r="817" spans="2:2" x14ac:dyDescent="0.2">
      <c r="B817" s="10"/>
    </row>
    <row r="818" spans="2:2" x14ac:dyDescent="0.2">
      <c r="B818" s="10"/>
    </row>
    <row r="819" spans="2:2" x14ac:dyDescent="0.2">
      <c r="B819" s="10"/>
    </row>
    <row r="820" spans="2:2" x14ac:dyDescent="0.2">
      <c r="B820" s="10"/>
    </row>
    <row r="821" spans="2:2" x14ac:dyDescent="0.2">
      <c r="B821" s="10"/>
    </row>
    <row r="822" spans="2:2" x14ac:dyDescent="0.2">
      <c r="B822" s="10"/>
    </row>
    <row r="823" spans="2:2" x14ac:dyDescent="0.2">
      <c r="B823" s="10"/>
    </row>
    <row r="824" spans="2:2" x14ac:dyDescent="0.2">
      <c r="B824" s="10"/>
    </row>
    <row r="825" spans="2:2" x14ac:dyDescent="0.2">
      <c r="B825" s="10"/>
    </row>
    <row r="826" spans="2:2" x14ac:dyDescent="0.2">
      <c r="B826" s="10"/>
    </row>
    <row r="827" spans="2:2" x14ac:dyDescent="0.2">
      <c r="B827" s="10"/>
    </row>
    <row r="828" spans="2:2" x14ac:dyDescent="0.2">
      <c r="B828" s="10"/>
    </row>
    <row r="829" spans="2:2" x14ac:dyDescent="0.2">
      <c r="B829" s="10"/>
    </row>
    <row r="830" spans="2:2" x14ac:dyDescent="0.2">
      <c r="B830" s="10"/>
    </row>
    <row r="831" spans="2:2" x14ac:dyDescent="0.2">
      <c r="B831" s="10"/>
    </row>
    <row r="832" spans="2:2" x14ac:dyDescent="0.2">
      <c r="B832" s="10"/>
    </row>
    <row r="833" spans="2:2" x14ac:dyDescent="0.2">
      <c r="B833" s="10"/>
    </row>
    <row r="834" spans="2:2" x14ac:dyDescent="0.2">
      <c r="B834" s="10"/>
    </row>
    <row r="835" spans="2:2" x14ac:dyDescent="0.2">
      <c r="B835" s="10"/>
    </row>
    <row r="836" spans="2:2" x14ac:dyDescent="0.2">
      <c r="B836" s="10"/>
    </row>
    <row r="837" spans="2:2" x14ac:dyDescent="0.2">
      <c r="B837" s="10"/>
    </row>
    <row r="838" spans="2:2" x14ac:dyDescent="0.2">
      <c r="B838" s="10"/>
    </row>
    <row r="839" spans="2:2" x14ac:dyDescent="0.2">
      <c r="B839" s="10"/>
    </row>
    <row r="840" spans="2:2" x14ac:dyDescent="0.2">
      <c r="B840" s="10"/>
    </row>
    <row r="841" spans="2:2" x14ac:dyDescent="0.2">
      <c r="B841" s="10"/>
    </row>
    <row r="842" spans="2:2" x14ac:dyDescent="0.2">
      <c r="B842" s="10"/>
    </row>
    <row r="843" spans="2:2" x14ac:dyDescent="0.2">
      <c r="B843" s="10"/>
    </row>
    <row r="844" spans="2:2" x14ac:dyDescent="0.2">
      <c r="B844" s="10"/>
    </row>
    <row r="845" spans="2:2" x14ac:dyDescent="0.2">
      <c r="B845" s="10"/>
    </row>
    <row r="846" spans="2:2" x14ac:dyDescent="0.2">
      <c r="B846" s="10"/>
    </row>
    <row r="847" spans="2:2" x14ac:dyDescent="0.2">
      <c r="B847" s="10"/>
    </row>
    <row r="848" spans="2:2" x14ac:dyDescent="0.2">
      <c r="B848" s="10"/>
    </row>
    <row r="849" spans="2:2" x14ac:dyDescent="0.2">
      <c r="B849" s="10"/>
    </row>
    <row r="850" spans="2:2" x14ac:dyDescent="0.2">
      <c r="B850" s="10"/>
    </row>
    <row r="851" spans="2:2" x14ac:dyDescent="0.2">
      <c r="B851" s="10"/>
    </row>
    <row r="852" spans="2:2" x14ac:dyDescent="0.2">
      <c r="B852" s="10"/>
    </row>
    <row r="853" spans="2:2" x14ac:dyDescent="0.2">
      <c r="B853" s="10"/>
    </row>
    <row r="854" spans="2:2" x14ac:dyDescent="0.2">
      <c r="B854" s="10"/>
    </row>
    <row r="855" spans="2:2" x14ac:dyDescent="0.2">
      <c r="B855" s="10"/>
    </row>
    <row r="856" spans="2:2" x14ac:dyDescent="0.2">
      <c r="B856" s="10"/>
    </row>
    <row r="857" spans="2:2" x14ac:dyDescent="0.2">
      <c r="B857" s="10"/>
    </row>
    <row r="858" spans="2:2" x14ac:dyDescent="0.2">
      <c r="B858" s="10"/>
    </row>
    <row r="859" spans="2:2" x14ac:dyDescent="0.2">
      <c r="B859" s="10"/>
    </row>
    <row r="860" spans="2:2" x14ac:dyDescent="0.2">
      <c r="B860" s="10"/>
    </row>
    <row r="861" spans="2:2" x14ac:dyDescent="0.2">
      <c r="B861" s="10"/>
    </row>
    <row r="862" spans="2:2" x14ac:dyDescent="0.2">
      <c r="B862" s="10"/>
    </row>
    <row r="863" spans="2:2" x14ac:dyDescent="0.2">
      <c r="B863" s="10"/>
    </row>
    <row r="864" spans="2:2" x14ac:dyDescent="0.2">
      <c r="B864" s="10"/>
    </row>
    <row r="865" spans="2:2" x14ac:dyDescent="0.2">
      <c r="B865" s="10"/>
    </row>
    <row r="866" spans="2:2" x14ac:dyDescent="0.2">
      <c r="B866" s="10"/>
    </row>
    <row r="867" spans="2:2" x14ac:dyDescent="0.2">
      <c r="B867" s="10"/>
    </row>
    <row r="868" spans="2:2" x14ac:dyDescent="0.2">
      <c r="B868" s="10"/>
    </row>
    <row r="869" spans="2:2" x14ac:dyDescent="0.2">
      <c r="B869" s="10"/>
    </row>
    <row r="870" spans="2:2" x14ac:dyDescent="0.2">
      <c r="B870" s="10"/>
    </row>
    <row r="871" spans="2:2" x14ac:dyDescent="0.2">
      <c r="B871" s="10"/>
    </row>
    <row r="872" spans="2:2" x14ac:dyDescent="0.2">
      <c r="B872" s="10"/>
    </row>
    <row r="873" spans="2:2" x14ac:dyDescent="0.2">
      <c r="B873" s="10"/>
    </row>
    <row r="874" spans="2:2" x14ac:dyDescent="0.2">
      <c r="B874" s="10"/>
    </row>
    <row r="875" spans="2:2" x14ac:dyDescent="0.2">
      <c r="B875" s="10"/>
    </row>
    <row r="876" spans="2:2" x14ac:dyDescent="0.2">
      <c r="B876" s="10"/>
    </row>
    <row r="877" spans="2:2" x14ac:dyDescent="0.2">
      <c r="B877" s="10"/>
    </row>
    <row r="878" spans="2:2" x14ac:dyDescent="0.2">
      <c r="B878" s="10"/>
    </row>
    <row r="879" spans="2:2" x14ac:dyDescent="0.2">
      <c r="B879" s="10"/>
    </row>
    <row r="880" spans="2:2" x14ac:dyDescent="0.2">
      <c r="B880" s="10"/>
    </row>
    <row r="881" spans="2:2" x14ac:dyDescent="0.2">
      <c r="B881" s="10"/>
    </row>
    <row r="882" spans="2:2" x14ac:dyDescent="0.2">
      <c r="B882" s="10"/>
    </row>
    <row r="883" spans="2:2" x14ac:dyDescent="0.2">
      <c r="B883" s="10"/>
    </row>
    <row r="884" spans="2:2" x14ac:dyDescent="0.2">
      <c r="B884" s="10"/>
    </row>
    <row r="885" spans="2:2" x14ac:dyDescent="0.2">
      <c r="B885" s="10"/>
    </row>
    <row r="886" spans="2:2" x14ac:dyDescent="0.2">
      <c r="B886" s="10"/>
    </row>
    <row r="887" spans="2:2" x14ac:dyDescent="0.2">
      <c r="B887" s="10"/>
    </row>
    <row r="888" spans="2:2" x14ac:dyDescent="0.2">
      <c r="B888" s="10"/>
    </row>
    <row r="889" spans="2:2" x14ac:dyDescent="0.2">
      <c r="B889" s="10"/>
    </row>
    <row r="890" spans="2:2" x14ac:dyDescent="0.2">
      <c r="B890" s="10"/>
    </row>
    <row r="891" spans="2:2" x14ac:dyDescent="0.2">
      <c r="B891" s="10"/>
    </row>
    <row r="892" spans="2:2" x14ac:dyDescent="0.2">
      <c r="B892" s="10"/>
    </row>
    <row r="893" spans="2:2" x14ac:dyDescent="0.2">
      <c r="B893" s="10"/>
    </row>
    <row r="894" spans="2:2" x14ac:dyDescent="0.2">
      <c r="B894" s="10"/>
    </row>
    <row r="895" spans="2:2" x14ac:dyDescent="0.2">
      <c r="B895" s="10"/>
    </row>
    <row r="896" spans="2:2" x14ac:dyDescent="0.2">
      <c r="B896" s="10"/>
    </row>
    <row r="897" spans="2:2" x14ac:dyDescent="0.2">
      <c r="B897" s="10"/>
    </row>
    <row r="898" spans="2:2" x14ac:dyDescent="0.2">
      <c r="B898" s="10"/>
    </row>
    <row r="899" spans="2:2" x14ac:dyDescent="0.2">
      <c r="B899" s="10"/>
    </row>
    <row r="900" spans="2:2" x14ac:dyDescent="0.2">
      <c r="B900" s="10"/>
    </row>
    <row r="901" spans="2:2" x14ac:dyDescent="0.2">
      <c r="B901" s="10"/>
    </row>
    <row r="902" spans="2:2" x14ac:dyDescent="0.2">
      <c r="B902" s="10"/>
    </row>
    <row r="903" spans="2:2" x14ac:dyDescent="0.2">
      <c r="B903" s="10"/>
    </row>
    <row r="904" spans="2:2" x14ac:dyDescent="0.2">
      <c r="B904" s="10"/>
    </row>
    <row r="905" spans="2:2" x14ac:dyDescent="0.2">
      <c r="B905" s="10"/>
    </row>
    <row r="906" spans="2:2" x14ac:dyDescent="0.2">
      <c r="B906" s="10"/>
    </row>
    <row r="907" spans="2:2" x14ac:dyDescent="0.2">
      <c r="B907" s="10"/>
    </row>
    <row r="908" spans="2:2" x14ac:dyDescent="0.2">
      <c r="B908" s="10"/>
    </row>
    <row r="909" spans="2:2" x14ac:dyDescent="0.2">
      <c r="B909" s="10"/>
    </row>
    <row r="910" spans="2:2" x14ac:dyDescent="0.2">
      <c r="B910" s="10"/>
    </row>
    <row r="911" spans="2:2" x14ac:dyDescent="0.2">
      <c r="B911" s="10"/>
    </row>
    <row r="912" spans="2:2" x14ac:dyDescent="0.2">
      <c r="B912" s="10"/>
    </row>
    <row r="913" spans="2:2" x14ac:dyDescent="0.2">
      <c r="B913" s="10"/>
    </row>
    <row r="914" spans="2:2" x14ac:dyDescent="0.2">
      <c r="B914" s="10"/>
    </row>
    <row r="915" spans="2:2" x14ac:dyDescent="0.2">
      <c r="B915" s="10"/>
    </row>
    <row r="916" spans="2:2" x14ac:dyDescent="0.2">
      <c r="B916" s="10"/>
    </row>
    <row r="917" spans="2:2" x14ac:dyDescent="0.2">
      <c r="B917" s="10"/>
    </row>
    <row r="918" spans="2:2" x14ac:dyDescent="0.2">
      <c r="B918" s="10"/>
    </row>
    <row r="919" spans="2:2" x14ac:dyDescent="0.2">
      <c r="B919" s="10"/>
    </row>
    <row r="920" spans="2:2" x14ac:dyDescent="0.2">
      <c r="B920" s="10"/>
    </row>
    <row r="921" spans="2:2" x14ac:dyDescent="0.2">
      <c r="B921" s="10"/>
    </row>
    <row r="922" spans="2:2" x14ac:dyDescent="0.2">
      <c r="B922" s="10"/>
    </row>
    <row r="923" spans="2:2" x14ac:dyDescent="0.2">
      <c r="B923" s="10"/>
    </row>
    <row r="924" spans="2:2" x14ac:dyDescent="0.2">
      <c r="B924" s="10"/>
    </row>
    <row r="925" spans="2:2" x14ac:dyDescent="0.2">
      <c r="B925" s="10"/>
    </row>
    <row r="926" spans="2:2" x14ac:dyDescent="0.2">
      <c r="B926" s="10"/>
    </row>
    <row r="927" spans="2:2" x14ac:dyDescent="0.2">
      <c r="B927" s="10"/>
    </row>
    <row r="928" spans="2:2" x14ac:dyDescent="0.2">
      <c r="B928" s="10"/>
    </row>
    <row r="929" spans="2:2" x14ac:dyDescent="0.2">
      <c r="B929" s="10"/>
    </row>
    <row r="930" spans="2:2" x14ac:dyDescent="0.2">
      <c r="B930" s="10"/>
    </row>
    <row r="931" spans="2:2" x14ac:dyDescent="0.2">
      <c r="B931" s="10"/>
    </row>
    <row r="932" spans="2:2" x14ac:dyDescent="0.2">
      <c r="B932" s="10"/>
    </row>
    <row r="933" spans="2:2" x14ac:dyDescent="0.2">
      <c r="B933" s="10"/>
    </row>
    <row r="934" spans="2:2" x14ac:dyDescent="0.2">
      <c r="B934" s="10"/>
    </row>
    <row r="935" spans="2:2" x14ac:dyDescent="0.2">
      <c r="B935" s="10"/>
    </row>
    <row r="936" spans="2:2" x14ac:dyDescent="0.2">
      <c r="B936" s="10"/>
    </row>
    <row r="937" spans="2:2" x14ac:dyDescent="0.2">
      <c r="B937" s="10"/>
    </row>
    <row r="938" spans="2:2" x14ac:dyDescent="0.2">
      <c r="B938" s="10"/>
    </row>
    <row r="939" spans="2:2" x14ac:dyDescent="0.2">
      <c r="B939" s="10"/>
    </row>
    <row r="940" spans="2:2" x14ac:dyDescent="0.2">
      <c r="B940" s="10"/>
    </row>
    <row r="941" spans="2:2" x14ac:dyDescent="0.2">
      <c r="B941" s="10"/>
    </row>
    <row r="942" spans="2:2" x14ac:dyDescent="0.2">
      <c r="B942" s="10"/>
    </row>
    <row r="943" spans="2:2" x14ac:dyDescent="0.2">
      <c r="B943" s="10"/>
    </row>
    <row r="944" spans="2:2" x14ac:dyDescent="0.2">
      <c r="B944" s="10"/>
    </row>
    <row r="945" spans="2:2" x14ac:dyDescent="0.2">
      <c r="B945" s="10"/>
    </row>
    <row r="946" spans="2:2" x14ac:dyDescent="0.2">
      <c r="B946" s="10"/>
    </row>
    <row r="947" spans="2:2" x14ac:dyDescent="0.2">
      <c r="B947" s="10"/>
    </row>
    <row r="948" spans="2:2" x14ac:dyDescent="0.2">
      <c r="B948" s="10"/>
    </row>
    <row r="949" spans="2:2" x14ac:dyDescent="0.2">
      <c r="B949" s="10"/>
    </row>
    <row r="950" spans="2:2" x14ac:dyDescent="0.2">
      <c r="B950" s="10"/>
    </row>
    <row r="951" spans="2:2" x14ac:dyDescent="0.2">
      <c r="B951" s="10"/>
    </row>
    <row r="952" spans="2:2" x14ac:dyDescent="0.2">
      <c r="B952" s="10"/>
    </row>
    <row r="953" spans="2:2" x14ac:dyDescent="0.2">
      <c r="B953" s="10"/>
    </row>
    <row r="954" spans="2:2" x14ac:dyDescent="0.2">
      <c r="B954" s="10"/>
    </row>
    <row r="955" spans="2:2" x14ac:dyDescent="0.2">
      <c r="B955" s="10"/>
    </row>
    <row r="956" spans="2:2" x14ac:dyDescent="0.2">
      <c r="B956" s="10"/>
    </row>
    <row r="957" spans="2:2" x14ac:dyDescent="0.2">
      <c r="B957" s="10"/>
    </row>
    <row r="958" spans="2:2" x14ac:dyDescent="0.2">
      <c r="B958" s="10"/>
    </row>
    <row r="959" spans="2:2" x14ac:dyDescent="0.2">
      <c r="B959" s="10"/>
    </row>
    <row r="960" spans="2:2" x14ac:dyDescent="0.2">
      <c r="B960" s="10"/>
    </row>
    <row r="961" spans="2:2" x14ac:dyDescent="0.2">
      <c r="B961" s="10"/>
    </row>
    <row r="962" spans="2:2" x14ac:dyDescent="0.2">
      <c r="B962" s="10"/>
    </row>
    <row r="963" spans="2:2" x14ac:dyDescent="0.2">
      <c r="B963" s="10"/>
    </row>
    <row r="964" spans="2:2" x14ac:dyDescent="0.2">
      <c r="B964" s="10"/>
    </row>
    <row r="965" spans="2:2" x14ac:dyDescent="0.2">
      <c r="B965" s="10"/>
    </row>
    <row r="966" spans="2:2" x14ac:dyDescent="0.2">
      <c r="B966" s="10"/>
    </row>
    <row r="967" spans="2:2" x14ac:dyDescent="0.2">
      <c r="B967" s="10"/>
    </row>
    <row r="968" spans="2:2" x14ac:dyDescent="0.2">
      <c r="B968" s="10"/>
    </row>
    <row r="969" spans="2:2" x14ac:dyDescent="0.2">
      <c r="B969" s="10"/>
    </row>
    <row r="970" spans="2:2" x14ac:dyDescent="0.2">
      <c r="B970" s="10"/>
    </row>
    <row r="971" spans="2:2" x14ac:dyDescent="0.2">
      <c r="B971" s="10"/>
    </row>
    <row r="972" spans="2:2" x14ac:dyDescent="0.2">
      <c r="B972" s="10"/>
    </row>
    <row r="973" spans="2:2" x14ac:dyDescent="0.2">
      <c r="B973" s="10"/>
    </row>
    <row r="974" spans="2:2" x14ac:dyDescent="0.2">
      <c r="B97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10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10" x14ac:dyDescent="0.2">
      <c r="A4" s="1" t="s">
        <v>3</v>
      </c>
      <c r="B4" s="16" t="s">
        <v>769</v>
      </c>
      <c r="C4" s="1"/>
      <c r="D4" s="1"/>
      <c r="E4" s="1"/>
      <c r="F4" s="1"/>
    </row>
    <row r="5" spans="1:10" x14ac:dyDescent="0.2">
      <c r="A5" s="3" t="s">
        <v>1145</v>
      </c>
      <c r="B5" s="10" t="s">
        <v>771</v>
      </c>
      <c r="C5" s="10" t="s">
        <v>781</v>
      </c>
      <c r="D5" s="5">
        <v>2</v>
      </c>
      <c r="E5" s="5">
        <v>1000</v>
      </c>
      <c r="F5" s="5">
        <v>8</v>
      </c>
      <c r="H5" t="s">
        <v>791</v>
      </c>
      <c r="I5" s="10" t="s">
        <v>771</v>
      </c>
      <c r="J5" s="10" t="s">
        <v>781</v>
      </c>
    </row>
    <row r="6" spans="1:10" x14ac:dyDescent="0.2">
      <c r="A6" s="3" t="s">
        <v>1146</v>
      </c>
      <c r="B6" s="10" t="s">
        <v>772</v>
      </c>
      <c r="C6" s="10" t="s">
        <v>782</v>
      </c>
      <c r="D6" s="5">
        <v>2</v>
      </c>
      <c r="E6" s="5">
        <v>100</v>
      </c>
      <c r="F6" s="5">
        <v>4</v>
      </c>
      <c r="H6" t="s">
        <v>792</v>
      </c>
      <c r="I6" s="10" t="s">
        <v>772</v>
      </c>
      <c r="J6" s="10" t="s">
        <v>782</v>
      </c>
    </row>
    <row r="7" spans="1:10" x14ac:dyDescent="0.2">
      <c r="A7" s="3" t="s">
        <v>1147</v>
      </c>
      <c r="B7" s="10" t="s">
        <v>773</v>
      </c>
      <c r="C7" s="10" t="s">
        <v>783</v>
      </c>
      <c r="D7" s="5">
        <v>2</v>
      </c>
      <c r="E7" s="5">
        <v>1000</v>
      </c>
      <c r="F7" s="5">
        <v>10</v>
      </c>
      <c r="H7" t="s">
        <v>793</v>
      </c>
      <c r="I7" s="10" t="s">
        <v>773</v>
      </c>
      <c r="J7" s="10" t="s">
        <v>783</v>
      </c>
    </row>
    <row r="8" spans="1:10" x14ac:dyDescent="0.2">
      <c r="A8" s="3" t="s">
        <v>1148</v>
      </c>
      <c r="B8" s="10" t="s">
        <v>774</v>
      </c>
      <c r="C8" s="10" t="s">
        <v>784</v>
      </c>
      <c r="D8" s="5">
        <v>2</v>
      </c>
      <c r="E8" s="5">
        <v>2000</v>
      </c>
      <c r="F8" s="5">
        <v>8</v>
      </c>
      <c r="H8" t="s">
        <v>794</v>
      </c>
      <c r="I8" s="10" t="s">
        <v>774</v>
      </c>
      <c r="J8" s="10" t="s">
        <v>784</v>
      </c>
    </row>
    <row r="9" spans="1:10" x14ac:dyDescent="0.2">
      <c r="A9" s="3" t="s">
        <v>1149</v>
      </c>
      <c r="B9" s="10" t="s">
        <v>775</v>
      </c>
      <c r="C9" s="10" t="s">
        <v>785</v>
      </c>
      <c r="D9" s="5">
        <v>2</v>
      </c>
      <c r="E9" s="5">
        <v>5000</v>
      </c>
      <c r="F9" s="5">
        <v>7</v>
      </c>
      <c r="H9" t="s">
        <v>795</v>
      </c>
      <c r="I9" s="10" t="s">
        <v>775</v>
      </c>
      <c r="J9" s="10" t="s">
        <v>785</v>
      </c>
    </row>
    <row r="10" spans="1:10" x14ac:dyDescent="0.2">
      <c r="A10" s="3" t="s">
        <v>1150</v>
      </c>
      <c r="B10" s="10" t="s">
        <v>776</v>
      </c>
      <c r="C10" s="10" t="s">
        <v>786</v>
      </c>
      <c r="D10" s="5">
        <v>2</v>
      </c>
      <c r="E10" s="5">
        <v>2000</v>
      </c>
      <c r="F10" s="5">
        <v>5</v>
      </c>
      <c r="H10" t="s">
        <v>796</v>
      </c>
      <c r="I10" s="10" t="s">
        <v>776</v>
      </c>
      <c r="J10" s="10" t="s">
        <v>786</v>
      </c>
    </row>
    <row r="11" spans="1:10" x14ac:dyDescent="0.2">
      <c r="A11" s="3" t="s">
        <v>1151</v>
      </c>
      <c r="B11" s="10" t="s">
        <v>777</v>
      </c>
      <c r="C11" s="10" t="s">
        <v>787</v>
      </c>
      <c r="D11" s="5">
        <v>2</v>
      </c>
      <c r="E11" s="5">
        <v>10000</v>
      </c>
      <c r="F11" s="5">
        <v>3</v>
      </c>
      <c r="H11" t="s">
        <v>797</v>
      </c>
      <c r="I11" s="10" t="s">
        <v>777</v>
      </c>
      <c r="J11" s="10" t="s">
        <v>787</v>
      </c>
    </row>
    <row r="12" spans="1:10" x14ac:dyDescent="0.2">
      <c r="A12" s="3" t="s">
        <v>1152</v>
      </c>
      <c r="B12" s="10" t="s">
        <v>778</v>
      </c>
      <c r="C12" s="10" t="s">
        <v>788</v>
      </c>
      <c r="D12" s="5">
        <v>2</v>
      </c>
      <c r="E12" s="5">
        <v>10000</v>
      </c>
      <c r="F12" s="5">
        <v>6</v>
      </c>
      <c r="H12" t="s">
        <v>798</v>
      </c>
      <c r="I12" s="10" t="s">
        <v>778</v>
      </c>
      <c r="J12" s="10" t="s">
        <v>788</v>
      </c>
    </row>
    <row r="13" spans="1:10" x14ac:dyDescent="0.2">
      <c r="A13" s="3" t="s">
        <v>1153</v>
      </c>
      <c r="B13" s="10" t="s">
        <v>779</v>
      </c>
      <c r="C13" s="10" t="s">
        <v>789</v>
      </c>
      <c r="D13" s="5">
        <v>2</v>
      </c>
      <c r="E13" s="5">
        <v>2000</v>
      </c>
      <c r="F13" s="5">
        <v>4</v>
      </c>
      <c r="H13" t="s">
        <v>799</v>
      </c>
      <c r="I13" s="10" t="s">
        <v>779</v>
      </c>
      <c r="J13" s="10" t="s">
        <v>789</v>
      </c>
    </row>
    <row r="14" spans="1:10" x14ac:dyDescent="0.2">
      <c r="A14" s="3" t="s">
        <v>1154</v>
      </c>
      <c r="B14" s="10" t="s">
        <v>780</v>
      </c>
      <c r="C14" s="10" t="s">
        <v>790</v>
      </c>
      <c r="D14" s="5">
        <v>2</v>
      </c>
      <c r="E14" s="5">
        <v>10000</v>
      </c>
      <c r="F14" s="5">
        <v>4</v>
      </c>
      <c r="H14" t="s">
        <v>800</v>
      </c>
      <c r="I14" s="10" t="s">
        <v>780</v>
      </c>
      <c r="J14" s="10" t="s">
        <v>790</v>
      </c>
    </row>
    <row r="15" spans="1:10" x14ac:dyDescent="0.2">
      <c r="A15" s="1" t="s">
        <v>3</v>
      </c>
      <c r="B15" s="16" t="s">
        <v>770</v>
      </c>
      <c r="C15" s="1"/>
      <c r="D15" s="1"/>
      <c r="E15" s="1"/>
      <c r="F15" s="1"/>
    </row>
    <row r="16" spans="1:10" x14ac:dyDescent="0.2">
      <c r="A16" s="3" t="s">
        <v>1144</v>
      </c>
      <c r="B16" s="4">
        <v>603993</v>
      </c>
      <c r="C16" s="4" t="s">
        <v>30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1155</v>
      </c>
      <c r="B17" s="4">
        <v>601113</v>
      </c>
      <c r="C17" s="4" t="s">
        <v>31</v>
      </c>
      <c r="D17" s="5">
        <v>2</v>
      </c>
      <c r="E17" s="5">
        <v>500</v>
      </c>
      <c r="F17" s="5">
        <v>3</v>
      </c>
    </row>
    <row r="18" spans="1:6" x14ac:dyDescent="0.2">
      <c r="A18" s="3" t="s">
        <v>1156</v>
      </c>
      <c r="B18" s="4">
        <v>603877</v>
      </c>
      <c r="C18" s="26" t="s">
        <v>32</v>
      </c>
      <c r="D18" s="5">
        <v>2</v>
      </c>
      <c r="E18" s="5">
        <v>100</v>
      </c>
      <c r="F18" s="5">
        <v>12</v>
      </c>
    </row>
    <row r="19" spans="1:6" x14ac:dyDescent="0.2">
      <c r="A19" s="3" t="s">
        <v>1157</v>
      </c>
      <c r="B19" s="4">
        <v>603689</v>
      </c>
      <c r="C19" s="4" t="s">
        <v>33</v>
      </c>
      <c r="D19" s="5">
        <v>2</v>
      </c>
      <c r="E19" s="5">
        <v>500</v>
      </c>
      <c r="F19" s="5">
        <v>3</v>
      </c>
    </row>
    <row r="20" spans="1:6" x14ac:dyDescent="0.2">
      <c r="A20" s="3" t="s">
        <v>1158</v>
      </c>
      <c r="B20" s="4">
        <v>603638</v>
      </c>
      <c r="C20" s="4" t="s">
        <v>34</v>
      </c>
      <c r="D20" s="5">
        <v>2</v>
      </c>
      <c r="E20" s="5">
        <v>150</v>
      </c>
      <c r="F20" s="5">
        <v>3</v>
      </c>
    </row>
    <row r="21" spans="1:6" x14ac:dyDescent="0.2">
      <c r="A21" s="3" t="s">
        <v>1159</v>
      </c>
      <c r="B21" s="4">
        <v>603399</v>
      </c>
      <c r="C21" s="4" t="s">
        <v>35</v>
      </c>
      <c r="D21" s="5">
        <v>2</v>
      </c>
      <c r="E21" s="5">
        <v>500</v>
      </c>
      <c r="F21" s="5">
        <v>3</v>
      </c>
    </row>
    <row r="22" spans="1:6" x14ac:dyDescent="0.2">
      <c r="A22" s="3" t="s">
        <v>1160</v>
      </c>
      <c r="B22" s="4">
        <v>603313</v>
      </c>
      <c r="C22" s="4" t="s">
        <v>36</v>
      </c>
      <c r="D22" s="5">
        <v>2</v>
      </c>
      <c r="E22" s="5">
        <v>200</v>
      </c>
      <c r="F22" s="5">
        <v>3</v>
      </c>
    </row>
    <row r="23" spans="1:6" x14ac:dyDescent="0.2">
      <c r="A23" s="3" t="s">
        <v>1161</v>
      </c>
      <c r="B23" s="4">
        <v>601992</v>
      </c>
      <c r="C23" s="4" t="s">
        <v>37</v>
      </c>
      <c r="D23" s="5">
        <v>2</v>
      </c>
      <c r="E23" s="5">
        <v>7000</v>
      </c>
      <c r="F23" s="5">
        <v>3</v>
      </c>
    </row>
    <row r="24" spans="1:6" x14ac:dyDescent="0.2">
      <c r="A24" s="3" t="s">
        <v>1162</v>
      </c>
      <c r="B24" s="4">
        <v>601952</v>
      </c>
      <c r="C24" s="4" t="s">
        <v>38</v>
      </c>
      <c r="D24" s="5">
        <v>2</v>
      </c>
      <c r="E24" s="5">
        <v>1000</v>
      </c>
      <c r="F24" s="5">
        <v>3</v>
      </c>
    </row>
    <row r="25" spans="1:6" x14ac:dyDescent="0.2">
      <c r="A25" s="3" t="s">
        <v>1163</v>
      </c>
      <c r="B25" s="4">
        <v>601699</v>
      </c>
      <c r="C25" s="4" t="s">
        <v>39</v>
      </c>
      <c r="D25" s="5">
        <v>2</v>
      </c>
      <c r="E25" s="5">
        <v>2000</v>
      </c>
      <c r="F25" s="5">
        <v>4</v>
      </c>
    </row>
    <row r="26" spans="1:6" x14ac:dyDescent="0.2">
      <c r="A26" s="3" t="s">
        <v>1164</v>
      </c>
      <c r="B26" s="4">
        <v>601369</v>
      </c>
      <c r="C26" s="26" t="s">
        <v>40</v>
      </c>
      <c r="D26" s="5">
        <v>2</v>
      </c>
      <c r="E26" s="5">
        <v>600</v>
      </c>
      <c r="F26" s="5">
        <v>5</v>
      </c>
    </row>
    <row r="27" spans="1:6" x14ac:dyDescent="0.2">
      <c r="A27" s="3" t="s">
        <v>1165</v>
      </c>
      <c r="B27" s="4">
        <v>600970</v>
      </c>
      <c r="C27" s="22" t="s">
        <v>41</v>
      </c>
      <c r="D27" s="5">
        <v>2</v>
      </c>
      <c r="E27" s="5">
        <v>1000</v>
      </c>
      <c r="F27" s="5">
        <v>5</v>
      </c>
    </row>
    <row r="28" spans="1:6" x14ac:dyDescent="0.2">
      <c r="A28" s="3" t="s">
        <v>1166</v>
      </c>
      <c r="B28" s="4">
        <v>600807</v>
      </c>
      <c r="C28" s="4" t="s">
        <v>42</v>
      </c>
      <c r="D28" s="5">
        <v>2</v>
      </c>
      <c r="E28" s="5">
        <v>1000</v>
      </c>
      <c r="F28" s="5">
        <v>3</v>
      </c>
    </row>
    <row r="29" spans="1:6" x14ac:dyDescent="0.2">
      <c r="A29" s="3" t="s">
        <v>1167</v>
      </c>
      <c r="B29" s="4">
        <v>600745</v>
      </c>
      <c r="C29" s="4" t="s">
        <v>43</v>
      </c>
      <c r="D29" s="5">
        <v>2</v>
      </c>
      <c r="E29" s="5">
        <v>400</v>
      </c>
      <c r="F29" s="5">
        <v>3</v>
      </c>
    </row>
    <row r="30" spans="1:6" x14ac:dyDescent="0.2">
      <c r="A30" s="3" t="s">
        <v>1168</v>
      </c>
      <c r="B30" s="4">
        <v>600416</v>
      </c>
      <c r="C30" s="4" t="s">
        <v>44</v>
      </c>
      <c r="D30" s="5">
        <v>2</v>
      </c>
      <c r="E30" s="5">
        <v>1000</v>
      </c>
      <c r="F30" s="5">
        <v>3</v>
      </c>
    </row>
    <row r="31" spans="1:6" x14ac:dyDescent="0.2">
      <c r="A31" s="3" t="s">
        <v>1169</v>
      </c>
      <c r="B31" s="4">
        <v>600330</v>
      </c>
      <c r="C31" s="4" t="s">
        <v>45</v>
      </c>
      <c r="D31" s="5">
        <v>2</v>
      </c>
      <c r="E31" s="5">
        <v>1000</v>
      </c>
      <c r="F31" s="5">
        <v>4</v>
      </c>
    </row>
    <row r="32" spans="1:6" x14ac:dyDescent="0.2">
      <c r="A32" s="3" t="s">
        <v>1170</v>
      </c>
      <c r="B32" s="4">
        <v>300572</v>
      </c>
      <c r="C32" s="4" t="s">
        <v>46</v>
      </c>
      <c r="D32" s="5">
        <v>2</v>
      </c>
      <c r="E32" s="5">
        <v>100</v>
      </c>
      <c r="F32" s="5">
        <v>3</v>
      </c>
    </row>
    <row r="33" spans="1:6" x14ac:dyDescent="0.2">
      <c r="A33" s="3" t="s">
        <v>1171</v>
      </c>
      <c r="B33" s="4">
        <v>300566</v>
      </c>
      <c r="C33" s="4" t="s">
        <v>47</v>
      </c>
      <c r="D33" s="5">
        <v>2</v>
      </c>
      <c r="E33" s="5">
        <v>200</v>
      </c>
      <c r="F33" s="5">
        <v>3</v>
      </c>
    </row>
    <row r="34" spans="1:6" x14ac:dyDescent="0.2">
      <c r="A34" s="3" t="s">
        <v>1172</v>
      </c>
      <c r="B34" s="4">
        <v>300467</v>
      </c>
      <c r="C34" s="4" t="s">
        <v>48</v>
      </c>
      <c r="D34" s="5">
        <v>2</v>
      </c>
      <c r="E34" s="5">
        <v>200</v>
      </c>
      <c r="F34" s="5">
        <v>3</v>
      </c>
    </row>
    <row r="35" spans="1:6" x14ac:dyDescent="0.2">
      <c r="A35" s="3" t="s">
        <v>1173</v>
      </c>
      <c r="B35" s="4">
        <v>300373</v>
      </c>
      <c r="C35" s="4" t="s">
        <v>49</v>
      </c>
      <c r="D35" s="5">
        <v>2</v>
      </c>
      <c r="E35" s="5">
        <v>300</v>
      </c>
      <c r="F35" s="5">
        <v>3</v>
      </c>
    </row>
    <row r="36" spans="1:6" x14ac:dyDescent="0.2">
      <c r="A36" s="3" t="s">
        <v>1174</v>
      </c>
      <c r="B36" s="4">
        <v>300316</v>
      </c>
      <c r="C36" s="4" t="s">
        <v>50</v>
      </c>
      <c r="D36" s="5">
        <v>2</v>
      </c>
      <c r="E36" s="5">
        <v>1000</v>
      </c>
      <c r="F36" s="5">
        <v>3</v>
      </c>
    </row>
    <row r="37" spans="1:6" x14ac:dyDescent="0.2">
      <c r="A37" s="3" t="s">
        <v>1175</v>
      </c>
      <c r="B37" s="4">
        <v>300059</v>
      </c>
      <c r="C37" s="22" t="s">
        <v>51</v>
      </c>
      <c r="D37" s="5">
        <v>2</v>
      </c>
      <c r="E37" s="5">
        <v>2000</v>
      </c>
      <c r="F37" s="5">
        <v>5</v>
      </c>
    </row>
    <row r="38" spans="1:6" x14ac:dyDescent="0.2">
      <c r="A38" s="3" t="s">
        <v>1176</v>
      </c>
      <c r="B38" s="4" t="s">
        <v>178</v>
      </c>
      <c r="C38" s="4" t="s">
        <v>52</v>
      </c>
      <c r="D38" s="5">
        <v>2</v>
      </c>
      <c r="E38" s="5">
        <v>500</v>
      </c>
      <c r="F38" s="5">
        <v>3</v>
      </c>
    </row>
    <row r="39" spans="1:6" x14ac:dyDescent="0.2">
      <c r="A39" s="3" t="s">
        <v>1177</v>
      </c>
      <c r="B39" s="4" t="s">
        <v>179</v>
      </c>
      <c r="C39" s="4" t="s">
        <v>53</v>
      </c>
      <c r="D39" s="5">
        <v>2</v>
      </c>
      <c r="E39" s="5">
        <v>500</v>
      </c>
      <c r="F39" s="5">
        <v>4</v>
      </c>
    </row>
    <row r="40" spans="1:6" x14ac:dyDescent="0.2">
      <c r="A40" s="3" t="s">
        <v>1178</v>
      </c>
      <c r="B40" s="4" t="s">
        <v>180</v>
      </c>
      <c r="C40" s="4" t="s">
        <v>54</v>
      </c>
      <c r="D40" s="5">
        <v>2</v>
      </c>
      <c r="E40" s="5">
        <v>500</v>
      </c>
      <c r="F40" s="5">
        <v>4</v>
      </c>
    </row>
    <row r="41" spans="1:6" x14ac:dyDescent="0.2">
      <c r="A41" s="3" t="s">
        <v>1179</v>
      </c>
      <c r="B41" s="4" t="s">
        <v>181</v>
      </c>
      <c r="C41" s="4" t="s">
        <v>55</v>
      </c>
      <c r="D41" s="5">
        <v>2</v>
      </c>
      <c r="E41" s="5">
        <v>500</v>
      </c>
      <c r="F41" s="5">
        <v>4</v>
      </c>
    </row>
    <row r="42" spans="1:6" x14ac:dyDescent="0.2">
      <c r="A42" s="3" t="s">
        <v>1180</v>
      </c>
      <c r="B42" s="4" t="s">
        <v>182</v>
      </c>
      <c r="C42" s="25" t="s">
        <v>56</v>
      </c>
      <c r="D42" s="5">
        <v>2</v>
      </c>
      <c r="E42" s="5">
        <v>3000</v>
      </c>
      <c r="F42" s="5">
        <v>4</v>
      </c>
    </row>
    <row r="43" spans="1:6" x14ac:dyDescent="0.2">
      <c r="A43" s="3" t="s">
        <v>1181</v>
      </c>
      <c r="B43" s="4" t="s">
        <v>183</v>
      </c>
      <c r="C43" s="26" t="s">
        <v>57</v>
      </c>
      <c r="D43" s="5">
        <v>2</v>
      </c>
      <c r="E43" s="5">
        <v>1000</v>
      </c>
      <c r="F43" s="5">
        <v>6</v>
      </c>
    </row>
    <row r="44" spans="1:6" x14ac:dyDescent="0.2">
      <c r="A44" s="3" t="s">
        <v>1182</v>
      </c>
      <c r="B44" s="4" t="s">
        <v>184</v>
      </c>
      <c r="C44" s="22" t="s">
        <v>58</v>
      </c>
      <c r="D44" s="5">
        <v>2</v>
      </c>
      <c r="E44" s="5">
        <v>1000</v>
      </c>
      <c r="F44" s="5">
        <v>4</v>
      </c>
    </row>
    <row r="45" spans="1:6" x14ac:dyDescent="0.2">
      <c r="A45" s="3" t="s">
        <v>1183</v>
      </c>
      <c r="B45" s="4" t="s">
        <v>185</v>
      </c>
      <c r="C45" s="4" t="s">
        <v>59</v>
      </c>
      <c r="D45" s="5">
        <v>2</v>
      </c>
      <c r="E45" s="5">
        <v>500</v>
      </c>
      <c r="F45" s="5">
        <v>4</v>
      </c>
    </row>
    <row r="46" spans="1:6" x14ac:dyDescent="0.2">
      <c r="A46" s="3" t="s">
        <v>1184</v>
      </c>
      <c r="B46" s="4" t="s">
        <v>186</v>
      </c>
      <c r="C46" s="4" t="s">
        <v>60</v>
      </c>
      <c r="D46" s="5">
        <v>2</v>
      </c>
      <c r="E46" s="5">
        <v>4000</v>
      </c>
      <c r="F46" s="5">
        <v>3</v>
      </c>
    </row>
    <row r="47" spans="1:6" x14ac:dyDescent="0.2">
      <c r="A47" s="3" t="s">
        <v>1185</v>
      </c>
      <c r="B47" s="4">
        <v>600208</v>
      </c>
      <c r="C47" s="4" t="s">
        <v>61</v>
      </c>
      <c r="D47" s="5">
        <v>2</v>
      </c>
      <c r="E47" s="5">
        <v>5000</v>
      </c>
      <c r="F47" s="5">
        <v>3</v>
      </c>
    </row>
    <row r="48" spans="1:6" x14ac:dyDescent="0.2">
      <c r="A48" s="3" t="s">
        <v>1186</v>
      </c>
      <c r="B48" s="4" t="s">
        <v>187</v>
      </c>
      <c r="C48" s="4" t="s">
        <v>62</v>
      </c>
      <c r="D48" s="5">
        <v>2</v>
      </c>
      <c r="E48" s="5">
        <v>1000</v>
      </c>
      <c r="F48" s="5">
        <v>4</v>
      </c>
    </row>
    <row r="49" spans="1:6" x14ac:dyDescent="0.2">
      <c r="A49" s="3" t="s">
        <v>1187</v>
      </c>
      <c r="B49" s="4">
        <v>600804</v>
      </c>
      <c r="C49" s="4" t="s">
        <v>63</v>
      </c>
      <c r="D49" s="5">
        <v>2</v>
      </c>
      <c r="E49" s="5">
        <v>1000</v>
      </c>
      <c r="F49" s="5">
        <v>3</v>
      </c>
    </row>
    <row r="50" spans="1:6" x14ac:dyDescent="0.2">
      <c r="A50" s="3" t="s">
        <v>1188</v>
      </c>
      <c r="B50" s="4" t="s">
        <v>188</v>
      </c>
      <c r="C50" s="4" t="s">
        <v>64</v>
      </c>
      <c r="D50" s="5">
        <v>2</v>
      </c>
      <c r="E50" s="5">
        <v>1000</v>
      </c>
      <c r="F50" s="5">
        <v>3</v>
      </c>
    </row>
    <row r="51" spans="1:6" x14ac:dyDescent="0.2">
      <c r="A51" s="3" t="s">
        <v>1189</v>
      </c>
      <c r="B51" s="4" t="s">
        <v>189</v>
      </c>
      <c r="C51" s="22" t="s">
        <v>65</v>
      </c>
      <c r="D51" s="5">
        <v>2</v>
      </c>
      <c r="E51" s="5">
        <v>1000</v>
      </c>
      <c r="F51" s="5">
        <v>5</v>
      </c>
    </row>
    <row r="52" spans="1:6" x14ac:dyDescent="0.2">
      <c r="A52" s="3" t="s">
        <v>1190</v>
      </c>
      <c r="B52" s="4" t="s">
        <v>190</v>
      </c>
      <c r="C52" s="4" t="s">
        <v>66</v>
      </c>
      <c r="D52" s="5">
        <v>2</v>
      </c>
      <c r="E52" s="5">
        <v>500</v>
      </c>
      <c r="F52" s="5">
        <v>3</v>
      </c>
    </row>
    <row r="53" spans="1:6" x14ac:dyDescent="0.2">
      <c r="A53" s="3" t="s">
        <v>1191</v>
      </c>
      <c r="B53" s="4">
        <v>600674</v>
      </c>
      <c r="C53" s="4" t="s">
        <v>67</v>
      </c>
      <c r="D53" s="5">
        <v>2</v>
      </c>
      <c r="E53" s="5">
        <v>4000</v>
      </c>
      <c r="F53" s="5">
        <v>3</v>
      </c>
    </row>
    <row r="54" spans="1:6" x14ac:dyDescent="0.2">
      <c r="A54" s="3" t="s">
        <v>1192</v>
      </c>
      <c r="B54" s="4">
        <v>600188</v>
      </c>
      <c r="C54" s="4" t="s">
        <v>68</v>
      </c>
      <c r="D54" s="5">
        <v>2</v>
      </c>
      <c r="E54" s="5">
        <v>1000</v>
      </c>
      <c r="F54" s="5">
        <v>3</v>
      </c>
    </row>
    <row r="55" spans="1:6" x14ac:dyDescent="0.2">
      <c r="A55" s="3" t="s">
        <v>1193</v>
      </c>
      <c r="B55" s="4">
        <v>600115</v>
      </c>
      <c r="C55" s="4" t="s">
        <v>69</v>
      </c>
      <c r="D55" s="5">
        <v>2</v>
      </c>
      <c r="E55" s="5">
        <v>10000</v>
      </c>
      <c r="F55" s="5">
        <v>3</v>
      </c>
    </row>
    <row r="56" spans="1:6" x14ac:dyDescent="0.2">
      <c r="A56" s="3" t="s">
        <v>1194</v>
      </c>
      <c r="B56" s="4" t="s">
        <v>191</v>
      </c>
      <c r="C56" s="4" t="s">
        <v>70</v>
      </c>
      <c r="D56" s="5">
        <v>2</v>
      </c>
      <c r="E56" s="5">
        <v>2000</v>
      </c>
      <c r="F56" s="5">
        <v>3</v>
      </c>
    </row>
    <row r="57" spans="1:6" x14ac:dyDescent="0.2">
      <c r="A57" s="3" t="s">
        <v>1195</v>
      </c>
      <c r="B57" s="4" t="s">
        <v>192</v>
      </c>
      <c r="C57" s="4" t="s">
        <v>71</v>
      </c>
      <c r="D57" s="5">
        <v>2</v>
      </c>
      <c r="E57" s="5">
        <v>1500</v>
      </c>
      <c r="F57" s="5">
        <v>3</v>
      </c>
    </row>
    <row r="58" spans="1:6" x14ac:dyDescent="0.2">
      <c r="A58" s="3" t="s">
        <v>1196</v>
      </c>
      <c r="B58" s="4">
        <v>600271</v>
      </c>
      <c r="C58" s="26" t="s">
        <v>72</v>
      </c>
      <c r="D58" s="5">
        <v>2</v>
      </c>
      <c r="E58" s="5">
        <v>500</v>
      </c>
      <c r="F58" s="5">
        <v>7</v>
      </c>
    </row>
    <row r="59" spans="1:6" x14ac:dyDescent="0.2">
      <c r="A59" s="3" t="s">
        <v>1197</v>
      </c>
      <c r="B59" s="4" t="s">
        <v>193</v>
      </c>
      <c r="C59" s="4" t="s">
        <v>73</v>
      </c>
      <c r="D59" s="5">
        <v>2</v>
      </c>
      <c r="E59" s="5">
        <v>1000</v>
      </c>
      <c r="F59" s="5">
        <v>6</v>
      </c>
    </row>
    <row r="60" spans="1:6" x14ac:dyDescent="0.2">
      <c r="A60" s="3" t="s">
        <v>1198</v>
      </c>
      <c r="B60" s="4" t="s">
        <v>194</v>
      </c>
      <c r="C60" s="4" t="s">
        <v>74</v>
      </c>
      <c r="D60" s="5">
        <v>2</v>
      </c>
      <c r="E60" s="5">
        <v>2000</v>
      </c>
      <c r="F60" s="5">
        <v>3</v>
      </c>
    </row>
    <row r="61" spans="1:6" x14ac:dyDescent="0.2">
      <c r="A61" s="3" t="s">
        <v>1199</v>
      </c>
      <c r="B61" s="4" t="s">
        <v>195</v>
      </c>
      <c r="C61" s="22" t="s">
        <v>75</v>
      </c>
      <c r="D61" s="5">
        <v>2</v>
      </c>
      <c r="E61" s="5">
        <v>300</v>
      </c>
      <c r="F61" s="5">
        <v>4</v>
      </c>
    </row>
    <row r="62" spans="1:6" x14ac:dyDescent="0.2">
      <c r="A62" s="3" t="s">
        <v>1200</v>
      </c>
      <c r="B62" s="4" t="s">
        <v>196</v>
      </c>
      <c r="C62" s="4" t="s">
        <v>76</v>
      </c>
      <c r="D62" s="5">
        <v>2</v>
      </c>
      <c r="E62" s="5">
        <v>1000</v>
      </c>
      <c r="F62" s="5">
        <v>3</v>
      </c>
    </row>
    <row r="63" spans="1:6" x14ac:dyDescent="0.2">
      <c r="A63" s="3" t="s">
        <v>1201</v>
      </c>
      <c r="B63" s="4">
        <v>300102</v>
      </c>
      <c r="C63" s="4" t="s">
        <v>77</v>
      </c>
      <c r="D63" s="5">
        <v>2</v>
      </c>
      <c r="E63" s="5">
        <v>1000</v>
      </c>
      <c r="F63" s="5">
        <v>3</v>
      </c>
    </row>
    <row r="64" spans="1:6" x14ac:dyDescent="0.2">
      <c r="A64" s="3" t="s">
        <v>1202</v>
      </c>
      <c r="B64" s="4">
        <v>300263</v>
      </c>
      <c r="C64" s="4" t="s">
        <v>78</v>
      </c>
      <c r="D64" s="5">
        <v>2</v>
      </c>
      <c r="E64" s="5">
        <v>2000</v>
      </c>
      <c r="F64" s="5">
        <v>5</v>
      </c>
    </row>
    <row r="65" spans="1:6" x14ac:dyDescent="0.2">
      <c r="A65" s="3" t="s">
        <v>1203</v>
      </c>
      <c r="B65" s="4">
        <v>603708</v>
      </c>
      <c r="C65" s="22" t="s">
        <v>79</v>
      </c>
      <c r="D65" s="5">
        <v>2</v>
      </c>
      <c r="E65" s="5">
        <v>200</v>
      </c>
      <c r="F65" s="5">
        <v>3</v>
      </c>
    </row>
    <row r="66" spans="1:6" x14ac:dyDescent="0.2">
      <c r="A66" s="3" t="s">
        <v>1204</v>
      </c>
      <c r="B66" s="4">
        <v>300055</v>
      </c>
      <c r="C66" s="4" t="s">
        <v>80</v>
      </c>
      <c r="D66" s="5">
        <v>2</v>
      </c>
      <c r="E66" s="5">
        <v>1000</v>
      </c>
      <c r="F66" s="5">
        <v>4</v>
      </c>
    </row>
    <row r="67" spans="1:6" x14ac:dyDescent="0.2">
      <c r="A67" s="3" t="s">
        <v>1205</v>
      </c>
      <c r="B67" s="4">
        <v>603900</v>
      </c>
      <c r="C67" s="4" t="s">
        <v>81</v>
      </c>
      <c r="D67" s="5">
        <v>2</v>
      </c>
      <c r="E67" s="5">
        <v>200</v>
      </c>
      <c r="F67" s="5">
        <v>3</v>
      </c>
    </row>
    <row r="68" spans="1:6" x14ac:dyDescent="0.2">
      <c r="A68" s="3" t="s">
        <v>1206</v>
      </c>
      <c r="B68" s="4">
        <v>300274</v>
      </c>
      <c r="C68" s="4" t="s">
        <v>82</v>
      </c>
      <c r="D68" s="5">
        <v>2</v>
      </c>
      <c r="E68" s="5">
        <v>1000</v>
      </c>
      <c r="F68" s="5">
        <v>3</v>
      </c>
    </row>
    <row r="69" spans="1:6" x14ac:dyDescent="0.2">
      <c r="A69" s="3" t="s">
        <v>1207</v>
      </c>
      <c r="B69" s="4">
        <v>600803</v>
      </c>
      <c r="C69" s="4" t="s">
        <v>83</v>
      </c>
      <c r="D69" s="5">
        <v>2</v>
      </c>
      <c r="E69" s="5">
        <v>1000</v>
      </c>
      <c r="F69" s="5">
        <v>3</v>
      </c>
    </row>
    <row r="70" spans="1:6" x14ac:dyDescent="0.2">
      <c r="A70" s="3" t="s">
        <v>1208</v>
      </c>
      <c r="B70" s="4">
        <v>300128</v>
      </c>
      <c r="C70" s="4" t="s">
        <v>84</v>
      </c>
      <c r="D70" s="5">
        <v>2</v>
      </c>
      <c r="E70" s="5">
        <v>1000</v>
      </c>
      <c r="F70" s="5">
        <v>4</v>
      </c>
    </row>
    <row r="71" spans="1:6" x14ac:dyDescent="0.2">
      <c r="A71" s="3" t="s">
        <v>1209</v>
      </c>
      <c r="B71" s="4" t="s">
        <v>197</v>
      </c>
      <c r="C71" s="4" t="s">
        <v>85</v>
      </c>
      <c r="D71" s="5">
        <v>2</v>
      </c>
      <c r="E71" s="5">
        <v>100</v>
      </c>
      <c r="F71" s="5">
        <v>3</v>
      </c>
    </row>
    <row r="72" spans="1:6" x14ac:dyDescent="0.2">
      <c r="A72" s="3" t="s">
        <v>1210</v>
      </c>
      <c r="B72" s="4">
        <v>603699</v>
      </c>
      <c r="C72" s="4" t="s">
        <v>86</v>
      </c>
      <c r="D72" s="5">
        <v>2</v>
      </c>
      <c r="E72" s="5">
        <v>500</v>
      </c>
      <c r="F72" s="5">
        <v>3</v>
      </c>
    </row>
    <row r="73" spans="1:6" x14ac:dyDescent="0.2">
      <c r="A73" s="3" t="s">
        <v>1211</v>
      </c>
      <c r="B73" s="4">
        <v>603019</v>
      </c>
      <c r="C73" s="4" t="s">
        <v>87</v>
      </c>
      <c r="D73" s="5">
        <v>2</v>
      </c>
      <c r="E73" s="5">
        <v>1000</v>
      </c>
      <c r="F73" s="5">
        <v>3</v>
      </c>
    </row>
    <row r="74" spans="1:6" x14ac:dyDescent="0.2">
      <c r="A74" s="3" t="s">
        <v>1212</v>
      </c>
      <c r="B74" s="4" t="str">
        <f>"603811"</f>
        <v>603811</v>
      </c>
      <c r="C74" s="4" t="s">
        <v>88</v>
      </c>
      <c r="D74" s="5">
        <v>2</v>
      </c>
      <c r="E74" s="5">
        <v>100</v>
      </c>
      <c r="F74" s="5">
        <v>7</v>
      </c>
    </row>
    <row r="75" spans="1:6" x14ac:dyDescent="0.2">
      <c r="A75" s="3" t="s">
        <v>1213</v>
      </c>
      <c r="B75" s="4" t="str">
        <f>"002200"</f>
        <v>002200</v>
      </c>
      <c r="C75" s="4" t="s">
        <v>89</v>
      </c>
      <c r="D75" s="5">
        <v>2</v>
      </c>
      <c r="E75" s="5">
        <v>200</v>
      </c>
      <c r="F75" s="5">
        <v>5</v>
      </c>
    </row>
    <row r="76" spans="1:6" x14ac:dyDescent="0.2">
      <c r="A76" s="3" t="s">
        <v>1214</v>
      </c>
      <c r="B76" s="4" t="str">
        <f>"002867"</f>
        <v>002867</v>
      </c>
      <c r="C76" s="26" t="s">
        <v>90</v>
      </c>
      <c r="D76" s="5">
        <v>2</v>
      </c>
      <c r="E76" s="5">
        <v>100</v>
      </c>
      <c r="F76" s="5">
        <v>5</v>
      </c>
    </row>
    <row r="77" spans="1:6" x14ac:dyDescent="0.2">
      <c r="A77" s="3" t="s">
        <v>1215</v>
      </c>
      <c r="B77" s="4" t="str">
        <f>"002845"</f>
        <v>002845</v>
      </c>
      <c r="C77" s="4" t="s">
        <v>91</v>
      </c>
      <c r="D77" s="5">
        <v>2</v>
      </c>
      <c r="E77" s="5">
        <v>300</v>
      </c>
      <c r="F77" s="5">
        <v>5</v>
      </c>
    </row>
    <row r="78" spans="1:6" x14ac:dyDescent="0.2">
      <c r="A78" s="3" t="s">
        <v>1216</v>
      </c>
      <c r="B78" s="4" t="str">
        <f>"603987"</f>
        <v>603987</v>
      </c>
      <c r="C78" s="4" t="s">
        <v>92</v>
      </c>
      <c r="D78" s="5">
        <v>2</v>
      </c>
      <c r="E78" s="5">
        <v>200</v>
      </c>
      <c r="F78" s="5">
        <v>5</v>
      </c>
    </row>
    <row r="79" spans="1:6" x14ac:dyDescent="0.2">
      <c r="A79" s="3" t="s">
        <v>1217</v>
      </c>
      <c r="B79" s="4" t="str">
        <f>"300130"</f>
        <v>300130</v>
      </c>
      <c r="C79" s="4" t="s">
        <v>93</v>
      </c>
      <c r="D79" s="5">
        <v>2</v>
      </c>
      <c r="E79" s="5">
        <v>300</v>
      </c>
      <c r="F79" s="5">
        <v>3</v>
      </c>
    </row>
    <row r="80" spans="1:6" x14ac:dyDescent="0.2">
      <c r="A80" s="3" t="s">
        <v>1218</v>
      </c>
      <c r="B80" s="4" t="str">
        <f>"601002"</f>
        <v>601002</v>
      </c>
      <c r="C80" s="4" t="s">
        <v>94</v>
      </c>
      <c r="D80" s="5">
        <v>2</v>
      </c>
      <c r="E80" s="5">
        <v>2000</v>
      </c>
      <c r="F80" s="5">
        <v>4</v>
      </c>
    </row>
    <row r="81" spans="1:6" x14ac:dyDescent="0.2">
      <c r="A81" s="3" t="s">
        <v>1219</v>
      </c>
      <c r="B81" s="4" t="str">
        <f>"300625"</f>
        <v>300625</v>
      </c>
      <c r="C81" s="4" t="s">
        <v>95</v>
      </c>
      <c r="D81" s="5">
        <v>2</v>
      </c>
      <c r="E81" s="5">
        <v>200</v>
      </c>
      <c r="F81" s="5">
        <v>4</v>
      </c>
    </row>
    <row r="82" spans="1:6" x14ac:dyDescent="0.2">
      <c r="A82" s="3" t="s">
        <v>1220</v>
      </c>
      <c r="B82" s="4" t="str">
        <f>"002828"</f>
        <v>002828</v>
      </c>
      <c r="C82" s="4" t="s">
        <v>96</v>
      </c>
      <c r="D82" s="5">
        <v>2</v>
      </c>
      <c r="E82" s="5">
        <v>250</v>
      </c>
      <c r="F82" s="5">
        <v>3</v>
      </c>
    </row>
    <row r="83" spans="1:6" x14ac:dyDescent="0.2">
      <c r="A83" s="3" t="s">
        <v>1221</v>
      </c>
      <c r="B83" s="4" t="str">
        <f>"300189"</f>
        <v>300189</v>
      </c>
      <c r="C83" s="26" t="s">
        <v>97</v>
      </c>
      <c r="D83" s="5">
        <v>2</v>
      </c>
      <c r="E83" s="5">
        <v>500</v>
      </c>
      <c r="F83" s="5">
        <v>6</v>
      </c>
    </row>
    <row r="84" spans="1:6" x14ac:dyDescent="0.2">
      <c r="A84" s="3" t="s">
        <v>1222</v>
      </c>
      <c r="B84" s="4" t="str">
        <f>"002357"</f>
        <v>002357</v>
      </c>
      <c r="C84" s="4" t="s">
        <v>98</v>
      </c>
      <c r="D84" s="5">
        <v>3</v>
      </c>
      <c r="E84" s="5">
        <v>500</v>
      </c>
      <c r="F84" s="5">
        <v>5</v>
      </c>
    </row>
    <row r="85" spans="1:6" x14ac:dyDescent="0.2">
      <c r="A85" s="3" t="s">
        <v>1223</v>
      </c>
      <c r="B85" s="4" t="str">
        <f>"300275"</f>
        <v>300275</v>
      </c>
      <c r="C85" s="4" t="s">
        <v>99</v>
      </c>
      <c r="D85" s="5">
        <v>2</v>
      </c>
      <c r="E85" s="5">
        <v>200</v>
      </c>
      <c r="F85" s="5">
        <v>6</v>
      </c>
    </row>
    <row r="86" spans="1:6" x14ac:dyDescent="0.2">
      <c r="A86" s="3" t="s">
        <v>1224</v>
      </c>
      <c r="B86" s="4" t="str">
        <f>"600993"</f>
        <v>600993</v>
      </c>
      <c r="C86" s="4" t="s">
        <v>100</v>
      </c>
      <c r="D86" s="5">
        <v>2</v>
      </c>
      <c r="E86" s="5">
        <v>400</v>
      </c>
      <c r="F86" s="5">
        <v>5</v>
      </c>
    </row>
    <row r="87" spans="1:6" x14ac:dyDescent="0.2">
      <c r="A87" s="3" t="s">
        <v>1225</v>
      </c>
      <c r="B87" s="4" t="str">
        <f>"600651"</f>
        <v>600651</v>
      </c>
      <c r="C87" s="4" t="s">
        <v>101</v>
      </c>
      <c r="D87" s="5">
        <v>2</v>
      </c>
      <c r="E87" s="5">
        <v>1000</v>
      </c>
      <c r="F87" s="5">
        <v>3</v>
      </c>
    </row>
    <row r="88" spans="1:6" x14ac:dyDescent="0.2">
      <c r="A88" s="3" t="s">
        <v>1226</v>
      </c>
      <c r="B88" s="4" t="str">
        <f>"603628"</f>
        <v>603628</v>
      </c>
      <c r="C88" s="4" t="s">
        <v>102</v>
      </c>
      <c r="D88" s="5">
        <v>2</v>
      </c>
      <c r="E88" s="5">
        <v>500</v>
      </c>
      <c r="F88" s="5">
        <v>3</v>
      </c>
    </row>
    <row r="89" spans="1:6" x14ac:dyDescent="0.2">
      <c r="A89" s="3" t="s">
        <v>1227</v>
      </c>
      <c r="B89" s="4" t="str">
        <f>"002366"</f>
        <v>002366</v>
      </c>
      <c r="C89" s="4" t="s">
        <v>103</v>
      </c>
      <c r="D89" s="5">
        <v>2</v>
      </c>
      <c r="E89" s="5">
        <v>500</v>
      </c>
      <c r="F89" s="5">
        <v>3</v>
      </c>
    </row>
    <row r="90" spans="1:6" x14ac:dyDescent="0.2">
      <c r="A90" s="3" t="s">
        <v>1228</v>
      </c>
      <c r="B90" s="4" t="str">
        <f>"300582"</f>
        <v>300582</v>
      </c>
      <c r="C90" s="4" t="s">
        <v>104</v>
      </c>
      <c r="D90" s="5">
        <v>2</v>
      </c>
      <c r="E90" s="5">
        <v>300</v>
      </c>
      <c r="F90" s="5">
        <v>5</v>
      </c>
    </row>
    <row r="91" spans="1:6" x14ac:dyDescent="0.2">
      <c r="A91" s="3" t="s">
        <v>1229</v>
      </c>
      <c r="B91" s="4" t="str">
        <f>"600597"</f>
        <v>600597</v>
      </c>
      <c r="C91" s="4" t="s">
        <v>105</v>
      </c>
      <c r="D91" s="5">
        <v>2</v>
      </c>
      <c r="E91" s="5">
        <v>500</v>
      </c>
      <c r="F91" s="5">
        <v>5</v>
      </c>
    </row>
    <row r="92" spans="1:6" x14ac:dyDescent="0.2">
      <c r="A92" s="3" t="s">
        <v>1230</v>
      </c>
      <c r="B92" s="4" t="str">
        <f>"002557"</f>
        <v>002557</v>
      </c>
      <c r="C92" s="4" t="s">
        <v>106</v>
      </c>
      <c r="D92" s="5">
        <v>2</v>
      </c>
      <c r="E92" s="5">
        <v>500</v>
      </c>
      <c r="F92" s="5">
        <v>4</v>
      </c>
    </row>
    <row r="93" spans="1:6" x14ac:dyDescent="0.2">
      <c r="A93" s="3" t="s">
        <v>1231</v>
      </c>
      <c r="B93" s="4" t="str">
        <f>"002865"</f>
        <v>002865</v>
      </c>
      <c r="C93" s="4" t="s">
        <v>107</v>
      </c>
      <c r="D93" s="5">
        <v>2</v>
      </c>
      <c r="E93" s="5">
        <v>300</v>
      </c>
      <c r="F93" s="5">
        <v>5</v>
      </c>
    </row>
    <row r="94" spans="1:6" x14ac:dyDescent="0.2">
      <c r="A94" s="3" t="s">
        <v>1232</v>
      </c>
      <c r="B94" s="4" t="str">
        <f>"000989"</f>
        <v>000989</v>
      </c>
      <c r="C94" s="26" t="s">
        <v>108</v>
      </c>
      <c r="D94" s="5">
        <v>2</v>
      </c>
      <c r="E94" s="5">
        <v>300</v>
      </c>
      <c r="F94" s="5">
        <v>5</v>
      </c>
    </row>
    <row r="95" spans="1:6" x14ac:dyDescent="0.2">
      <c r="A95" s="3" t="s">
        <v>1233</v>
      </c>
      <c r="B95" s="4" t="str">
        <f>"601177"</f>
        <v>601177</v>
      </c>
      <c r="C95" s="4" t="s">
        <v>109</v>
      </c>
      <c r="D95" s="5">
        <v>2</v>
      </c>
      <c r="E95" s="5">
        <v>500</v>
      </c>
      <c r="F95" s="5">
        <v>3</v>
      </c>
    </row>
    <row r="96" spans="1:6" x14ac:dyDescent="0.2">
      <c r="A96" s="3" t="s">
        <v>1234</v>
      </c>
      <c r="B96" s="4" t="str">
        <f>"300406"</f>
        <v>300406</v>
      </c>
      <c r="C96" s="4" t="s">
        <v>110</v>
      </c>
      <c r="D96" s="5">
        <v>3</v>
      </c>
      <c r="E96" s="5">
        <v>200</v>
      </c>
      <c r="F96" s="5">
        <v>6</v>
      </c>
    </row>
    <row r="97" spans="1:6" x14ac:dyDescent="0.2">
      <c r="A97" s="3" t="s">
        <v>1235</v>
      </c>
      <c r="B97" s="4" t="str">
        <f>"603966"</f>
        <v>603966</v>
      </c>
      <c r="C97" s="4" t="s">
        <v>111</v>
      </c>
      <c r="D97" s="5">
        <v>3</v>
      </c>
      <c r="E97" s="5">
        <v>200</v>
      </c>
      <c r="F97" s="5">
        <v>5</v>
      </c>
    </row>
    <row r="98" spans="1:6" x14ac:dyDescent="0.2">
      <c r="A98" s="3" t="s">
        <v>1236</v>
      </c>
      <c r="B98" s="4" t="str">
        <f>"002463"</f>
        <v>002463</v>
      </c>
      <c r="C98" s="4" t="s">
        <v>112</v>
      </c>
      <c r="D98" s="5">
        <v>2</v>
      </c>
      <c r="E98" s="5">
        <v>2000</v>
      </c>
      <c r="F98" s="5">
        <v>4</v>
      </c>
    </row>
    <row r="99" spans="1:6" x14ac:dyDescent="0.2">
      <c r="A99" s="3" t="s">
        <v>1237</v>
      </c>
      <c r="B99" s="4" t="str">
        <f>"300636"</f>
        <v>300636</v>
      </c>
      <c r="C99" s="4" t="s">
        <v>113</v>
      </c>
      <c r="D99" s="5">
        <v>2</v>
      </c>
      <c r="E99" s="5">
        <v>100</v>
      </c>
      <c r="F99" s="5">
        <v>3</v>
      </c>
    </row>
    <row r="100" spans="1:6" x14ac:dyDescent="0.2">
      <c r="A100" s="3" t="s">
        <v>1238</v>
      </c>
      <c r="B100" s="4" t="str">
        <f>"002649"</f>
        <v>002649</v>
      </c>
      <c r="C100" s="22" t="s">
        <v>114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1239</v>
      </c>
      <c r="B101" s="4" t="str">
        <f>"600572"</f>
        <v>600572</v>
      </c>
      <c r="C101" s="4" t="s">
        <v>115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1240</v>
      </c>
      <c r="B102" s="4" t="str">
        <f>"600530"</f>
        <v>600530</v>
      </c>
      <c r="C102" s="4" t="s">
        <v>116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1241</v>
      </c>
      <c r="B103" s="4" t="str">
        <f>"002228"</f>
        <v>002228</v>
      </c>
      <c r="C103" s="4" t="s">
        <v>117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1242</v>
      </c>
      <c r="B104" s="4" t="str">
        <f>"601579"</f>
        <v>601579</v>
      </c>
      <c r="C104" s="4" t="s">
        <v>118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1243</v>
      </c>
      <c r="B105" s="4" t="str">
        <f>"002616"</f>
        <v>002616</v>
      </c>
      <c r="C105" s="4" t="s">
        <v>119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1244</v>
      </c>
      <c r="B106" s="4" t="str">
        <f>"603033"</f>
        <v>603033</v>
      </c>
      <c r="C106" s="4" t="s">
        <v>120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1245</v>
      </c>
      <c r="B107" s="4" t="str">
        <f>"002086"</f>
        <v>002086</v>
      </c>
      <c r="C107" s="4" t="s">
        <v>121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1246</v>
      </c>
      <c r="B108" s="4" t="str">
        <f>"300621"</f>
        <v>300621</v>
      </c>
      <c r="C108" s="4" t="s">
        <v>122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1247</v>
      </c>
      <c r="B109" s="4" t="str">
        <f>"603308"</f>
        <v>603308</v>
      </c>
      <c r="C109" s="4" t="s">
        <v>123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1248</v>
      </c>
      <c r="B110" s="4" t="str">
        <f>"002332"</f>
        <v>002332</v>
      </c>
      <c r="C110" s="26" t="s">
        <v>124</v>
      </c>
      <c r="D110" s="5">
        <v>3</v>
      </c>
      <c r="E110" s="5">
        <v>500</v>
      </c>
      <c r="F110" s="5">
        <v>9</v>
      </c>
    </row>
    <row r="111" spans="1:6" x14ac:dyDescent="0.2">
      <c r="A111" s="3" t="s">
        <v>1249</v>
      </c>
      <c r="B111" s="4" t="str">
        <f>"002875"</f>
        <v>002875</v>
      </c>
      <c r="C111" s="4" t="s">
        <v>125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1250</v>
      </c>
      <c r="B112" s="4" t="str">
        <f>"300485"</f>
        <v>300485</v>
      </c>
      <c r="C112" s="26" t="s">
        <v>126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1251</v>
      </c>
      <c r="B113" s="4" t="str">
        <f>"002229"</f>
        <v>002229</v>
      </c>
      <c r="C113" s="26" t="s">
        <v>127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1252</v>
      </c>
      <c r="B114" s="4" t="str">
        <f>"300573"</f>
        <v>300573</v>
      </c>
      <c r="C114" s="4" t="s">
        <v>128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1253</v>
      </c>
      <c r="B115" s="4" t="str">
        <f>"300350"</f>
        <v>300350</v>
      </c>
      <c r="C115" s="4" t="s">
        <v>129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1254</v>
      </c>
      <c r="B116" s="4" t="str">
        <f>"600305"</f>
        <v>600305</v>
      </c>
      <c r="C116" s="4" t="s">
        <v>130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1255</v>
      </c>
      <c r="B117" s="4" t="str">
        <f>"603226"</f>
        <v>603226</v>
      </c>
      <c r="C117" s="4" t="s">
        <v>131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1256</v>
      </c>
      <c r="B118" s="4" t="str">
        <f>"603178"</f>
        <v>603178</v>
      </c>
      <c r="C118" s="4" t="s">
        <v>132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1257</v>
      </c>
      <c r="B119" s="4" t="str">
        <f>"600267"</f>
        <v>600267</v>
      </c>
      <c r="C119" s="4" t="s">
        <v>133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1258</v>
      </c>
      <c r="B120" s="4" t="str">
        <f>"002327"</f>
        <v>002327</v>
      </c>
      <c r="C120" s="26" t="s">
        <v>134</v>
      </c>
      <c r="D120" s="5">
        <v>3</v>
      </c>
      <c r="E120" s="5">
        <v>200</v>
      </c>
      <c r="F120" s="5">
        <v>10</v>
      </c>
    </row>
    <row r="121" spans="1:6" x14ac:dyDescent="0.2">
      <c r="A121" s="3" t="s">
        <v>1259</v>
      </c>
      <c r="B121" s="4" t="str">
        <f>"002644"</f>
        <v>002644</v>
      </c>
      <c r="C121" s="22" t="s">
        <v>135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1260</v>
      </c>
      <c r="B122" s="4" t="str">
        <f>"603908"</f>
        <v>603908</v>
      </c>
      <c r="C122" s="4" t="s">
        <v>136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1261</v>
      </c>
      <c r="B123" s="4" t="str">
        <f>"002020"</f>
        <v>002020</v>
      </c>
      <c r="C123" s="4" t="s">
        <v>137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1262</v>
      </c>
      <c r="B124" s="4" t="str">
        <f>"300512"</f>
        <v>300512</v>
      </c>
      <c r="C124" s="4" t="s">
        <v>138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1263</v>
      </c>
      <c r="B125" s="4" t="str">
        <f>"603823"</f>
        <v>603823</v>
      </c>
      <c r="C125" s="4" t="s">
        <v>139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1264</v>
      </c>
      <c r="B126" s="4" t="str">
        <f>"000153"</f>
        <v>000153</v>
      </c>
      <c r="C126" s="4" t="s">
        <v>140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1265</v>
      </c>
      <c r="B127" s="4" t="str">
        <f>"002496"</f>
        <v>002496</v>
      </c>
      <c r="C127" s="4" t="s">
        <v>141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1266</v>
      </c>
      <c r="B128" s="4" t="str">
        <f>"002223"</f>
        <v>002223</v>
      </c>
      <c r="C128" s="26" t="s">
        <v>142</v>
      </c>
      <c r="D128" s="5">
        <v>2</v>
      </c>
      <c r="E128" s="5">
        <v>200</v>
      </c>
      <c r="F128" s="5">
        <v>10</v>
      </c>
    </row>
    <row r="129" spans="1:6" x14ac:dyDescent="0.2">
      <c r="A129" s="3" t="s">
        <v>1267</v>
      </c>
      <c r="B129" s="4" t="str">
        <f>"000967"</f>
        <v>000967</v>
      </c>
      <c r="C129" s="4" t="s">
        <v>143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1268</v>
      </c>
      <c r="B130" s="4" t="str">
        <f>"002429"</f>
        <v>002429</v>
      </c>
      <c r="C130" s="4" t="s">
        <v>144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1269</v>
      </c>
      <c r="B131" s="4" t="str">
        <f>"300626"</f>
        <v>300626</v>
      </c>
      <c r="C131" s="4" t="s">
        <v>145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1270</v>
      </c>
      <c r="B132" s="4" t="str">
        <f>"300486"</f>
        <v>300486</v>
      </c>
      <c r="C132" s="4" t="s">
        <v>146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1271</v>
      </c>
      <c r="B133" s="4" t="str">
        <f>"300146"</f>
        <v>300146</v>
      </c>
      <c r="C133" s="4" t="s">
        <v>147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1272</v>
      </c>
      <c r="B134" s="4" t="str">
        <f>"600080"</f>
        <v>600080</v>
      </c>
      <c r="C134" s="4" t="s">
        <v>148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1273</v>
      </c>
      <c r="B135" s="4" t="str">
        <f>"601016"</f>
        <v>601016</v>
      </c>
      <c r="C135" s="4" t="s">
        <v>149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1274</v>
      </c>
      <c r="B136" s="4" t="str">
        <f>"300517"</f>
        <v>300517</v>
      </c>
      <c r="C136" s="4" t="s">
        <v>150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1275</v>
      </c>
      <c r="B137" s="4" t="str">
        <f>"002216"</f>
        <v>002216</v>
      </c>
      <c r="C137" s="4" t="s">
        <v>151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1276</v>
      </c>
      <c r="B138" s="4" t="str">
        <f>"002245"</f>
        <v>002245</v>
      </c>
      <c r="C138" s="4" t="s">
        <v>152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1277</v>
      </c>
      <c r="B139" s="4" t="str">
        <f>"300606"</f>
        <v>300606</v>
      </c>
      <c r="C139" s="4" t="s">
        <v>153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1278</v>
      </c>
      <c r="B140" s="4" t="str">
        <f>"300584"</f>
        <v>300584</v>
      </c>
      <c r="C140" s="22" t="s">
        <v>154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1279</v>
      </c>
      <c r="B141" s="4" t="str">
        <f>"300622"</f>
        <v>300622</v>
      </c>
      <c r="C141" s="4" t="s">
        <v>155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1280</v>
      </c>
      <c r="B142" s="4" t="str">
        <f>"600051"</f>
        <v>600051</v>
      </c>
      <c r="C142" s="4" t="s">
        <v>156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1281</v>
      </c>
      <c r="B143" s="4" t="str">
        <f>"300342"</f>
        <v>300342</v>
      </c>
      <c r="C143" s="4" t="s">
        <v>157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1282</v>
      </c>
      <c r="B144" s="4" t="str">
        <f>"002441"</f>
        <v>002441</v>
      </c>
      <c r="C144" s="4" t="s">
        <v>158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1283</v>
      </c>
      <c r="B145" s="4" t="str">
        <f>"002830"</f>
        <v>002830</v>
      </c>
      <c r="C145" s="4" t="s">
        <v>159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1284</v>
      </c>
      <c r="B146" s="4" t="str">
        <f>"002293"</f>
        <v>002293</v>
      </c>
      <c r="C146" s="22" t="s">
        <v>160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1285</v>
      </c>
      <c r="B147" s="4" t="str">
        <f>"002183"</f>
        <v>002183</v>
      </c>
      <c r="C147" s="4" t="s">
        <v>161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1286</v>
      </c>
      <c r="B148" s="4" t="str">
        <f>"300538"</f>
        <v>300538</v>
      </c>
      <c r="C148" s="4" t="s">
        <v>162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1287</v>
      </c>
      <c r="B149" s="4" t="str">
        <f>"603797"</f>
        <v>603797</v>
      </c>
      <c r="C149" s="4" t="s">
        <v>163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1288</v>
      </c>
      <c r="B150" s="4" t="str">
        <f>"600060"</f>
        <v>600060</v>
      </c>
      <c r="C150" s="14" t="s">
        <v>164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1289</v>
      </c>
      <c r="B151" s="4" t="str">
        <f>"600676"</f>
        <v>600676</v>
      </c>
      <c r="C151" s="4" t="s">
        <v>165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1290</v>
      </c>
      <c r="B152" s="4" t="str">
        <f>"600479"</f>
        <v>600479</v>
      </c>
      <c r="C152" s="26" t="s">
        <v>166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1291</v>
      </c>
      <c r="B153" s="4" t="str">
        <f>"300652"</f>
        <v>300652</v>
      </c>
      <c r="C153" s="4" t="s">
        <v>167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1292</v>
      </c>
      <c r="B154" s="4" t="str">
        <f>"002589"</f>
        <v>002589</v>
      </c>
      <c r="C154" s="4" t="s">
        <v>168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1293</v>
      </c>
      <c r="B155" s="4" t="str">
        <f>"603599"</f>
        <v>603599</v>
      </c>
      <c r="C155" s="4" t="s">
        <v>169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1294</v>
      </c>
      <c r="B156" s="4" t="str">
        <f>"603787"</f>
        <v>603787</v>
      </c>
      <c r="C156" s="4" t="s">
        <v>170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1295</v>
      </c>
      <c r="B157" s="4" t="str">
        <f>"002118"</f>
        <v>002118</v>
      </c>
      <c r="C157" s="4" t="s">
        <v>171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1296</v>
      </c>
      <c r="B158" s="4" t="str">
        <f>"300586"</f>
        <v>300586</v>
      </c>
      <c r="C158" s="4" t="s">
        <v>29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1297</v>
      </c>
      <c r="B159" s="4" t="str">
        <f>"002724"</f>
        <v>002724</v>
      </c>
      <c r="C159" s="4" t="s">
        <v>172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1298</v>
      </c>
      <c r="B160" s="4" t="str">
        <f>"002369"</f>
        <v>002369</v>
      </c>
      <c r="C160" s="22" t="s">
        <v>173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1299</v>
      </c>
      <c r="B161" s="4" t="str">
        <f>"600526"</f>
        <v>600526</v>
      </c>
      <c r="C161" s="4" t="s">
        <v>174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1300</v>
      </c>
      <c r="B162" s="4" t="str">
        <f>"603926"</f>
        <v>603926</v>
      </c>
      <c r="C162" s="4" t="s">
        <v>175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1301</v>
      </c>
      <c r="B163" s="4" t="str">
        <f>"601222"</f>
        <v>601222</v>
      </c>
      <c r="C163" s="4" t="s">
        <v>176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1302</v>
      </c>
      <c r="B164" s="4" t="str">
        <f>"300364"</f>
        <v>300364</v>
      </c>
      <c r="C164" s="26" t="s">
        <v>177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1303</v>
      </c>
      <c r="B165" s="4">
        <v>300050</v>
      </c>
      <c r="C165" s="4" t="s">
        <v>201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1304</v>
      </c>
      <c r="B166" s="4">
        <v>300047</v>
      </c>
      <c r="C166" s="26" t="s">
        <v>202</v>
      </c>
      <c r="D166" s="5">
        <v>2</v>
      </c>
      <c r="E166" s="5">
        <v>100</v>
      </c>
      <c r="F166" s="5">
        <v>10</v>
      </c>
    </row>
    <row r="167" spans="1:6" x14ac:dyDescent="0.2">
      <c r="A167" s="3" t="s">
        <v>1305</v>
      </c>
      <c r="B167" s="4">
        <v>300025</v>
      </c>
      <c r="C167" s="4" t="s">
        <v>203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1306</v>
      </c>
      <c r="B168" s="4">
        <v>300570</v>
      </c>
      <c r="C168" s="4" t="s">
        <v>204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1307</v>
      </c>
      <c r="B169" s="4">
        <v>600533</v>
      </c>
      <c r="C169" s="4" t="s">
        <v>205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1308</v>
      </c>
      <c r="B170" s="4" t="s">
        <v>462</v>
      </c>
      <c r="C170" s="4" t="s">
        <v>206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1309</v>
      </c>
      <c r="B171" s="4" t="s">
        <v>463</v>
      </c>
      <c r="C171" s="4" t="s">
        <v>207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1310</v>
      </c>
      <c r="B172" s="4" t="s">
        <v>464</v>
      </c>
      <c r="C172" s="4" t="s">
        <v>208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1311</v>
      </c>
      <c r="B173" s="4" t="s">
        <v>465</v>
      </c>
      <c r="C173" s="4" t="s">
        <v>209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1312</v>
      </c>
      <c r="B174" s="4" t="s">
        <v>467</v>
      </c>
      <c r="C174" s="4" t="s">
        <v>466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1313</v>
      </c>
      <c r="B175" s="4" t="s">
        <v>468</v>
      </c>
      <c r="C175" s="4" t="s">
        <v>210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1314</v>
      </c>
      <c r="B176" s="4" t="s">
        <v>469</v>
      </c>
      <c r="C176" s="4" t="s">
        <v>211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1315</v>
      </c>
      <c r="B177" s="4" t="s">
        <v>470</v>
      </c>
      <c r="C177" s="4" t="s">
        <v>212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1316</v>
      </c>
      <c r="B178" s="4" t="s">
        <v>471</v>
      </c>
      <c r="C178" s="4" t="s">
        <v>213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1317</v>
      </c>
      <c r="B179" s="4" t="s">
        <v>472</v>
      </c>
      <c r="C179" s="4" t="s">
        <v>214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1318</v>
      </c>
      <c r="B180" s="4" t="s">
        <v>473</v>
      </c>
      <c r="C180" s="26" t="s">
        <v>215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1319</v>
      </c>
      <c r="B181" s="4" t="s">
        <v>474</v>
      </c>
      <c r="C181" s="4" t="s">
        <v>216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1320</v>
      </c>
      <c r="B182" s="4" t="s">
        <v>475</v>
      </c>
      <c r="C182" s="4" t="s">
        <v>217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1321</v>
      </c>
      <c r="B183" s="4" t="s">
        <v>476</v>
      </c>
      <c r="C183" s="4" t="s">
        <v>218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1322</v>
      </c>
      <c r="B184" s="4" t="s">
        <v>477</v>
      </c>
      <c r="C184" s="4" t="s">
        <v>219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1323</v>
      </c>
      <c r="B185" s="4" t="s">
        <v>478</v>
      </c>
      <c r="C185" s="4" t="s">
        <v>220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1324</v>
      </c>
      <c r="B186" s="4" t="s">
        <v>479</v>
      </c>
      <c r="C186" s="4" t="s">
        <v>221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1325</v>
      </c>
      <c r="B187" s="4" t="s">
        <v>480</v>
      </c>
      <c r="C187" s="4" t="s">
        <v>222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1326</v>
      </c>
      <c r="B188" s="4" t="s">
        <v>481</v>
      </c>
      <c r="C188" s="4" t="s">
        <v>223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1327</v>
      </c>
      <c r="B189" s="4" t="s">
        <v>482</v>
      </c>
      <c r="C189" s="4" t="s">
        <v>224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1328</v>
      </c>
      <c r="B190" s="4" t="s">
        <v>483</v>
      </c>
      <c r="C190" s="4" t="s">
        <v>225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1329</v>
      </c>
      <c r="B191" s="4" t="s">
        <v>484</v>
      </c>
      <c r="C191" s="4" t="s">
        <v>226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1330</v>
      </c>
      <c r="B192" s="4" t="s">
        <v>485</v>
      </c>
      <c r="C192" s="4" t="s">
        <v>227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1331</v>
      </c>
      <c r="B193" s="4" t="s">
        <v>486</v>
      </c>
      <c r="C193" s="4" t="s">
        <v>228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1332</v>
      </c>
      <c r="B194" s="4" t="s">
        <v>487</v>
      </c>
      <c r="C194" s="4" t="s">
        <v>229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1333</v>
      </c>
      <c r="B195" s="4" t="s">
        <v>488</v>
      </c>
      <c r="C195" s="4" t="s">
        <v>230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1334</v>
      </c>
      <c r="B196" s="4" t="s">
        <v>489</v>
      </c>
      <c r="C196" s="4" t="s">
        <v>231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1335</v>
      </c>
      <c r="B197" s="4" t="s">
        <v>490</v>
      </c>
      <c r="C197" s="4" t="s">
        <v>232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1336</v>
      </c>
      <c r="B198" s="4" t="s">
        <v>491</v>
      </c>
      <c r="C198" s="4" t="s">
        <v>233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1337</v>
      </c>
      <c r="B199" s="4" t="s">
        <v>492</v>
      </c>
      <c r="C199" s="4" t="s">
        <v>234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1338</v>
      </c>
      <c r="B200" s="4" t="s">
        <v>493</v>
      </c>
      <c r="C200" s="4" t="s">
        <v>235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1339</v>
      </c>
      <c r="B201" s="4" t="s">
        <v>494</v>
      </c>
      <c r="C201" s="4" t="s">
        <v>236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1340</v>
      </c>
      <c r="B202" s="4" t="str">
        <f>"300418"</f>
        <v>300418</v>
      </c>
      <c r="C202" s="26" t="s">
        <v>237</v>
      </c>
      <c r="D202" s="5">
        <v>2</v>
      </c>
      <c r="E202" s="5">
        <v>500</v>
      </c>
      <c r="F202" s="5">
        <v>5</v>
      </c>
    </row>
    <row r="203" spans="1:6" x14ac:dyDescent="0.2">
      <c r="A203" s="3" t="s">
        <v>1341</v>
      </c>
      <c r="B203" s="4" t="str">
        <f>"300354"</f>
        <v>300354</v>
      </c>
      <c r="C203" s="4" t="s">
        <v>238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1342</v>
      </c>
      <c r="B204" s="4" t="str">
        <f>"603345"</f>
        <v>603345</v>
      </c>
      <c r="C204" s="4" t="s">
        <v>28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1343</v>
      </c>
      <c r="B205" s="4" t="str">
        <f>"300532"</f>
        <v>300532</v>
      </c>
      <c r="C205" s="26" t="s">
        <v>239</v>
      </c>
      <c r="D205" s="5">
        <v>2</v>
      </c>
      <c r="E205" s="5">
        <v>100</v>
      </c>
      <c r="F205" s="5">
        <v>6</v>
      </c>
    </row>
    <row r="206" spans="1:6" x14ac:dyDescent="0.2">
      <c r="A206" s="3" t="s">
        <v>1344</v>
      </c>
      <c r="B206" s="4" t="str">
        <f>"002823"</f>
        <v>002823</v>
      </c>
      <c r="C206" s="4" t="s">
        <v>240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1345</v>
      </c>
      <c r="B207" s="4" t="str">
        <f>"300019"</f>
        <v>300019</v>
      </c>
      <c r="C207" s="4" t="s">
        <v>241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1346</v>
      </c>
      <c r="B208" s="4" t="str">
        <f>"600848"</f>
        <v>600848</v>
      </c>
      <c r="C208" s="4" t="s">
        <v>242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1347</v>
      </c>
      <c r="B209" s="4" t="str">
        <f>"603339"</f>
        <v>603339</v>
      </c>
      <c r="C209" s="4" t="s">
        <v>243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1348</v>
      </c>
      <c r="B210" s="4" t="str">
        <f>"002396"</f>
        <v>002396</v>
      </c>
      <c r="C210" s="4" t="s">
        <v>244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1349</v>
      </c>
      <c r="B211" s="4" t="str">
        <f>"002697"</f>
        <v>002697</v>
      </c>
      <c r="C211" s="4" t="s">
        <v>245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1350</v>
      </c>
      <c r="B212" s="4" t="str">
        <f>"601366"</f>
        <v>601366</v>
      </c>
      <c r="C212" s="4" t="s">
        <v>246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1351</v>
      </c>
      <c r="B213" s="4" t="str">
        <f>"300439"</f>
        <v>300439</v>
      </c>
      <c r="C213" s="4" t="s">
        <v>247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1352</v>
      </c>
      <c r="B214" s="4" t="str">
        <f>"600410"</f>
        <v>600410</v>
      </c>
      <c r="C214" s="22" t="s">
        <v>248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1353</v>
      </c>
      <c r="B215" s="4" t="str">
        <f>"600359"</f>
        <v>600359</v>
      </c>
      <c r="C215" s="22" t="s">
        <v>249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1354</v>
      </c>
      <c r="B216" s="4" t="str">
        <f>"002191"</f>
        <v>002191</v>
      </c>
      <c r="C216" s="4" t="s">
        <v>250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1355</v>
      </c>
      <c r="B217" s="4" t="str">
        <f>"000026"</f>
        <v>000026</v>
      </c>
      <c r="C217" s="4" t="s">
        <v>251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1356</v>
      </c>
      <c r="B218" s="4" t="str">
        <f>"002556"</f>
        <v>002556</v>
      </c>
      <c r="C218" s="4" t="s">
        <v>252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1357</v>
      </c>
      <c r="B219" s="4" t="str">
        <f>"600862"</f>
        <v>600862</v>
      </c>
      <c r="C219" s="4" t="s">
        <v>253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1358</v>
      </c>
      <c r="B220" s="4" t="str">
        <f>"300549"</f>
        <v>300549</v>
      </c>
      <c r="C220" s="4" t="s">
        <v>199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1359</v>
      </c>
      <c r="B221" s="4" t="str">
        <f>"603819"</f>
        <v>603819</v>
      </c>
      <c r="C221" s="4" t="s">
        <v>200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1360</v>
      </c>
      <c r="B222" s="4" t="str">
        <f>"002104"</f>
        <v>002104</v>
      </c>
      <c r="C222" s="4" t="s">
        <v>198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1361</v>
      </c>
      <c r="B223" s="4" t="str">
        <f>"002049"</f>
        <v>002049</v>
      </c>
      <c r="C223" s="4" t="s">
        <v>254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1362</v>
      </c>
      <c r="B224" s="4" t="str">
        <f>"002871"</f>
        <v>002871</v>
      </c>
      <c r="C224" s="4" t="s">
        <v>255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1363</v>
      </c>
      <c r="B225" s="4" t="str">
        <f>"600776"</f>
        <v>600776</v>
      </c>
      <c r="C225" s="4" t="s">
        <v>256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1364</v>
      </c>
      <c r="B226" s="4" t="str">
        <f>"002151"</f>
        <v>002151</v>
      </c>
      <c r="C226" s="4" t="s">
        <v>257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1365</v>
      </c>
      <c r="B227" s="4" t="str">
        <f>"002467"</f>
        <v>002467</v>
      </c>
      <c r="C227" s="4" t="s">
        <v>258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1366</v>
      </c>
      <c r="B228" s="4" t="str">
        <f>"002023"</f>
        <v>002023</v>
      </c>
      <c r="C228" s="4" t="s">
        <v>259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1367</v>
      </c>
      <c r="B229" s="4" t="str">
        <f>"600645"</f>
        <v>600645</v>
      </c>
      <c r="C229" s="4" t="s">
        <v>260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1368</v>
      </c>
      <c r="B230" s="4" t="str">
        <f>"300585"</f>
        <v>300585</v>
      </c>
      <c r="C230" s="4" t="s">
        <v>261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1369</v>
      </c>
      <c r="B231" s="4" t="str">
        <f>"600266"</f>
        <v>600266</v>
      </c>
      <c r="C231" s="4" t="s">
        <v>262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1370</v>
      </c>
      <c r="B232" s="4" t="str">
        <f>"000078"</f>
        <v>000078</v>
      </c>
      <c r="C232" s="4" t="s">
        <v>263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1371</v>
      </c>
      <c r="B233" s="4" t="str">
        <f>"002391"</f>
        <v>002391</v>
      </c>
      <c r="C233" s="4" t="s">
        <v>264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1372</v>
      </c>
      <c r="B234" s="4" t="str">
        <f>"300651"</f>
        <v>300651</v>
      </c>
      <c r="C234" s="26" t="s">
        <v>265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1373</v>
      </c>
      <c r="B235" s="4" t="str">
        <f>"300552"</f>
        <v>300552</v>
      </c>
      <c r="C235" s="4" t="s">
        <v>266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1374</v>
      </c>
      <c r="B236" s="4">
        <v>603668</v>
      </c>
      <c r="C236" s="4" t="s">
        <v>267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1375</v>
      </c>
      <c r="B237" s="4">
        <v>600898</v>
      </c>
      <c r="C237" s="4" t="s">
        <v>268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1376</v>
      </c>
      <c r="B238" s="4" t="s">
        <v>495</v>
      </c>
      <c r="C238" s="4" t="s">
        <v>447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1377</v>
      </c>
      <c r="B239" s="4" t="s">
        <v>496</v>
      </c>
      <c r="C239" s="4" t="s">
        <v>448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1378</v>
      </c>
      <c r="B240" s="4" t="s">
        <v>497</v>
      </c>
      <c r="C240" s="4" t="s">
        <v>449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1379</v>
      </c>
      <c r="B241" s="4" t="s">
        <v>498</v>
      </c>
      <c r="C241" s="4" t="s">
        <v>450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1380</v>
      </c>
      <c r="B242" s="4" t="s">
        <v>499</v>
      </c>
      <c r="C242" s="4" t="s">
        <v>451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1381</v>
      </c>
      <c r="B243" s="4" t="s">
        <v>500</v>
      </c>
      <c r="C243" s="4" t="s">
        <v>452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1382</v>
      </c>
      <c r="B244" s="4" t="s">
        <v>501</v>
      </c>
      <c r="C244" s="4" t="s">
        <v>453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1383</v>
      </c>
      <c r="B245" s="4" t="s">
        <v>502</v>
      </c>
      <c r="C245" s="4" t="s">
        <v>454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1384</v>
      </c>
      <c r="B246" s="4" t="s">
        <v>503</v>
      </c>
      <c r="C246" s="4" t="s">
        <v>455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1385</v>
      </c>
      <c r="B247" s="4" t="s">
        <v>504</v>
      </c>
      <c r="C247" s="4" t="s">
        <v>456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1386</v>
      </c>
      <c r="B248" s="4" t="s">
        <v>505</v>
      </c>
      <c r="C248" s="4" t="s">
        <v>457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1387</v>
      </c>
      <c r="B249" s="4" t="s">
        <v>506</v>
      </c>
      <c r="C249" s="4" t="s">
        <v>458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1388</v>
      </c>
      <c r="B250" s="4" t="s">
        <v>507</v>
      </c>
      <c r="C250" s="4" t="s">
        <v>459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1389</v>
      </c>
      <c r="B251" s="4" t="s">
        <v>508</v>
      </c>
      <c r="C251" s="26" t="s">
        <v>460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1390</v>
      </c>
      <c r="B252" s="4" t="s">
        <v>509</v>
      </c>
      <c r="C252" s="4" t="s">
        <v>461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1391</v>
      </c>
      <c r="B253" s="6" t="s">
        <v>510</v>
      </c>
      <c r="C253" s="13" t="s">
        <v>511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1392</v>
      </c>
      <c r="B254" s="6" t="s">
        <v>512</v>
      </c>
      <c r="C254" s="21" t="s">
        <v>513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1393</v>
      </c>
      <c r="B255" s="6" t="s">
        <v>514</v>
      </c>
      <c r="C255" s="13" t="s">
        <v>515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1394</v>
      </c>
      <c r="B256" s="6" t="s">
        <v>517</v>
      </c>
      <c r="C256" s="29" t="s">
        <v>516</v>
      </c>
      <c r="D256" s="5">
        <v>2</v>
      </c>
      <c r="E256" s="5">
        <v>500</v>
      </c>
      <c r="F256" s="5">
        <v>12</v>
      </c>
    </row>
    <row r="257" spans="1:6" x14ac:dyDescent="0.2">
      <c r="A257" s="3" t="s">
        <v>1395</v>
      </c>
      <c r="B257" s="6" t="s">
        <v>518</v>
      </c>
      <c r="C257" s="9" t="s">
        <v>519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1396</v>
      </c>
      <c r="B258" s="6" t="s">
        <v>520</v>
      </c>
      <c r="C258" s="9" t="s">
        <v>521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1397</v>
      </c>
      <c r="B259" s="6" t="s">
        <v>522</v>
      </c>
      <c r="C259" s="9" t="s">
        <v>523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1398</v>
      </c>
      <c r="B260" s="6" t="s">
        <v>524</v>
      </c>
      <c r="C260" s="9" t="s">
        <v>525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1399</v>
      </c>
      <c r="B261" s="6" t="s">
        <v>526</v>
      </c>
      <c r="C261" s="21" t="s">
        <v>527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1400</v>
      </c>
      <c r="B262" s="6" t="s">
        <v>528</v>
      </c>
      <c r="C262" s="9" t="s">
        <v>529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1401</v>
      </c>
      <c r="B263" s="6" t="s">
        <v>530</v>
      </c>
      <c r="C263" s="9" t="s">
        <v>531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1402</v>
      </c>
      <c r="B264" s="6" t="s">
        <v>532</v>
      </c>
      <c r="C264" s="21" t="s">
        <v>533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1403</v>
      </c>
      <c r="B265" s="4">
        <v>600727</v>
      </c>
      <c r="C265" s="29" t="s">
        <v>534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1404</v>
      </c>
      <c r="B266" s="4" t="s">
        <v>535</v>
      </c>
      <c r="C266" s="9" t="s">
        <v>536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1405</v>
      </c>
      <c r="B267" s="4" t="s">
        <v>537</v>
      </c>
      <c r="C267" s="9" t="s">
        <v>538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1406</v>
      </c>
      <c r="B268" s="4" t="s">
        <v>539</v>
      </c>
      <c r="C268" s="9" t="s">
        <v>540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1407</v>
      </c>
      <c r="B269" s="4" t="s">
        <v>541</v>
      </c>
      <c r="C269" s="13" t="s">
        <v>542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1408</v>
      </c>
      <c r="B270" s="4" t="s">
        <v>547</v>
      </c>
      <c r="C270" s="9" t="s">
        <v>543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1409</v>
      </c>
      <c r="B271" s="4">
        <v>300170</v>
      </c>
      <c r="C271" s="8" t="s">
        <v>544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1410</v>
      </c>
      <c r="B272" s="4" t="s">
        <v>546</v>
      </c>
      <c r="C272" s="27" t="s">
        <v>545</v>
      </c>
      <c r="D272" s="5">
        <v>2</v>
      </c>
      <c r="E272" s="5">
        <v>100</v>
      </c>
      <c r="F272" s="5">
        <v>10</v>
      </c>
    </row>
    <row r="273" spans="1:6" x14ac:dyDescent="0.2">
      <c r="A273" s="3" t="s">
        <v>1411</v>
      </c>
      <c r="B273" s="4" t="s">
        <v>548</v>
      </c>
      <c r="C273" s="20" t="s">
        <v>549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1412</v>
      </c>
      <c r="B274" s="4" t="s">
        <v>551</v>
      </c>
      <c r="C274" s="8" t="s">
        <v>550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1413</v>
      </c>
      <c r="B275" s="4" t="s">
        <v>552</v>
      </c>
      <c r="C275" s="20" t="s">
        <v>553</v>
      </c>
      <c r="D275" s="5">
        <v>2</v>
      </c>
      <c r="E275" s="5">
        <v>800</v>
      </c>
      <c r="F275" s="5">
        <v>6</v>
      </c>
    </row>
    <row r="276" spans="1:6" x14ac:dyDescent="0.2">
      <c r="A276" s="3" t="s">
        <v>1414</v>
      </c>
      <c r="B276" s="4" t="s">
        <v>555</v>
      </c>
      <c r="C276" s="12" t="s">
        <v>554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1415</v>
      </c>
      <c r="B277" s="4" t="s">
        <v>556</v>
      </c>
      <c r="C277" s="8" t="s">
        <v>557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1416</v>
      </c>
      <c r="B278" s="4" t="s">
        <v>559</v>
      </c>
      <c r="C278" s="12" t="s">
        <v>558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1417</v>
      </c>
      <c r="B279" s="4" t="s">
        <v>560</v>
      </c>
      <c r="C279" s="8" t="s">
        <v>561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1418</v>
      </c>
      <c r="B280" s="4" t="s">
        <v>563</v>
      </c>
      <c r="C280" s="8" t="s">
        <v>562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1419</v>
      </c>
      <c r="B281" s="4" t="s">
        <v>564</v>
      </c>
      <c r="C281" s="8" t="s">
        <v>565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1420</v>
      </c>
      <c r="B282" s="4" t="s">
        <v>567</v>
      </c>
      <c r="C282" s="27" t="s">
        <v>566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1421</v>
      </c>
      <c r="B283" s="4" t="s">
        <v>568</v>
      </c>
      <c r="C283" s="27" t="s">
        <v>569</v>
      </c>
      <c r="D283" s="5">
        <v>3</v>
      </c>
      <c r="E283" s="5">
        <v>400</v>
      </c>
      <c r="F283" s="5">
        <v>5</v>
      </c>
    </row>
    <row r="284" spans="1:6" x14ac:dyDescent="0.2">
      <c r="A284" s="3" t="s">
        <v>1422</v>
      </c>
      <c r="B284" s="4" t="s">
        <v>571</v>
      </c>
      <c r="C284" s="20" t="s">
        <v>570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1423</v>
      </c>
      <c r="B285" s="4" t="s">
        <v>572</v>
      </c>
      <c r="C285" s="27" t="s">
        <v>573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1424</v>
      </c>
      <c r="B286" s="4" t="s">
        <v>575</v>
      </c>
      <c r="C286" s="8" t="s">
        <v>574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1425</v>
      </c>
      <c r="B287" s="4" t="s">
        <v>576</v>
      </c>
      <c r="C287" s="12" t="s">
        <v>577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1426</v>
      </c>
      <c r="B288" s="4">
        <v>603002</v>
      </c>
      <c r="C288" s="8" t="s">
        <v>578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1427</v>
      </c>
      <c r="B289" s="4" t="s">
        <v>579</v>
      </c>
      <c r="C289" s="20" t="s">
        <v>580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1428</v>
      </c>
      <c r="B290" s="4" t="s">
        <v>586</v>
      </c>
      <c r="C290" s="8" t="s">
        <v>581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1429</v>
      </c>
      <c r="B291" s="4" t="s">
        <v>587</v>
      </c>
      <c r="C291" s="8" t="s">
        <v>582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1430</v>
      </c>
      <c r="B292" s="4" t="s">
        <v>588</v>
      </c>
      <c r="C292" s="8" t="s">
        <v>583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1431</v>
      </c>
      <c r="B293" s="4" t="s">
        <v>589</v>
      </c>
      <c r="C293" s="27" t="s">
        <v>584</v>
      </c>
      <c r="D293" s="5">
        <v>2</v>
      </c>
      <c r="E293" s="5">
        <v>500</v>
      </c>
      <c r="F293" s="5">
        <v>8</v>
      </c>
    </row>
    <row r="294" spans="1:6" x14ac:dyDescent="0.2">
      <c r="A294" s="3" t="s">
        <v>1432</v>
      </c>
      <c r="B294" s="4" t="s">
        <v>590</v>
      </c>
      <c r="C294" s="12" t="s">
        <v>585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1433</v>
      </c>
      <c r="B295" s="4" t="s">
        <v>591</v>
      </c>
      <c r="C295" s="27" t="s">
        <v>595</v>
      </c>
      <c r="D295" s="5">
        <v>2</v>
      </c>
      <c r="E295" s="5">
        <v>300</v>
      </c>
      <c r="F295" s="5">
        <v>9</v>
      </c>
    </row>
    <row r="296" spans="1:6" x14ac:dyDescent="0.2">
      <c r="A296" s="3" t="s">
        <v>1434</v>
      </c>
      <c r="B296" s="4" t="s">
        <v>592</v>
      </c>
      <c r="C296" s="8" t="s">
        <v>596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1435</v>
      </c>
      <c r="B297" s="4" t="s">
        <v>593</v>
      </c>
      <c r="C297" s="20" t="s">
        <v>597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1436</v>
      </c>
      <c r="B298" s="4" t="s">
        <v>594</v>
      </c>
      <c r="C298" s="8" t="s">
        <v>598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1437</v>
      </c>
      <c r="B299" s="4" t="s">
        <v>601</v>
      </c>
      <c r="C299" s="8" t="s">
        <v>599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1438</v>
      </c>
      <c r="B300" s="4" t="s">
        <v>602</v>
      </c>
      <c r="C300" s="20" t="s">
        <v>600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1439</v>
      </c>
      <c r="B301" s="4" t="s">
        <v>603</v>
      </c>
      <c r="C301" s="8" t="s">
        <v>604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1440</v>
      </c>
      <c r="B302" s="4" t="s">
        <v>610</v>
      </c>
      <c r="C302" s="20" t="s">
        <v>605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1441</v>
      </c>
      <c r="B303" s="4" t="s">
        <v>611</v>
      </c>
      <c r="C303" s="8" t="s">
        <v>606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1442</v>
      </c>
      <c r="B304" s="4" t="s">
        <v>612</v>
      </c>
      <c r="C304" s="8" t="s">
        <v>607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1443</v>
      </c>
      <c r="B305" s="4" t="s">
        <v>613</v>
      </c>
      <c r="C305" s="20" t="s">
        <v>608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1444</v>
      </c>
      <c r="B306" s="4" t="s">
        <v>614</v>
      </c>
      <c r="C306" s="8" t="s">
        <v>609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1445</v>
      </c>
      <c r="B307" s="4" t="s">
        <v>615</v>
      </c>
      <c r="C307" s="8" t="s">
        <v>626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1446</v>
      </c>
      <c r="B308" s="4" t="s">
        <v>616</v>
      </c>
      <c r="C308" s="27" t="s">
        <v>625</v>
      </c>
      <c r="D308" s="5">
        <v>2</v>
      </c>
      <c r="E308" s="5">
        <v>100</v>
      </c>
      <c r="F308" s="5">
        <v>12</v>
      </c>
    </row>
    <row r="309" spans="1:6" x14ac:dyDescent="0.2">
      <c r="A309" s="3" t="s">
        <v>1447</v>
      </c>
      <c r="B309" s="4" t="s">
        <v>617</v>
      </c>
      <c r="C309" s="3" t="s">
        <v>624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1448</v>
      </c>
      <c r="B310" s="4" t="s">
        <v>618</v>
      </c>
      <c r="C310" s="27" t="s">
        <v>623</v>
      </c>
      <c r="D310" s="5">
        <v>2</v>
      </c>
      <c r="E310" s="5">
        <v>500</v>
      </c>
      <c r="F310" s="5">
        <v>3</v>
      </c>
    </row>
    <row r="311" spans="1:6" x14ac:dyDescent="0.2">
      <c r="A311" s="3" t="s">
        <v>1449</v>
      </c>
      <c r="B311" s="4" t="s">
        <v>619</v>
      </c>
      <c r="C311" s="27" t="s">
        <v>622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1450</v>
      </c>
      <c r="B312" s="4" t="s">
        <v>620</v>
      </c>
      <c r="C312" s="3" t="s">
        <v>621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1451</v>
      </c>
      <c r="B313" s="4" t="s">
        <v>634</v>
      </c>
      <c r="C313" s="12" t="s">
        <v>627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1452</v>
      </c>
      <c r="B314" s="4" t="s">
        <v>635</v>
      </c>
      <c r="C314" s="3" t="s">
        <v>628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1453</v>
      </c>
      <c r="B315" s="4" t="s">
        <v>636</v>
      </c>
      <c r="C315" s="8" t="s">
        <v>629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1454</v>
      </c>
      <c r="B316" s="4" t="s">
        <v>637</v>
      </c>
      <c r="C316" s="8" t="s">
        <v>630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1455</v>
      </c>
      <c r="B317" s="4" t="s">
        <v>638</v>
      </c>
      <c r="C317" s="3" t="s">
        <v>631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1456</v>
      </c>
      <c r="B318" s="4" t="s">
        <v>639</v>
      </c>
      <c r="C318" s="3" t="s">
        <v>632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1457</v>
      </c>
      <c r="B319" s="4" t="s">
        <v>640</v>
      </c>
      <c r="C319" s="3" t="s">
        <v>633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1458</v>
      </c>
      <c r="B320" s="4" t="s">
        <v>641</v>
      </c>
      <c r="C320" s="3" t="s">
        <v>642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1459</v>
      </c>
      <c r="B321" s="4" t="s">
        <v>650</v>
      </c>
      <c r="C321" s="3" t="s">
        <v>643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1460</v>
      </c>
      <c r="B322" s="4" t="s">
        <v>649</v>
      </c>
      <c r="C322" s="8" t="s">
        <v>644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1461</v>
      </c>
      <c r="B323" s="4" t="s">
        <v>648</v>
      </c>
      <c r="C323" s="20" t="s">
        <v>645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1462</v>
      </c>
      <c r="B324" s="4" t="s">
        <v>647</v>
      </c>
      <c r="C324" s="3" t="s">
        <v>646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1463</v>
      </c>
      <c r="B325" s="10" t="s">
        <v>651</v>
      </c>
      <c r="C325" s="11" t="s">
        <v>652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1464</v>
      </c>
      <c r="B326" s="10" t="s">
        <v>653</v>
      </c>
      <c r="C326" s="11" t="s">
        <v>686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1465</v>
      </c>
      <c r="B327" s="10" t="s">
        <v>654</v>
      </c>
      <c r="C327" s="28" t="s">
        <v>687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1466</v>
      </c>
      <c r="B328" s="10" t="s">
        <v>655</v>
      </c>
      <c r="C328" s="11" t="s">
        <v>688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1467</v>
      </c>
      <c r="B329" s="10" t="s">
        <v>656</v>
      </c>
      <c r="C329" s="11" t="s">
        <v>689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1468</v>
      </c>
      <c r="B330" s="10" t="s">
        <v>657</v>
      </c>
      <c r="C330" s="11" t="s">
        <v>690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1469</v>
      </c>
      <c r="B331" s="10" t="s">
        <v>658</v>
      </c>
      <c r="C331" s="11" t="s">
        <v>691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1470</v>
      </c>
      <c r="B332" s="10" t="s">
        <v>659</v>
      </c>
      <c r="C332" s="11" t="s">
        <v>713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1471</v>
      </c>
      <c r="B333" s="10" t="s">
        <v>660</v>
      </c>
      <c r="C333" s="11" t="s">
        <v>692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1472</v>
      </c>
      <c r="B334" s="10" t="s">
        <v>661</v>
      </c>
      <c r="C334" s="11" t="s">
        <v>693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1473</v>
      </c>
      <c r="B335" s="10" t="s">
        <v>662</v>
      </c>
      <c r="C335" s="11" t="s">
        <v>694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1474</v>
      </c>
      <c r="B336" s="10" t="s">
        <v>663</v>
      </c>
      <c r="C336" s="15" t="s">
        <v>695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1475</v>
      </c>
      <c r="B337" s="10" t="s">
        <v>664</v>
      </c>
      <c r="C337" s="11" t="s">
        <v>696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1476</v>
      </c>
      <c r="B338" s="10" t="s">
        <v>665</v>
      </c>
      <c r="C338" s="15" t="s">
        <v>697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1477</v>
      </c>
      <c r="B339" s="10" t="s">
        <v>666</v>
      </c>
      <c r="C339" s="11" t="s">
        <v>698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1478</v>
      </c>
      <c r="B340" s="10" t="s">
        <v>667</v>
      </c>
      <c r="C340" s="23" t="s">
        <v>699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1479</v>
      </c>
      <c r="B341" s="10" t="s">
        <v>668</v>
      </c>
      <c r="C341" s="11" t="s">
        <v>700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1480</v>
      </c>
      <c r="B342" s="10" t="s">
        <v>669</v>
      </c>
      <c r="C342" s="11" t="s">
        <v>701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1481</v>
      </c>
      <c r="B343" s="10" t="s">
        <v>670</v>
      </c>
      <c r="C343" s="11" t="s">
        <v>702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1482</v>
      </c>
      <c r="B344" s="10" t="s">
        <v>671</v>
      </c>
      <c r="C344" s="11" t="s">
        <v>703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1483</v>
      </c>
      <c r="B345" s="10" t="s">
        <v>672</v>
      </c>
      <c r="C345" s="15" t="s">
        <v>704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1484</v>
      </c>
      <c r="B346" s="10" t="s">
        <v>673</v>
      </c>
      <c r="C346" s="11" t="s">
        <v>705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1485</v>
      </c>
      <c r="B347" s="10" t="s">
        <v>674</v>
      </c>
      <c r="C347" s="11" t="s">
        <v>706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1486</v>
      </c>
      <c r="B348" s="10" t="s">
        <v>675</v>
      </c>
      <c r="C348" s="28" t="s">
        <v>707</v>
      </c>
      <c r="D348" s="5">
        <v>3</v>
      </c>
      <c r="E348" s="5">
        <v>100</v>
      </c>
      <c r="F348" s="5">
        <v>14</v>
      </c>
    </row>
    <row r="349" spans="1:6" x14ac:dyDescent="0.2">
      <c r="A349" s="3" t="s">
        <v>1487</v>
      </c>
      <c r="B349" s="10" t="s">
        <v>676</v>
      </c>
      <c r="C349" s="11" t="s">
        <v>677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1488</v>
      </c>
      <c r="B350" s="10" t="s">
        <v>678</v>
      </c>
      <c r="C350" s="23" t="s">
        <v>714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1489</v>
      </c>
      <c r="B351" s="10" t="s">
        <v>679</v>
      </c>
      <c r="C351" s="11" t="s">
        <v>708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1490</v>
      </c>
      <c r="B352" s="10" t="s">
        <v>680</v>
      </c>
      <c r="C352" s="28" t="s">
        <v>709</v>
      </c>
      <c r="D352" s="5">
        <v>2</v>
      </c>
      <c r="E352" s="5">
        <v>500</v>
      </c>
      <c r="F352" s="5">
        <v>10</v>
      </c>
    </row>
    <row r="353" spans="1:6" x14ac:dyDescent="0.2">
      <c r="A353" s="3" t="s">
        <v>1491</v>
      </c>
      <c r="B353" s="10" t="s">
        <v>681</v>
      </c>
      <c r="C353" s="11" t="s">
        <v>710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1492</v>
      </c>
      <c r="B354" s="10" t="s">
        <v>682</v>
      </c>
      <c r="C354" s="11" t="s">
        <v>711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1493</v>
      </c>
      <c r="B355" s="10" t="s">
        <v>683</v>
      </c>
      <c r="C355" s="15" t="s">
        <v>712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1494</v>
      </c>
      <c r="B356" s="10" t="s">
        <v>684</v>
      </c>
      <c r="C356" s="11" t="s">
        <v>685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1495</v>
      </c>
      <c r="B357" s="10" t="s">
        <v>715</v>
      </c>
      <c r="C357" s="19" t="s">
        <v>737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1496</v>
      </c>
      <c r="B358" s="10" t="s">
        <v>716</v>
      </c>
      <c r="C358" s="10" t="s">
        <v>738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1497</v>
      </c>
      <c r="B359" s="10" t="s">
        <v>717</v>
      </c>
      <c r="C359" s="10" t="s">
        <v>739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1498</v>
      </c>
      <c r="B360" s="10" t="s">
        <v>718</v>
      </c>
      <c r="C360" s="19" t="s">
        <v>740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1499</v>
      </c>
      <c r="B361" s="10" t="s">
        <v>719</v>
      </c>
      <c r="C361" s="19" t="s">
        <v>741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1500</v>
      </c>
      <c r="B362" s="10" t="s">
        <v>720</v>
      </c>
      <c r="C362" s="19" t="s">
        <v>742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1501</v>
      </c>
      <c r="B363" s="10" t="s">
        <v>721</v>
      </c>
      <c r="C363" s="19" t="s">
        <v>743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1502</v>
      </c>
      <c r="B364" s="10" t="s">
        <v>722</v>
      </c>
      <c r="C364" s="19" t="s">
        <v>744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1503</v>
      </c>
      <c r="B365" s="10" t="s">
        <v>723</v>
      </c>
      <c r="C365" s="19" t="s">
        <v>745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1504</v>
      </c>
      <c r="B366" s="10" t="s">
        <v>724</v>
      </c>
      <c r="C366" s="24" t="s">
        <v>746</v>
      </c>
      <c r="D366" s="5">
        <v>2</v>
      </c>
      <c r="E366" s="5">
        <v>500</v>
      </c>
      <c r="F366" s="5">
        <v>7</v>
      </c>
    </row>
    <row r="367" spans="1:6" x14ac:dyDescent="0.2">
      <c r="A367" s="3" t="s">
        <v>1505</v>
      </c>
      <c r="B367" s="17" t="s">
        <v>725</v>
      </c>
      <c r="C367" s="19" t="s">
        <v>747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1506</v>
      </c>
      <c r="B368" s="10" t="s">
        <v>726</v>
      </c>
      <c r="C368" s="19" t="s">
        <v>748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1507</v>
      </c>
      <c r="B369" s="10" t="s">
        <v>727</v>
      </c>
      <c r="C369" s="19" t="s">
        <v>749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1508</v>
      </c>
      <c r="B370" s="10" t="s">
        <v>728</v>
      </c>
      <c r="C370" s="19" t="s">
        <v>750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1509</v>
      </c>
      <c r="B371" s="10" t="s">
        <v>729</v>
      </c>
      <c r="C371" s="19" t="s">
        <v>751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1510</v>
      </c>
      <c r="B372" s="10" t="s">
        <v>730</v>
      </c>
      <c r="C372" s="19" t="s">
        <v>752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1511</v>
      </c>
      <c r="B373" s="10" t="s">
        <v>731</v>
      </c>
      <c r="C373" s="24" t="s">
        <v>753</v>
      </c>
      <c r="D373" s="5">
        <v>2</v>
      </c>
      <c r="E373" s="5">
        <v>500</v>
      </c>
      <c r="F373" s="5">
        <v>8</v>
      </c>
    </row>
    <row r="374" spans="1:6" x14ac:dyDescent="0.2">
      <c r="A374" s="3" t="s">
        <v>1512</v>
      </c>
      <c r="B374" s="10" t="s">
        <v>732</v>
      </c>
      <c r="C374" s="19" t="s">
        <v>754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1513</v>
      </c>
      <c r="B375" s="10" t="s">
        <v>733</v>
      </c>
      <c r="C375" s="19" t="s">
        <v>755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1514</v>
      </c>
      <c r="B376" s="10" t="s">
        <v>734</v>
      </c>
      <c r="C376" s="19" t="s">
        <v>756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1515</v>
      </c>
      <c r="B377" s="10" t="s">
        <v>735</v>
      </c>
      <c r="C377" s="24" t="s">
        <v>757</v>
      </c>
      <c r="D377" s="5">
        <v>2</v>
      </c>
      <c r="E377" s="5">
        <v>1000</v>
      </c>
      <c r="F377" s="5">
        <v>14</v>
      </c>
    </row>
    <row r="378" spans="1:6" x14ac:dyDescent="0.2">
      <c r="A378" s="3" t="s">
        <v>1516</v>
      </c>
      <c r="B378" s="17" t="s">
        <v>736</v>
      </c>
      <c r="C378" s="24" t="s">
        <v>758</v>
      </c>
      <c r="D378" s="18">
        <v>2</v>
      </c>
      <c r="E378" s="18">
        <v>500</v>
      </c>
      <c r="F378" s="18">
        <v>5</v>
      </c>
    </row>
    <row r="379" spans="1:6" x14ac:dyDescent="0.2">
      <c r="A379" s="3" t="s">
        <v>1517</v>
      </c>
      <c r="B379" s="10" t="s">
        <v>801</v>
      </c>
      <c r="C379" s="19" t="s">
        <v>807</v>
      </c>
      <c r="D379" s="5">
        <v>2</v>
      </c>
      <c r="E379" s="5">
        <v>1000</v>
      </c>
      <c r="F379" s="5">
        <v>8</v>
      </c>
    </row>
    <row r="380" spans="1:6" x14ac:dyDescent="0.2">
      <c r="A380" s="3" t="s">
        <v>1518</v>
      </c>
      <c r="B380" s="10" t="s">
        <v>802</v>
      </c>
      <c r="C380" s="19" t="s">
        <v>808</v>
      </c>
      <c r="D380" s="5">
        <v>2</v>
      </c>
      <c r="E380" s="5">
        <v>500</v>
      </c>
      <c r="F380" s="5">
        <v>6</v>
      </c>
    </row>
    <row r="381" spans="1:6" x14ac:dyDescent="0.2">
      <c r="A381" s="3" t="s">
        <v>1519</v>
      </c>
      <c r="B381" s="10" t="s">
        <v>803</v>
      </c>
      <c r="C381" s="19" t="s">
        <v>809</v>
      </c>
      <c r="D381" s="5">
        <v>2</v>
      </c>
      <c r="E381" s="5">
        <v>500</v>
      </c>
      <c r="F381" s="5">
        <v>4</v>
      </c>
    </row>
    <row r="382" spans="1:6" x14ac:dyDescent="0.2">
      <c r="A382" s="3" t="s">
        <v>1520</v>
      </c>
      <c r="B382" s="10" t="s">
        <v>804</v>
      </c>
      <c r="C382" s="19" t="s">
        <v>810</v>
      </c>
      <c r="D382" s="5">
        <v>3</v>
      </c>
      <c r="E382" s="5">
        <v>1000</v>
      </c>
      <c r="F382" s="5">
        <v>7</v>
      </c>
    </row>
    <row r="383" spans="1:6" x14ac:dyDescent="0.2">
      <c r="A383" s="3" t="s">
        <v>1521</v>
      </c>
      <c r="B383" s="10" t="s">
        <v>805</v>
      </c>
      <c r="C383" s="19" t="s">
        <v>811</v>
      </c>
      <c r="D383" s="5">
        <v>2</v>
      </c>
      <c r="E383" s="5">
        <v>500</v>
      </c>
      <c r="F383" s="5">
        <v>6</v>
      </c>
    </row>
    <row r="384" spans="1:6" x14ac:dyDescent="0.2">
      <c r="A384" s="3" t="s">
        <v>1522</v>
      </c>
      <c r="B384" s="10" t="s">
        <v>806</v>
      </c>
      <c r="C384" s="19" t="s">
        <v>812</v>
      </c>
      <c r="D384" s="5">
        <v>2</v>
      </c>
      <c r="E384" s="5">
        <v>300</v>
      </c>
      <c r="F384" s="5">
        <v>7</v>
      </c>
    </row>
    <row r="385" spans="1:6" x14ac:dyDescent="0.2">
      <c r="A385" s="3" t="s">
        <v>1523</v>
      </c>
      <c r="B385" s="10" t="s">
        <v>813</v>
      </c>
      <c r="C385" s="24" t="s">
        <v>839</v>
      </c>
      <c r="D385" s="5">
        <v>2</v>
      </c>
      <c r="E385" s="5">
        <v>500</v>
      </c>
      <c r="F385" s="5">
        <v>5</v>
      </c>
    </row>
    <row r="386" spans="1:6" x14ac:dyDescent="0.2">
      <c r="A386" s="3" t="s">
        <v>1524</v>
      </c>
      <c r="B386" s="10" t="s">
        <v>814</v>
      </c>
      <c r="C386" s="24" t="s">
        <v>840</v>
      </c>
      <c r="D386" s="5">
        <v>2</v>
      </c>
      <c r="E386" s="5">
        <v>400</v>
      </c>
      <c r="F386" s="5">
        <v>5</v>
      </c>
    </row>
    <row r="387" spans="1:6" x14ac:dyDescent="0.2">
      <c r="A387" s="3" t="s">
        <v>1525</v>
      </c>
      <c r="B387" s="10" t="s">
        <v>815</v>
      </c>
      <c r="C387" s="24" t="s">
        <v>841</v>
      </c>
      <c r="D387" s="5">
        <v>2</v>
      </c>
      <c r="E387" s="5">
        <v>500</v>
      </c>
      <c r="F387" s="5">
        <v>5</v>
      </c>
    </row>
    <row r="388" spans="1:6" x14ac:dyDescent="0.2">
      <c r="A388" s="3" t="s">
        <v>1526</v>
      </c>
      <c r="B388" s="10" t="s">
        <v>816</v>
      </c>
      <c r="C388" s="24" t="s">
        <v>842</v>
      </c>
      <c r="D388" s="5">
        <v>2</v>
      </c>
      <c r="E388" s="5">
        <v>300</v>
      </c>
      <c r="F388" s="5">
        <v>4</v>
      </c>
    </row>
    <row r="389" spans="1:6" x14ac:dyDescent="0.2">
      <c r="A389" s="3" t="s">
        <v>1527</v>
      </c>
      <c r="B389" s="10" t="s">
        <v>817</v>
      </c>
      <c r="C389" s="24" t="s">
        <v>843</v>
      </c>
      <c r="D389" s="5">
        <v>2</v>
      </c>
      <c r="E389" s="5">
        <v>100</v>
      </c>
      <c r="F389" s="5">
        <v>7</v>
      </c>
    </row>
    <row r="390" spans="1:6" x14ac:dyDescent="0.2">
      <c r="A390" s="3" t="s">
        <v>1528</v>
      </c>
      <c r="B390" s="10" t="s">
        <v>818</v>
      </c>
      <c r="C390" s="24" t="s">
        <v>844</v>
      </c>
      <c r="D390" s="5">
        <v>2</v>
      </c>
      <c r="E390" s="5">
        <v>100</v>
      </c>
      <c r="F390" s="5">
        <v>14</v>
      </c>
    </row>
    <row r="391" spans="1:6" x14ac:dyDescent="0.2">
      <c r="A391" s="3" t="s">
        <v>1529</v>
      </c>
      <c r="B391" s="10" t="s">
        <v>819</v>
      </c>
      <c r="C391" s="24" t="s">
        <v>845</v>
      </c>
      <c r="D391" s="5">
        <v>2</v>
      </c>
      <c r="E391" s="5">
        <v>300</v>
      </c>
      <c r="F391" s="5">
        <v>7</v>
      </c>
    </row>
    <row r="392" spans="1:6" x14ac:dyDescent="0.2">
      <c r="A392" s="3" t="s">
        <v>1530</v>
      </c>
      <c r="B392" s="10" t="s">
        <v>820</v>
      </c>
      <c r="C392" s="24" t="s">
        <v>846</v>
      </c>
      <c r="D392" s="5">
        <v>2</v>
      </c>
      <c r="E392" s="5">
        <v>100</v>
      </c>
      <c r="F392" s="5">
        <v>5</v>
      </c>
    </row>
    <row r="393" spans="1:6" x14ac:dyDescent="0.2">
      <c r="A393" s="3" t="s">
        <v>1531</v>
      </c>
      <c r="B393" s="10" t="s">
        <v>821</v>
      </c>
      <c r="C393" s="24" t="s">
        <v>847</v>
      </c>
      <c r="D393" s="5">
        <v>2</v>
      </c>
      <c r="E393" s="5">
        <v>100</v>
      </c>
      <c r="F393" s="5">
        <v>10</v>
      </c>
    </row>
    <row r="394" spans="1:6" x14ac:dyDescent="0.2">
      <c r="A394" s="3" t="s">
        <v>1532</v>
      </c>
      <c r="B394" s="10" t="s">
        <v>822</v>
      </c>
      <c r="C394" s="24" t="s">
        <v>848</v>
      </c>
      <c r="D394" s="5">
        <v>2</v>
      </c>
      <c r="E394" s="5">
        <v>200</v>
      </c>
      <c r="F394" s="5">
        <v>8</v>
      </c>
    </row>
    <row r="395" spans="1:6" x14ac:dyDescent="0.2">
      <c r="A395" s="3" t="s">
        <v>1533</v>
      </c>
      <c r="B395" s="10" t="s">
        <v>823</v>
      </c>
      <c r="C395" s="24" t="s">
        <v>849</v>
      </c>
      <c r="D395" s="5">
        <v>2</v>
      </c>
      <c r="E395" s="5">
        <v>200</v>
      </c>
      <c r="F395" s="5">
        <v>10</v>
      </c>
    </row>
    <row r="396" spans="1:6" x14ac:dyDescent="0.2">
      <c r="A396" s="3" t="s">
        <v>1534</v>
      </c>
      <c r="B396" s="10" t="s">
        <v>824</v>
      </c>
      <c r="C396" s="24" t="s">
        <v>850</v>
      </c>
      <c r="D396" s="5">
        <v>2</v>
      </c>
      <c r="E396" s="5">
        <v>1000</v>
      </c>
      <c r="F396" s="5">
        <v>7</v>
      </c>
    </row>
    <row r="397" spans="1:6" x14ac:dyDescent="0.2">
      <c r="A397" s="3" t="s">
        <v>1535</v>
      </c>
      <c r="B397" s="10" t="s">
        <v>825</v>
      </c>
      <c r="C397" s="24" t="s">
        <v>851</v>
      </c>
      <c r="D397" s="5">
        <v>2</v>
      </c>
      <c r="E397" s="5">
        <v>500</v>
      </c>
      <c r="F397" s="5">
        <v>5</v>
      </c>
    </row>
    <row r="398" spans="1:6" x14ac:dyDescent="0.2">
      <c r="A398" s="3" t="s">
        <v>1536</v>
      </c>
      <c r="B398" s="10" t="s">
        <v>826</v>
      </c>
      <c r="C398" s="24" t="s">
        <v>852</v>
      </c>
      <c r="D398" s="5">
        <v>2</v>
      </c>
      <c r="E398" s="5">
        <v>100</v>
      </c>
      <c r="F398" s="5">
        <v>5</v>
      </c>
    </row>
    <row r="399" spans="1:6" x14ac:dyDescent="0.2">
      <c r="A399" s="3" t="s">
        <v>1537</v>
      </c>
      <c r="B399" s="10" t="s">
        <v>827</v>
      </c>
      <c r="C399" s="24" t="s">
        <v>853</v>
      </c>
      <c r="D399" s="5">
        <v>2</v>
      </c>
      <c r="E399" s="5">
        <v>500</v>
      </c>
      <c r="F399" s="5">
        <v>7</v>
      </c>
    </row>
    <row r="400" spans="1:6" x14ac:dyDescent="0.2">
      <c r="A400" s="3" t="s">
        <v>1538</v>
      </c>
      <c r="B400" s="10" t="s">
        <v>828</v>
      </c>
      <c r="C400" s="24" t="s">
        <v>854</v>
      </c>
      <c r="D400" s="5">
        <v>2</v>
      </c>
      <c r="E400" s="5">
        <v>100</v>
      </c>
      <c r="F400" s="5">
        <v>10</v>
      </c>
    </row>
    <row r="401" spans="1:6" x14ac:dyDescent="0.2">
      <c r="A401" s="3" t="s">
        <v>1539</v>
      </c>
      <c r="B401" s="10" t="s">
        <v>829</v>
      </c>
      <c r="C401" s="24" t="s">
        <v>855</v>
      </c>
      <c r="D401" s="5">
        <v>2</v>
      </c>
      <c r="E401" s="5">
        <v>300</v>
      </c>
      <c r="F401" s="5">
        <v>6</v>
      </c>
    </row>
    <row r="402" spans="1:6" x14ac:dyDescent="0.2">
      <c r="A402" s="3" t="s">
        <v>1540</v>
      </c>
      <c r="B402" s="10" t="s">
        <v>830</v>
      </c>
      <c r="C402" s="24" t="s">
        <v>856</v>
      </c>
      <c r="D402" s="5">
        <v>2</v>
      </c>
      <c r="E402" s="5">
        <v>100</v>
      </c>
      <c r="F402" s="5">
        <v>5</v>
      </c>
    </row>
    <row r="403" spans="1:6" x14ac:dyDescent="0.2">
      <c r="A403" s="3" t="s">
        <v>1541</v>
      </c>
      <c r="B403" s="10" t="s">
        <v>831</v>
      </c>
      <c r="C403" s="24" t="s">
        <v>857</v>
      </c>
      <c r="D403" s="5">
        <v>2</v>
      </c>
      <c r="E403" s="5">
        <v>400</v>
      </c>
      <c r="F403" s="5">
        <v>6</v>
      </c>
    </row>
    <row r="404" spans="1:6" x14ac:dyDescent="0.2">
      <c r="A404" s="3" t="s">
        <v>1542</v>
      </c>
      <c r="B404" s="10" t="s">
        <v>832</v>
      </c>
      <c r="C404" s="24" t="s">
        <v>858</v>
      </c>
      <c r="D404" s="5">
        <v>2</v>
      </c>
      <c r="E404" s="5">
        <v>500</v>
      </c>
      <c r="F404" s="5">
        <v>5</v>
      </c>
    </row>
    <row r="405" spans="1:6" x14ac:dyDescent="0.2">
      <c r="A405" s="3" t="s">
        <v>1543</v>
      </c>
      <c r="B405" s="10" t="s">
        <v>833</v>
      </c>
      <c r="C405" s="24" t="s">
        <v>859</v>
      </c>
      <c r="D405" s="5">
        <v>2</v>
      </c>
      <c r="E405" s="5">
        <v>1000</v>
      </c>
      <c r="F405" s="5">
        <v>4</v>
      </c>
    </row>
    <row r="406" spans="1:6" x14ac:dyDescent="0.2">
      <c r="A406" s="3" t="s">
        <v>1544</v>
      </c>
      <c r="B406" s="10" t="s">
        <v>834</v>
      </c>
      <c r="C406" s="24" t="s">
        <v>860</v>
      </c>
      <c r="D406" s="5">
        <v>2</v>
      </c>
      <c r="E406" s="5">
        <v>100</v>
      </c>
      <c r="F406" s="5">
        <v>9</v>
      </c>
    </row>
    <row r="407" spans="1:6" x14ac:dyDescent="0.2">
      <c r="A407" s="3" t="s">
        <v>1545</v>
      </c>
      <c r="B407" s="10" t="s">
        <v>835</v>
      </c>
      <c r="C407" s="24" t="s">
        <v>861</v>
      </c>
      <c r="D407" s="5">
        <v>2</v>
      </c>
      <c r="E407" s="5">
        <v>500</v>
      </c>
      <c r="F407" s="5">
        <v>6</v>
      </c>
    </row>
    <row r="408" spans="1:6" x14ac:dyDescent="0.2">
      <c r="A408" s="3" t="s">
        <v>1546</v>
      </c>
      <c r="B408" s="10" t="s">
        <v>836</v>
      </c>
      <c r="C408" s="24" t="s">
        <v>862</v>
      </c>
      <c r="D408" s="5">
        <v>2</v>
      </c>
      <c r="E408" s="5">
        <v>500</v>
      </c>
      <c r="F408" s="5">
        <v>6</v>
      </c>
    </row>
    <row r="409" spans="1:6" x14ac:dyDescent="0.2">
      <c r="A409" s="3" t="s">
        <v>1547</v>
      </c>
      <c r="B409" s="10" t="s">
        <v>837</v>
      </c>
      <c r="C409" s="24" t="s">
        <v>863</v>
      </c>
      <c r="D409" s="5">
        <v>2</v>
      </c>
      <c r="E409" s="5">
        <v>500</v>
      </c>
      <c r="F409" s="5">
        <v>10</v>
      </c>
    </row>
    <row r="410" spans="1:6" x14ac:dyDescent="0.2">
      <c r="A410" s="3" t="s">
        <v>1548</v>
      </c>
      <c r="B410" s="10" t="s">
        <v>838</v>
      </c>
      <c r="C410" s="24" t="s">
        <v>864</v>
      </c>
      <c r="D410" s="5">
        <v>2</v>
      </c>
      <c r="E410" s="5">
        <v>400</v>
      </c>
      <c r="F410" s="5">
        <v>4</v>
      </c>
    </row>
    <row r="411" spans="1:6" x14ac:dyDescent="0.2">
      <c r="A411" s="3" t="s">
        <v>1549</v>
      </c>
      <c r="B411" s="10" t="s">
        <v>865</v>
      </c>
      <c r="C411" s="24" t="s">
        <v>866</v>
      </c>
      <c r="D411" s="5">
        <v>2</v>
      </c>
      <c r="E411" s="5">
        <v>200</v>
      </c>
      <c r="F411" s="5">
        <v>8</v>
      </c>
    </row>
    <row r="412" spans="1:6" x14ac:dyDescent="0.2">
      <c r="A412" s="3" t="s">
        <v>1550</v>
      </c>
      <c r="B412" s="10" t="s">
        <v>867</v>
      </c>
      <c r="C412" s="24" t="s">
        <v>890</v>
      </c>
      <c r="D412" s="5">
        <v>2</v>
      </c>
      <c r="E412" s="5">
        <v>100</v>
      </c>
      <c r="F412" s="5">
        <v>8</v>
      </c>
    </row>
    <row r="413" spans="1:6" x14ac:dyDescent="0.2">
      <c r="A413" s="3" t="s">
        <v>1551</v>
      </c>
      <c r="B413" s="10" t="s">
        <v>868</v>
      </c>
      <c r="C413" s="24" t="s">
        <v>891</v>
      </c>
      <c r="D413" s="5">
        <v>2</v>
      </c>
      <c r="E413" s="5">
        <v>300</v>
      </c>
      <c r="F413" s="5">
        <v>6</v>
      </c>
    </row>
    <row r="414" spans="1:6" x14ac:dyDescent="0.2">
      <c r="A414" s="3" t="s">
        <v>1552</v>
      </c>
      <c r="B414" s="10" t="s">
        <v>869</v>
      </c>
      <c r="C414" s="24" t="s">
        <v>892</v>
      </c>
      <c r="D414" s="5">
        <v>2</v>
      </c>
      <c r="E414" s="5">
        <v>100</v>
      </c>
      <c r="F414" s="5">
        <v>5</v>
      </c>
    </row>
    <row r="415" spans="1:6" x14ac:dyDescent="0.2">
      <c r="A415" s="3" t="s">
        <v>1553</v>
      </c>
      <c r="B415" s="10" t="s">
        <v>870</v>
      </c>
      <c r="C415" s="24" t="s">
        <v>893</v>
      </c>
      <c r="D415" s="5">
        <v>2</v>
      </c>
      <c r="E415" s="5">
        <v>1000</v>
      </c>
      <c r="F415" s="5">
        <v>5</v>
      </c>
    </row>
    <row r="416" spans="1:6" x14ac:dyDescent="0.2">
      <c r="A416" s="3" t="s">
        <v>1554</v>
      </c>
      <c r="B416" s="10" t="s">
        <v>871</v>
      </c>
      <c r="C416" s="24" t="s">
        <v>894</v>
      </c>
      <c r="D416" s="5">
        <v>2</v>
      </c>
      <c r="E416" s="5">
        <v>1000</v>
      </c>
      <c r="F416" s="5">
        <v>5</v>
      </c>
    </row>
    <row r="417" spans="1:6" x14ac:dyDescent="0.2">
      <c r="A417" s="3" t="s">
        <v>1555</v>
      </c>
      <c r="B417" s="10" t="s">
        <v>872</v>
      </c>
      <c r="C417" s="24" t="s">
        <v>895</v>
      </c>
      <c r="D417" s="5">
        <v>2</v>
      </c>
      <c r="E417" s="5">
        <v>500</v>
      </c>
      <c r="F417" s="5">
        <v>5</v>
      </c>
    </row>
    <row r="418" spans="1:6" x14ac:dyDescent="0.2">
      <c r="A418" s="3" t="s">
        <v>1556</v>
      </c>
      <c r="B418" s="10" t="s">
        <v>873</v>
      </c>
      <c r="C418" s="24" t="s">
        <v>896</v>
      </c>
      <c r="D418" s="5">
        <v>2</v>
      </c>
      <c r="E418" s="5">
        <v>150</v>
      </c>
      <c r="F418" s="5">
        <v>6</v>
      </c>
    </row>
    <row r="419" spans="1:6" x14ac:dyDescent="0.2">
      <c r="A419" s="3" t="s">
        <v>1557</v>
      </c>
      <c r="B419" s="10" t="s">
        <v>874</v>
      </c>
      <c r="C419" s="24" t="s">
        <v>897</v>
      </c>
      <c r="D419" s="5">
        <v>2</v>
      </c>
      <c r="E419" s="5">
        <v>500</v>
      </c>
      <c r="F419" s="5">
        <v>5</v>
      </c>
    </row>
    <row r="420" spans="1:6" x14ac:dyDescent="0.2">
      <c r="A420" s="3" t="s">
        <v>1558</v>
      </c>
      <c r="B420" s="10" t="s">
        <v>875</v>
      </c>
      <c r="C420" s="24" t="s">
        <v>898</v>
      </c>
      <c r="D420" s="5">
        <v>2</v>
      </c>
      <c r="E420" s="5">
        <v>200</v>
      </c>
      <c r="F420" s="5">
        <v>6</v>
      </c>
    </row>
    <row r="421" spans="1:6" x14ac:dyDescent="0.2">
      <c r="A421" s="3" t="s">
        <v>1559</v>
      </c>
      <c r="B421" s="10" t="s">
        <v>876</v>
      </c>
      <c r="C421" s="24" t="s">
        <v>899</v>
      </c>
      <c r="D421" s="5">
        <v>2</v>
      </c>
      <c r="E421" s="5">
        <v>300</v>
      </c>
      <c r="F421" s="5">
        <v>8</v>
      </c>
    </row>
    <row r="422" spans="1:6" x14ac:dyDescent="0.2">
      <c r="A422" s="3" t="s">
        <v>1560</v>
      </c>
      <c r="B422" s="10" t="s">
        <v>877</v>
      </c>
      <c r="C422" s="24" t="s">
        <v>900</v>
      </c>
      <c r="D422" s="5">
        <v>2</v>
      </c>
      <c r="E422" s="5">
        <v>500</v>
      </c>
      <c r="F422" s="5">
        <v>6</v>
      </c>
    </row>
    <row r="423" spans="1:6" x14ac:dyDescent="0.2">
      <c r="A423" s="3" t="s">
        <v>1561</v>
      </c>
      <c r="B423" s="10" t="s">
        <v>878</v>
      </c>
      <c r="C423" s="24" t="s">
        <v>901</v>
      </c>
      <c r="D423" s="5">
        <v>2</v>
      </c>
      <c r="E423" s="5">
        <v>500</v>
      </c>
      <c r="F423" s="5">
        <v>6</v>
      </c>
    </row>
    <row r="424" spans="1:6" x14ac:dyDescent="0.2">
      <c r="A424" s="3" t="s">
        <v>1562</v>
      </c>
      <c r="B424" s="10" t="s">
        <v>879</v>
      </c>
      <c r="C424" s="24" t="s">
        <v>902</v>
      </c>
      <c r="D424" s="5">
        <v>2</v>
      </c>
      <c r="E424" s="5">
        <v>100</v>
      </c>
      <c r="F424" s="5">
        <v>3</v>
      </c>
    </row>
    <row r="425" spans="1:6" x14ac:dyDescent="0.2">
      <c r="A425" s="3" t="s">
        <v>1563</v>
      </c>
      <c r="B425" s="10" t="s">
        <v>880</v>
      </c>
      <c r="C425" s="24" t="s">
        <v>903</v>
      </c>
      <c r="D425" s="5">
        <v>2</v>
      </c>
      <c r="E425" s="5">
        <v>500</v>
      </c>
      <c r="F425" s="5">
        <v>6</v>
      </c>
    </row>
    <row r="426" spans="1:6" x14ac:dyDescent="0.2">
      <c r="A426" s="3" t="s">
        <v>1564</v>
      </c>
      <c r="B426" s="10" t="s">
        <v>881</v>
      </c>
      <c r="C426" s="24" t="s">
        <v>904</v>
      </c>
      <c r="D426" s="5">
        <v>2</v>
      </c>
      <c r="E426" s="5">
        <v>500</v>
      </c>
      <c r="F426" s="5">
        <v>5</v>
      </c>
    </row>
    <row r="427" spans="1:6" x14ac:dyDescent="0.2">
      <c r="A427" s="3" t="s">
        <v>1565</v>
      </c>
      <c r="B427" s="10" t="s">
        <v>882</v>
      </c>
      <c r="C427" s="24" t="s">
        <v>905</v>
      </c>
      <c r="D427" s="5">
        <v>2</v>
      </c>
      <c r="E427" s="5">
        <v>100</v>
      </c>
      <c r="F427" s="5">
        <v>6</v>
      </c>
    </row>
    <row r="428" spans="1:6" x14ac:dyDescent="0.2">
      <c r="A428" s="3" t="s">
        <v>1566</v>
      </c>
      <c r="B428" s="10" t="s">
        <v>883</v>
      </c>
      <c r="C428" s="24" t="s">
        <v>906</v>
      </c>
      <c r="D428" s="5">
        <v>2</v>
      </c>
      <c r="E428" s="5">
        <v>400</v>
      </c>
      <c r="F428" s="5">
        <v>7</v>
      </c>
    </row>
    <row r="429" spans="1:6" x14ac:dyDescent="0.2">
      <c r="A429" s="3" t="s">
        <v>1567</v>
      </c>
      <c r="B429" s="10" t="s">
        <v>884</v>
      </c>
      <c r="C429" s="24" t="s">
        <v>907</v>
      </c>
      <c r="D429" s="5">
        <v>2</v>
      </c>
      <c r="E429" s="5">
        <v>500</v>
      </c>
      <c r="F429" s="5">
        <v>5</v>
      </c>
    </row>
    <row r="430" spans="1:6" x14ac:dyDescent="0.2">
      <c r="A430" s="3" t="s">
        <v>1568</v>
      </c>
      <c r="B430" s="10" t="s">
        <v>885</v>
      </c>
      <c r="C430" s="24" t="s">
        <v>908</v>
      </c>
      <c r="D430" s="5">
        <v>2</v>
      </c>
      <c r="E430" s="5">
        <v>200</v>
      </c>
      <c r="F430" s="5">
        <v>14</v>
      </c>
    </row>
    <row r="431" spans="1:6" x14ac:dyDescent="0.2">
      <c r="A431" s="3" t="s">
        <v>1569</v>
      </c>
      <c r="B431" s="10" t="s">
        <v>886</v>
      </c>
      <c r="C431" s="24" t="s">
        <v>909</v>
      </c>
      <c r="D431" s="5">
        <v>2</v>
      </c>
      <c r="E431" s="5">
        <v>500</v>
      </c>
      <c r="F431" s="5">
        <v>8</v>
      </c>
    </row>
    <row r="432" spans="1:6" x14ac:dyDescent="0.2">
      <c r="A432" s="3" t="s">
        <v>1570</v>
      </c>
      <c r="B432" s="10" t="s">
        <v>887</v>
      </c>
      <c r="C432" s="24" t="s">
        <v>910</v>
      </c>
      <c r="D432" s="5">
        <v>2</v>
      </c>
      <c r="E432" s="5">
        <v>500</v>
      </c>
      <c r="F432" s="5">
        <v>4</v>
      </c>
    </row>
    <row r="433" spans="1:6" x14ac:dyDescent="0.2">
      <c r="A433" s="3" t="s">
        <v>1571</v>
      </c>
      <c r="B433" s="10" t="s">
        <v>888</v>
      </c>
      <c r="C433" s="24" t="s">
        <v>911</v>
      </c>
      <c r="D433" s="5">
        <v>2</v>
      </c>
      <c r="E433" s="5">
        <v>400</v>
      </c>
      <c r="F433" s="5">
        <v>5</v>
      </c>
    </row>
    <row r="434" spans="1:6" x14ac:dyDescent="0.2">
      <c r="A434" s="3" t="s">
        <v>1572</v>
      </c>
      <c r="B434" s="10" t="s">
        <v>889</v>
      </c>
      <c r="C434" s="24" t="s">
        <v>912</v>
      </c>
      <c r="D434" s="5">
        <v>2</v>
      </c>
      <c r="E434" s="5">
        <v>500</v>
      </c>
      <c r="F434" s="5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2018-08-07T11:32:13Z</dcterms:modified>
</cp:coreProperties>
</file>