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趣味运动会项目报名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<sst xmlns="http://schemas.openxmlformats.org/spreadsheetml/2006/main" count="1" uniqueCount="1">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</sst>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"/>
    <numFmt numFmtId="165" formatCode="m/d"/>
  </numFmts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.25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1"/>
      <color rgb="FF1F2329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F2F3F5"/>
        <bgColor/>
      </patternFill>
    </fill>
    <fill>
      <patternFill patternType="solid">
        <fgColor rgb="FFFFF258"/>
        <bgColor/>
      </patternFill>
    </fill>
    <fill>
      <patternFill patternType="solid">
        <fgColor rgb="FFF2F3F5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5F6F7"/>
        <bgColor/>
      </patternFill>
    </fill>
    <fill>
      <patternFill patternType="solid">
        <fgColor rgb="FFF5F6F7"/>
        <bgColor/>
      </patternFill>
    </fill>
    <fill>
      <patternFill patternType="solid">
        <fgColor rgb="FFF5F6F7"/>
        <bgColor/>
      </patternFill>
    </fill>
    <fill>
      <patternFill patternType="solid">
        <fgColor rgb="FFFAD355"/>
        <bgColor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false" applyProtection="false" borderId="5" fillId="2" fontId="1" numFmtId="0" xfId="0">
      <alignment vertical="center"/>
    </xf>
    <xf applyAlignment="true" applyBorder="false" applyFill="true" applyFont="true" applyNumberFormat="false" applyProtection="false" borderId="6" fillId="3" fontId="2" numFmtId="0" xfId="0">
      <alignment vertical="center"/>
    </xf>
    <xf applyAlignment="true" applyBorder="false" applyFill="true" applyFont="true" applyNumberFormat="false" applyProtection="false" borderId="7" fillId="4" fontId="1" numFmtId="0" xfId="0">
      <alignment vertical="center"/>
    </xf>
    <xf applyAlignment="true" applyBorder="false" applyFill="true" applyFont="true" applyNumberFormat="false" applyProtection="false" borderId="8" fillId="5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horizontal="right" vertical="center"/>
    </xf>
    <xf applyAlignment="true" applyBorder="false" applyFill="true" applyFont="true" applyNumberFormat="false" applyProtection="false" borderId="10" fillId="6" fontId="1" numFmtId="0" xfId="0">
      <alignment vertical="center"/>
    </xf>
    <xf applyAlignment="true" applyBorder="false" applyFill="true" applyFont="true" applyNumberFormat="false" applyProtection="false" borderId="11" fillId="7" fontId="1" numFmtId="0" xfId="0">
      <alignment vertical="center"/>
    </xf>
    <xf applyAlignment="true" applyBorder="false" applyFill="true" applyFont="true" applyNumberFormat="false" applyProtection="false" borderId="12" fillId="8" fontId="3" numFmtId="0" xfId="0">
      <alignment horizontal="right" vertical="center"/>
    </xf>
    <xf applyAlignment="true" applyBorder="false" applyFill="true" applyFont="true" applyNumberFormat="false" applyProtection="false" borderId="13" fillId="9" fontId="3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vertical="center"/>
    </xf>
    <xf applyAlignment="true" applyBorder="false" applyFill="false" applyFont="true" applyNumberFormat="false" applyProtection="false" borderId="15" fillId="0" fontId="1" numFmtId="0" xfId="0">
      <alignment vertical="center"/>
    </xf>
    <xf applyAlignment="true" applyBorder="false" applyFill="true" applyFont="true" applyNumberFormat="true" applyProtection="false" borderId="16" fillId="10" fontId="1" numFmtId="164" xfId="0">
      <alignment horizontal="center" vertical="center"/>
    </xf>
    <xf applyAlignment="true" applyBorder="false" applyFill="true" applyFont="true" applyNumberFormat="false" applyProtection="false" borderId="17" fillId="11" fontId="3" numFmtId="0" xfId="0">
      <alignment horizontal="center" vertical="center"/>
    </xf>
    <xf applyAlignment="true" applyBorder="false" applyFill="true" applyFont="true" applyNumberFormat="true" applyProtection="false" borderId="18" fillId="12" fontId="3" numFmtId="165" xfId="0">
      <alignment horizontal="center" vertical="center"/>
    </xf>
    <xf applyAlignment="true" applyBorder="false" applyFill="false" applyFont="true" applyNumberFormat="false" applyProtection="false" borderId="19" fillId="0" fontId="2" numFmtId="0" xfId="0">
      <alignment vertical="center"/>
    </xf>
    <xf applyAlignment="false" applyBorder="false" applyFill="true" applyFont="true" applyNumberFormat="false" applyProtection="false" borderId="20" fillId="13" fontId="4" numFmtId="0" xfId="0">
      <alignment/>
    </xf>
  </cellXfs>
  <cellStyles count="1">
    <cellStyle builtinId="0" name="Normal" xfId="0"/>
  </cellStyles>
  <dxfs count="1">
    <dxf>
      <font>
        <b val="true"/>
        <sz val="11"/>
        <color rgb="FF1F2329"/>
        <name val="Calibri"/>
        <family val="2"/>
        <scheme val="minor"/>
      </font>
      <fill>
        <patternFill patternType="solid">
          <fgColor/>
          <bgColor rgb="FFFAD355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11</xdr:col>
      <xdr:colOff>38100</xdr:colOff>
      <xdr:row>16</xdr:row>
      <xdr:rowOff>38100</xdr:rowOff>
    </xdr:from>
    <xdr:to>
      <xdr:col>12</xdr:col>
      <xdr:colOff>-38100</xdr:colOff>
      <xdr:row>17</xdr:row>
      <xdr:rowOff>-38100</xdr:rowOff>
    </xdr:to>
    <xdr:pic>
      <xdr:nvPicPr>
        <xdr:cNvPr id="2" name="Picture 2" descr="KUCip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10</xdr:row>
      <xdr:rowOff>38100</xdr:rowOff>
    </xdr:from>
    <xdr:to>
      <xdr:col>12</xdr:col>
      <xdr:colOff>-38100</xdr:colOff>
      <xdr:row>11</xdr:row>
      <xdr:rowOff>-38100</xdr:rowOff>
    </xdr:to>
    <xdr:pic>
      <xdr:nvPicPr>
        <xdr:cNvPr id="3" name="Picture 3" descr="IvAmjZ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11</xdr:row>
      <xdr:rowOff>38100</xdr:rowOff>
    </xdr:from>
    <xdr:to>
      <xdr:col>12</xdr:col>
      <xdr:colOff>-38100</xdr:colOff>
      <xdr:row>12</xdr:row>
      <xdr:rowOff>-38100</xdr:rowOff>
    </xdr:to>
    <xdr:pic>
      <xdr:nvPicPr>
        <xdr:cNvPr id="4" name="Picture 4" descr="QmxBZT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8</xdr:row>
      <xdr:rowOff>38100</xdr:rowOff>
    </xdr:from>
    <xdr:to>
      <xdr:col>12</xdr:col>
      <xdr:colOff>-38100</xdr:colOff>
      <xdr:row>9</xdr:row>
      <xdr:rowOff>-38100</xdr:rowOff>
    </xdr:to>
    <xdr:pic>
      <xdr:nvPicPr>
        <xdr:cNvPr id="5" name="Picture 5" descr="PzvaVl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9</xdr:row>
      <xdr:rowOff>38100</xdr:rowOff>
    </xdr:from>
    <xdr:to>
      <xdr:col>12</xdr:col>
      <xdr:colOff>-38100</xdr:colOff>
      <xdr:row>10</xdr:row>
      <xdr:rowOff>-38100</xdr:rowOff>
    </xdr:to>
    <xdr:pic>
      <xdr:nvPicPr>
        <xdr:cNvPr id="6" name="Picture 6" descr="MZyyeN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14</xdr:row>
      <xdr:rowOff>38100</xdr:rowOff>
    </xdr:from>
    <xdr:to>
      <xdr:col>12</xdr:col>
      <xdr:colOff>-38100</xdr:colOff>
      <xdr:row>15</xdr:row>
      <xdr:rowOff>-38100</xdr:rowOff>
    </xdr:to>
    <xdr:pic>
      <xdr:nvPicPr>
        <xdr:cNvPr id="7" name="Picture 7" descr="DAoMTt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15</xdr:row>
      <xdr:rowOff>38100</xdr:rowOff>
    </xdr:from>
    <xdr:to>
      <xdr:col>12</xdr:col>
      <xdr:colOff>-38100</xdr:colOff>
      <xdr:row>16</xdr:row>
      <xdr:rowOff>-38100</xdr:rowOff>
    </xdr:to>
    <xdr:pic>
      <xdr:nvPicPr>
        <xdr:cNvPr id="8" name="Picture 8" descr="FgskPa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12</xdr:row>
      <xdr:rowOff>38100</xdr:rowOff>
    </xdr:from>
    <xdr:to>
      <xdr:col>12</xdr:col>
      <xdr:colOff>-38100</xdr:colOff>
      <xdr:row>13</xdr:row>
      <xdr:rowOff>-38100</xdr:rowOff>
    </xdr:to>
    <xdr:pic>
      <xdr:nvPicPr>
        <xdr:cNvPr id="9" name="Picture 9" descr="WcqwFj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13</xdr:row>
      <xdr:rowOff>38100</xdr:rowOff>
    </xdr:from>
    <xdr:to>
      <xdr:col>12</xdr:col>
      <xdr:colOff>-38100</xdr:colOff>
      <xdr:row>14</xdr:row>
      <xdr:rowOff>-38100</xdr:rowOff>
    </xdr:to>
    <xdr:pic>
      <xdr:nvPicPr>
        <xdr:cNvPr id="10" name="Picture 10" descr="gueFIf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2</xdr:row>
      <xdr:rowOff>38100</xdr:rowOff>
    </xdr:from>
    <xdr:to>
      <xdr:col>12</xdr:col>
      <xdr:colOff>-38100</xdr:colOff>
      <xdr:row>3</xdr:row>
      <xdr:rowOff>-38100</xdr:rowOff>
    </xdr:to>
    <xdr:pic>
      <xdr:nvPicPr>
        <xdr:cNvPr id="11" name="Picture 11" descr="CHfOGw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3</xdr:row>
      <xdr:rowOff>38100</xdr:rowOff>
    </xdr:from>
    <xdr:to>
      <xdr:col>12</xdr:col>
      <xdr:colOff>-38100</xdr:colOff>
      <xdr:row>4</xdr:row>
      <xdr:rowOff>-38100</xdr:rowOff>
    </xdr:to>
    <xdr:pic>
      <xdr:nvPicPr>
        <xdr:cNvPr id="12" name="Picture 12" descr="IUEcIv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6</xdr:row>
      <xdr:rowOff>38100</xdr:rowOff>
    </xdr:from>
    <xdr:to>
      <xdr:col>12</xdr:col>
      <xdr:colOff>-38100</xdr:colOff>
      <xdr:row>7</xdr:row>
      <xdr:rowOff>-38100</xdr:rowOff>
    </xdr:to>
    <xdr:pic>
      <xdr:nvPicPr>
        <xdr:cNvPr id="13" name="Picture 13" descr="TmxFXe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7</xdr:row>
      <xdr:rowOff>38100</xdr:rowOff>
    </xdr:from>
    <xdr:to>
      <xdr:col>12</xdr:col>
      <xdr:colOff>-38100</xdr:colOff>
      <xdr:row>8</xdr:row>
      <xdr:rowOff>-38100</xdr:rowOff>
    </xdr:to>
    <xdr:pic>
      <xdr:nvPicPr>
        <xdr:cNvPr id="14" name="Picture 14" descr="MnQwBq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4</xdr:row>
      <xdr:rowOff>38100</xdr:rowOff>
    </xdr:from>
    <xdr:to>
      <xdr:col>12</xdr:col>
      <xdr:colOff>-38100</xdr:colOff>
      <xdr:row>5</xdr:row>
      <xdr:rowOff>-38100</xdr:rowOff>
    </xdr:to>
    <xdr:pic>
      <xdr:nvPicPr>
        <xdr:cNvPr id="15" name="Picture 15" descr="Hoaiwv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11</xdr:col>
      <xdr:colOff>38100</xdr:colOff>
      <xdr:row>5</xdr:row>
      <xdr:rowOff>38100</xdr:rowOff>
    </xdr:from>
    <xdr:to>
      <xdr:col>12</xdr:col>
      <xdr:colOff>-38100</xdr:colOff>
      <xdr:row>6</xdr:row>
      <xdr:rowOff>-38100</xdr:rowOff>
    </xdr:to>
    <xdr:pic>
      <xdr:nvPicPr>
        <xdr:cNvPr id="16" name="Picture 16" descr="PEJMzn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6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42"/>
    <col collapsed="false" customWidth="true" hidden="false" max="3" min="3" style="0" width="5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1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1"/>
    <col collapsed="false" customWidth="true" hidden="false" max="12" min="12" style="0" width="11"/>
  </cols>
  <sheetData>
    <row customHeight="true" ht="25" r="1">
      <c r="A1" s="12"/>
      <c r="B1" s="13" t="str">
        <v>趣味运动会</v>
      </c>
      <c r="C1" s="13"/>
      <c r="D1" s="13"/>
      <c r="E1" s="13"/>
      <c r="F1" s="13"/>
      <c r="G1" s="13"/>
      <c r="H1" s="13"/>
      <c r="I1" s="13"/>
      <c r="J1" s="13"/>
      <c r="K1" s="13"/>
      <c r="L1" s="13"/>
    </row>
    <row r="2">
      <c r="A2" s="17" t="str">
        <v>项目</v>
      </c>
      <c r="B2" s="17" t="str">
        <v>挑战</v>
      </c>
      <c r="C2" s="18" t="str">
        <v>人数</v>
      </c>
      <c r="D2" s="16" t="str">
        <v>参与人</v>
      </c>
      <c r="E2" s="16" t="str">
        <v>参与人</v>
      </c>
      <c r="F2" s="16" t="str">
        <v>参与人</v>
      </c>
      <c r="G2" s="16" t="str">
        <v>参与人</v>
      </c>
      <c r="H2" s="16" t="str">
        <v>参与人</v>
      </c>
      <c r="I2" s="16" t="str">
        <v>参与人</v>
      </c>
      <c r="J2" s="16" t="str">
        <v>参与人</v>
      </c>
      <c r="K2" s="16" t="str">
        <v>参与人</v>
      </c>
      <c r="L2" s="16" t="str">
        <v>图解</v>
      </c>
    </row>
    <row customHeight="true" ht="78.47770700636943" r="3">
      <c r="A3" s="4" t="str">
        <v>项目一：四大天王
积分：第 1 名 10000 分
依次递减 500 分
8 支队伍纵向排名</v>
      </c>
      <c r="B3" s="4" t="str">
        <v>挑战 1-腰缠万贯：4 人接力完成</v>
      </c>
      <c r="C3" s="1">
        <v>4</v>
      </c>
      <c r="D3" s="5"/>
      <c r="E3" s="5"/>
      <c r="F3" s="5"/>
      <c r="G3" s="10"/>
      <c r="H3" s="11"/>
      <c r="I3" s="8"/>
      <c r="J3" s="8"/>
      <c r="K3" s="8"/>
    </row>
    <row customHeight="true" ht="73.84518828451883" r="4">
      <c r="A4" s="4"/>
      <c r="B4" s="4" t="str">
        <v>挑战 2-横行天下：4 人 S 型前进接力</v>
      </c>
      <c r="C4" s="1">
        <v>4</v>
      </c>
      <c r="D4" s="5"/>
      <c r="E4" s="5"/>
      <c r="F4" s="5"/>
      <c r="G4" s="5"/>
      <c r="H4" s="8"/>
      <c r="I4" s="8"/>
      <c r="J4" s="8"/>
      <c r="K4" s="8"/>
      <c r="L4" s="1"/>
    </row>
    <row customHeight="true" ht="78.00636942675159" r="5">
      <c r="A5" s="4"/>
      <c r="B5" s="4" t="str">
        <v>挑战 3-轻功水上漂：2 人指压板跳绳累计完成 20 次</v>
      </c>
      <c r="C5" s="1">
        <v>2</v>
      </c>
      <c r="D5" s="5"/>
      <c r="E5" s="5"/>
      <c r="F5" s="8"/>
      <c r="G5" s="8"/>
      <c r="H5" s="8"/>
      <c r="I5" s="8"/>
      <c r="J5" s="8"/>
      <c r="K5" s="8"/>
      <c r="L5" s="1"/>
    </row>
    <row customHeight="true" ht="74.98767967145791" r="6">
      <c r="A6" s="4"/>
      <c r="B6" s="4" t="str">
        <v>挑战 4-激情跳跳：1 人跳完全程</v>
      </c>
      <c r="C6" s="1">
        <v>1</v>
      </c>
      <c r="D6" s="5"/>
      <c r="E6" s="8"/>
      <c r="F6" s="8"/>
      <c r="G6" s="8"/>
      <c r="H6" s="8"/>
      <c r="I6" s="8"/>
      <c r="J6" s="8"/>
      <c r="K6" s="8"/>
      <c r="L6" s="1"/>
    </row>
    <row customHeight="true" ht="74.06954887218045" r="7">
      <c r="A7" s="4" t="str">
        <v>项目二：趣味接力
积分：第 1 名 10000 分
依次递减 500 分
8 支队伍纵向排名</v>
      </c>
      <c r="B7" s="4" t="str">
        <v>挑战 1-双龙戏珠：2 人接力完成
两人背靠背运输且只能使用背部运输</v>
      </c>
      <c r="C7" s="1">
        <v>2</v>
      </c>
      <c r="D7" s="5"/>
      <c r="E7" s="5"/>
      <c r="F7" s="8"/>
      <c r="G7" s="8"/>
      <c r="H7" s="8"/>
      <c r="I7" s="8"/>
      <c r="J7" s="8"/>
      <c r="K7" s="8"/>
      <c r="L7" s="1"/>
    </row>
    <row customHeight="true" ht="77.53053435114504" r="8">
      <c r="A8" s="4"/>
      <c r="B8" s="4" t="str">
        <v>挑战 2-开心运瓜：3 人接力完成
利用 PVC 管 S 型运输排球</v>
      </c>
      <c r="C8" s="1">
        <v>3</v>
      </c>
      <c r="D8" s="5"/>
      <c r="E8" s="5"/>
      <c r="F8" s="5"/>
      <c r="G8" s="8"/>
      <c r="H8" s="8"/>
      <c r="I8" s="8"/>
      <c r="J8" s="8"/>
      <c r="K8" s="8"/>
      <c r="L8" s="1"/>
    </row>
    <row customHeight="true" ht="71.67428571428572" r="9">
      <c r="A9" s="4"/>
      <c r="B9" s="4" t="str">
        <v>挑战 3-齐心协力：3 人接力完成
二人三足的形式横着 S 型折返走完全程</v>
      </c>
      <c r="C9" s="1">
        <v>3</v>
      </c>
      <c r="D9" s="5"/>
      <c r="E9" s="5"/>
      <c r="F9" s="5"/>
      <c r="G9" s="8"/>
      <c r="H9" s="8"/>
      <c r="I9" s="8"/>
      <c r="J9" s="8"/>
      <c r="K9" s="8"/>
      <c r="L9" s="1"/>
    </row>
    <row customHeight="true" ht="69.50467289719626" r="10">
      <c r="A10" s="4"/>
      <c r="B10" s="4" t="str">
        <v>挑战 4-勇往直前：3 人接力完成
折返跑从 2 米到 8 米，每两米折返一次</v>
      </c>
      <c r="C10" s="1">
        <v>3</v>
      </c>
      <c r="D10" s="5"/>
      <c r="E10" s="5"/>
      <c r="F10" s="5"/>
      <c r="G10" s="8"/>
      <c r="H10" s="8"/>
      <c r="I10" s="8"/>
      <c r="J10" s="8"/>
      <c r="K10" s="8"/>
      <c r="L10" s="1"/>
    </row>
    <row customHeight="true" ht="78.23493975903614" r="11">
      <c r="A11" s="4" t="str">
        <v>项目三：超级王者
积分：第 1 名 10000 分
依次递减 500 分
8 支队伍纵向排名</v>
      </c>
      <c r="B11" s="4" t="str">
        <v>挑战 1-负重前行：2 人接力完成折返跑
穿戴阻力伞</v>
      </c>
      <c r="C11" s="1">
        <v>2</v>
      </c>
      <c r="D11" s="5"/>
      <c r="E11" s="5"/>
      <c r="F11" s="8"/>
      <c r="G11" s="8"/>
      <c r="H11" s="8"/>
      <c r="I11" s="8"/>
      <c r="J11" s="8"/>
      <c r="K11" s="8"/>
      <c r="L11" s="1"/>
    </row>
    <row customHeight="true" ht="89.91484716157206" r="12">
      <c r="A12" s="4"/>
      <c r="B12" s="4" t="str">
        <v>挑战 2-百发百中：1 人完成
利用弓箭射中矿泉水瓶即可</v>
      </c>
      <c r="C12" s="9">
        <v>1</v>
      </c>
      <c r="D12" s="5"/>
      <c r="E12" s="8"/>
      <c r="F12" s="8"/>
      <c r="G12" s="8"/>
      <c r="H12" s="8"/>
      <c r="I12" s="8"/>
      <c r="J12" s="8"/>
      <c r="K12" s="8"/>
      <c r="L12" s="1"/>
    </row>
    <row customHeight="true" ht="84.93522267206478" r="13">
      <c r="A13" s="4"/>
      <c r="B13" s="4" t="str">
        <v>挑战 3-步步高升：5 人依次粘人完成
从 1 个人跑对面黏上 1 人变成两人回， 
再粘 1 人变成 3 人跑过去，依次类推完成 5 次</v>
      </c>
      <c r="C13" s="1">
        <v>5</v>
      </c>
      <c r="D13" s="5"/>
      <c r="E13" s="5"/>
      <c r="F13" s="5"/>
      <c r="G13" s="5"/>
      <c r="H13" s="5"/>
      <c r="I13" s="8"/>
      <c r="J13" s="8"/>
      <c r="K13" s="8"/>
      <c r="L13" s="1"/>
    </row>
    <row customHeight="true" ht="91.08315098468272" r="14">
      <c r="A14" s="4"/>
      <c r="B14" s="4" t="str">
        <v>挑战 4-欢乐乒乓：3 人接力完成
只能用球拍上面接触乒乓球 S 型运输接力</v>
      </c>
      <c r="C14" s="1">
        <v>3</v>
      </c>
      <c r="D14" s="5"/>
      <c r="E14" s="5"/>
      <c r="F14" s="5"/>
      <c r="G14" s="8"/>
      <c r="H14" s="8"/>
      <c r="I14" s="8"/>
      <c r="J14" s="8"/>
      <c r="K14" s="8"/>
      <c r="L14" s="1"/>
    </row>
    <row customHeight="true" ht="101" r="15">
      <c r="A15" s="4" t="str">
        <v>团体赛：拔河大赛</v>
      </c>
      <c r="B15" s="4" t="str">
        <v>每小队派选 8 人参赛，至少有 1 女生。
两两对决，一局定胜负，不纳入队伍总成绩
只决出冠军。无积分。
第一轮</v>
      </c>
      <c r="C15" s="1">
        <v>8</v>
      </c>
      <c r="D15" s="5"/>
      <c r="E15" s="5"/>
      <c r="F15" s="5"/>
      <c r="G15" s="5"/>
      <c r="H15" s="5"/>
      <c r="I15" s="5"/>
      <c r="J15" s="5"/>
      <c r="K15" s="5"/>
      <c r="L15" s="1"/>
    </row>
    <row customHeight="true" ht="75.54166666666667" r="16">
      <c r="A16" s="4"/>
      <c r="B16" s="4" t="str">
        <v>第二轮</v>
      </c>
      <c r="C16" s="1">
        <v>8</v>
      </c>
      <c r="D16" s="5"/>
      <c r="E16" s="5"/>
      <c r="F16" s="5"/>
      <c r="G16" s="5"/>
      <c r="H16" s="5"/>
      <c r="I16" s="5"/>
      <c r="J16" s="5"/>
      <c r="K16" s="5"/>
      <c r="L16" s="1"/>
    </row>
    <row customHeight="true" ht="52" r="17">
      <c r="A17" s="4"/>
      <c r="B17" s="4" t="str">
        <v>第三轮</v>
      </c>
      <c r="C17" s="1">
        <v>8</v>
      </c>
      <c r="D17" s="5"/>
      <c r="E17" s="5"/>
      <c r="F17" s="5"/>
      <c r="G17" s="5"/>
      <c r="H17" s="5"/>
      <c r="I17" s="5"/>
      <c r="J17" s="5"/>
      <c r="K17" s="5"/>
      <c r="L17" s="1"/>
    </row>
    <row r="18">
      <c r="A18" s="4" t="str">
        <v>个人赛
全员平板支撑挑战赛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2"/>
      <c r="B19" s="2"/>
    </row>
    <row r="20">
      <c r="A20" s="2"/>
      <c r="B20" s="2"/>
    </row>
    <row r="21">
      <c r="A21" s="2"/>
      <c r="B21" s="2"/>
      <c r="D21" s="6" t="str">
        <v>参与人</v>
      </c>
      <c r="E21" s="7" t="str">
        <v>参与项数</v>
      </c>
    </row>
    <row r="22">
      <c r="A22" s="2"/>
      <c r="B22" s="2"/>
      <c r="D22" s="1" t="str">
        <v>孙冲冲</v>
      </c>
      <c r="E22" s="1">
        <f>COUNTIF(D3:K17,"*孙冲冲*")</f>
      </c>
    </row>
    <row r="23">
      <c r="A23" s="2"/>
      <c r="B23" s="2"/>
      <c r="D23" s="1" t="str">
        <v>张少光</v>
      </c>
      <c r="E23" s="1">
        <f>COUNTIF(D3:K17,"*张少光*")</f>
      </c>
    </row>
    <row r="24">
      <c r="A24" s="2"/>
      <c r="B24" s="2"/>
      <c r="D24" s="1" t="str">
        <v>陈刚</v>
      </c>
      <c r="E24" s="1">
        <f>COUNTIF(D3:K17,"*陈刚*")</f>
      </c>
    </row>
    <row r="25">
      <c r="A25" s="2"/>
      <c r="B25" s="2"/>
      <c r="D25" s="1" t="str">
        <v>漆春晖</v>
      </c>
      <c r="E25" s="1">
        <f>COUNTIF(D3:K17,"*漆春晖*")</f>
      </c>
    </row>
    <row r="26">
      <c r="A26" s="2"/>
      <c r="B26" s="2"/>
      <c r="D26" s="1" t="str">
        <v>樊宇</v>
      </c>
      <c r="E26" s="1">
        <f>COUNTIF(D3:K17,"*樊宇*")</f>
      </c>
    </row>
    <row r="27">
      <c r="A27" s="2"/>
      <c r="B27" s="2"/>
      <c r="D27" s="1" t="str">
        <v>卢建清</v>
      </c>
      <c r="E27" s="1">
        <f>COUNTIF(D3:K17,"*卢建清*")</f>
      </c>
    </row>
    <row r="28">
      <c r="A28" s="2"/>
      <c r="B28" s="2"/>
      <c r="D28" s="1" t="str">
        <v>李天磊</v>
      </c>
      <c r="E28" s="1">
        <f>COUNTIF(D3:K17,"*李天磊*")</f>
      </c>
    </row>
    <row r="29">
      <c r="A29" s="2"/>
      <c r="B29" s="2"/>
      <c r="D29" s="1" t="str">
        <v>徐永富</v>
      </c>
      <c r="E29" s="1">
        <f>COUNTIF(D3:K17,"*徐永富*")</f>
      </c>
    </row>
    <row r="30">
      <c r="A30" s="2"/>
      <c r="B30" s="2"/>
      <c r="D30" s="1" t="str">
        <v>方一峰</v>
      </c>
      <c r="E30" s="1">
        <f>COUNTIF(D3:K17,"*方一峰*")</f>
      </c>
    </row>
    <row r="31">
      <c r="A31" s="2"/>
      <c r="B31" s="2"/>
      <c r="D31" s="1" t="str">
        <v>刘雪梅</v>
      </c>
      <c r="E31" s="1">
        <f>COUNTIF(D3:K17,"*刘雪梅*")</f>
      </c>
    </row>
    <row r="32">
      <c r="A32" s="2"/>
      <c r="B32" s="2"/>
      <c r="D32" s="3" t="str">
        <v>姚俨玲</v>
      </c>
      <c r="E32" s="1">
        <f>COUNTIF(D3:K17,"*姚俨玲*")</f>
      </c>
    </row>
    <row r="33">
      <c r="A33" s="2"/>
      <c r="B33" s="2"/>
      <c r="D33" s="14" t="str">
        <v>李亮</v>
      </c>
      <c r="E33" s="15">
        <f>COUNTIF(D3:K17,"*李亮*")</f>
      </c>
    </row>
    <row r="34">
      <c r="A34" s="2"/>
      <c r="B34" s="2"/>
      <c r="D34" s="19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</sheetData>
  <mergeCells>
    <mergeCell ref="G14:K14"/>
    <mergeCell ref="I13:K13"/>
    <mergeCell ref="F11:K11"/>
    <mergeCell ref="G9:K9"/>
    <mergeCell ref="G8:K8"/>
    <mergeCell ref="F7:K7"/>
    <mergeCell ref="E6:K6"/>
    <mergeCell ref="F5:K5"/>
    <mergeCell ref="H4:K4"/>
    <mergeCell ref="H3:K3"/>
    <mergeCell ref="A15:A17"/>
    <mergeCell ref="A11:A14"/>
    <mergeCell ref="B1:L1"/>
    <mergeCell ref="A7:A10"/>
    <mergeCell ref="A3:A6"/>
    <mergeCell ref="E12:K12"/>
    <mergeCell ref="G10:K10"/>
  </mergeCells>
  <conditionalFormatting sqref="A2:XFD2">
    <cfRule dxfId="0" priority="2" stopIfTrue="true" timePeriod="today" type="timePeriod">
      <formula>FLOOR(A2,1)=TODAY()</formula>
    </cfRule>
  </conditionalFormatting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