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j\real\fire-calculate\"/>
    </mc:Choice>
  </mc:AlternateContent>
  <xr:revisionPtr revIDLastSave="0" documentId="13_ncr:1_{32D7C8AF-5182-496A-BB8C-1FB1D8E9C372}" xr6:coauthVersionLast="47" xr6:coauthVersionMax="47" xr10:uidLastSave="{00000000-0000-0000-0000-000000000000}"/>
  <bookViews>
    <workbookView xWindow="-110" yWindow="-110" windowWidth="38620" windowHeight="21220" tabRatio="562" xr2:uid="{00000000-000D-0000-FFFF-FFFF00000000}"/>
  </bookViews>
  <sheets>
    <sheet name="欢迎" sheetId="2" r:id="rId1"/>
    <sheet name="计算表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H20" i="1"/>
  <c r="H21" i="1"/>
  <c r="H22" i="1"/>
  <c r="H23" i="1"/>
  <c r="H24" i="1"/>
  <c r="M24" i="1" s="1"/>
  <c r="H25" i="1"/>
  <c r="H26" i="1"/>
  <c r="H27" i="1"/>
  <c r="H28" i="1"/>
  <c r="H29" i="1"/>
  <c r="H30" i="1"/>
  <c r="H31" i="1"/>
  <c r="H32" i="1"/>
  <c r="H33" i="1"/>
  <c r="H34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J48" i="1" s="1"/>
  <c r="H49" i="1"/>
  <c r="R49" i="1" s="1"/>
  <c r="H50" i="1"/>
  <c r="H51" i="1"/>
  <c r="H52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2" i="1"/>
  <c r="H73" i="1"/>
  <c r="H74" i="1"/>
  <c r="H75" i="1"/>
  <c r="H76" i="1"/>
  <c r="H77" i="1"/>
  <c r="H78" i="1"/>
  <c r="O78" i="1" s="1"/>
  <c r="H79" i="1"/>
  <c r="H80" i="1"/>
  <c r="H81" i="1"/>
  <c r="H82" i="1"/>
  <c r="H83" i="1"/>
  <c r="H84" i="1"/>
  <c r="H85" i="1"/>
  <c r="H86" i="1"/>
  <c r="H87" i="1"/>
  <c r="H88" i="1"/>
  <c r="H90" i="1"/>
  <c r="H91" i="1"/>
  <c r="H92" i="1"/>
  <c r="H93" i="1"/>
  <c r="H94" i="1"/>
  <c r="H95" i="1"/>
  <c r="H96" i="1"/>
  <c r="S96" i="1" s="1"/>
  <c r="H97" i="1"/>
  <c r="L97" i="1" s="1"/>
  <c r="H98" i="1"/>
  <c r="H99" i="1"/>
  <c r="H100" i="1"/>
  <c r="H101" i="1"/>
  <c r="H102" i="1"/>
  <c r="H103" i="1"/>
  <c r="H104" i="1"/>
  <c r="H105" i="1"/>
  <c r="P105" i="1" s="1"/>
  <c r="H106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AE119" i="1" s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A19" i="1"/>
  <c r="A20" i="1"/>
  <c r="A21" i="1"/>
  <c r="A22" i="1"/>
  <c r="A23" i="1"/>
  <c r="A24" i="1"/>
  <c r="A25" i="1"/>
  <c r="A26" i="1"/>
  <c r="A27" i="1"/>
  <c r="A28" i="1"/>
  <c r="A29" i="1"/>
  <c r="M29" i="1" s="1"/>
  <c r="A30" i="1"/>
  <c r="A31" i="1"/>
  <c r="A32" i="1"/>
  <c r="A33" i="1"/>
  <c r="A34" i="1"/>
  <c r="A35" i="1"/>
  <c r="H35" i="1" s="1"/>
  <c r="A36" i="1"/>
  <c r="A37" i="1"/>
  <c r="A38" i="1"/>
  <c r="A39" i="1"/>
  <c r="A40" i="1"/>
  <c r="A41" i="1"/>
  <c r="A42" i="1"/>
  <c r="A43" i="1"/>
  <c r="Z43" i="1" s="1"/>
  <c r="A44" i="1"/>
  <c r="A45" i="1"/>
  <c r="A46" i="1"/>
  <c r="A47" i="1"/>
  <c r="A48" i="1"/>
  <c r="A49" i="1"/>
  <c r="A50" i="1"/>
  <c r="A51" i="1"/>
  <c r="A52" i="1"/>
  <c r="A53" i="1"/>
  <c r="H53" i="1" s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W66" i="1" s="1"/>
  <c r="A67" i="1"/>
  <c r="A68" i="1"/>
  <c r="A69" i="1"/>
  <c r="A70" i="1"/>
  <c r="A71" i="1"/>
  <c r="H71" i="1" s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H89" i="1" s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B107" i="1" s="1"/>
  <c r="A108" i="1"/>
  <c r="A109" i="1"/>
  <c r="A110" i="1"/>
  <c r="A111" i="1"/>
  <c r="A112" i="1"/>
  <c r="A113" i="1"/>
  <c r="A114" i="1"/>
  <c r="A115" i="1"/>
  <c r="A116" i="1"/>
  <c r="A117" i="1"/>
  <c r="A118" i="1"/>
  <c r="A119" i="1"/>
  <c r="M59" i="1"/>
  <c r="V60" i="1"/>
  <c r="X75" i="1"/>
  <c r="AG90" i="1"/>
  <c r="Q106" i="1"/>
  <c r="O99" i="1"/>
  <c r="J99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K18" i="1"/>
  <c r="L18" i="1"/>
  <c r="M18" i="1"/>
  <c r="N18" i="1"/>
  <c r="O18" i="1"/>
  <c r="P18" i="1"/>
  <c r="Q18" i="1"/>
  <c r="R18" i="1"/>
  <c r="S18" i="1"/>
  <c r="T18" i="1"/>
  <c r="J18" i="1"/>
  <c r="AA57" i="1"/>
  <c r="J61" i="1"/>
  <c r="V93" i="1"/>
  <c r="AC94" i="1"/>
  <c r="R19" i="1"/>
  <c r="M20" i="1"/>
  <c r="N45" i="1"/>
  <c r="AH51" i="1"/>
  <c r="M52" i="1"/>
  <c r="M55" i="1"/>
  <c r="M56" i="1"/>
  <c r="X67" i="1"/>
  <c r="V68" i="1"/>
  <c r="X83" i="1"/>
  <c r="J84" i="1"/>
  <c r="M87" i="1"/>
  <c r="L99" i="1"/>
  <c r="Z100" i="1"/>
  <c r="Y115" i="1"/>
  <c r="T116" i="1"/>
  <c r="H107" i="1" l="1"/>
  <c r="B89" i="1"/>
  <c r="B71" i="1"/>
  <c r="B53" i="1"/>
  <c r="B35" i="1"/>
  <c r="S65" i="1"/>
  <c r="J64" i="1"/>
  <c r="W31" i="1"/>
  <c r="O98" i="1"/>
  <c r="M33" i="1"/>
  <c r="M46" i="1"/>
  <c r="U39" i="1"/>
  <c r="AE82" i="1"/>
  <c r="R81" i="1"/>
  <c r="AC111" i="1"/>
  <c r="K111" i="1"/>
  <c r="M47" i="1"/>
  <c r="AH47" i="1"/>
  <c r="O77" i="1"/>
  <c r="P77" i="1"/>
  <c r="AD110" i="1"/>
  <c r="K110" i="1"/>
  <c r="S109" i="1"/>
  <c r="J100" i="1"/>
  <c r="J44" i="1"/>
  <c r="M44" i="1"/>
  <c r="X112" i="1"/>
  <c r="V112" i="1"/>
  <c r="AE104" i="1"/>
  <c r="M89" i="1"/>
  <c r="J58" i="1"/>
  <c r="N115" i="1"/>
  <c r="T108" i="1"/>
  <c r="J74" i="1"/>
  <c r="T42" i="1"/>
  <c r="J38" i="1"/>
  <c r="J65" i="1"/>
  <c r="J73" i="1"/>
  <c r="P41" i="1"/>
  <c r="J37" i="1"/>
  <c r="V72" i="1"/>
  <c r="AD40" i="1"/>
  <c r="M116" i="1"/>
  <c r="P76" i="1"/>
  <c r="W71" i="1"/>
  <c r="L103" i="1"/>
  <c r="M65" i="1"/>
  <c r="T92" i="1"/>
  <c r="M115" i="1"/>
  <c r="M45" i="1"/>
  <c r="Y116" i="1"/>
  <c r="Z116" i="1"/>
  <c r="AC104" i="1"/>
  <c r="P99" i="1"/>
  <c r="AG77" i="1"/>
  <c r="S60" i="1"/>
  <c r="K108" i="1"/>
  <c r="J96" i="1"/>
  <c r="J60" i="1"/>
  <c r="M110" i="1"/>
  <c r="X116" i="1"/>
  <c r="Y111" i="1"/>
  <c r="AE100" i="1"/>
  <c r="Z97" i="1"/>
  <c r="V76" i="1"/>
  <c r="P45" i="1"/>
  <c r="K105" i="1"/>
  <c r="J93" i="1"/>
  <c r="M108" i="1"/>
  <c r="R116" i="1"/>
  <c r="AB110" i="1"/>
  <c r="AD100" i="1"/>
  <c r="X96" i="1"/>
  <c r="U76" i="1"/>
  <c r="Q38" i="1"/>
  <c r="K103" i="1"/>
  <c r="J51" i="1"/>
  <c r="M100" i="1"/>
  <c r="M32" i="1"/>
  <c r="Q116" i="1"/>
  <c r="AH108" i="1"/>
  <c r="X100" i="1"/>
  <c r="P94" i="1"/>
  <c r="AC31" i="1"/>
  <c r="K99" i="1"/>
  <c r="J49" i="1"/>
  <c r="M99" i="1"/>
  <c r="M31" i="1"/>
  <c r="P116" i="1"/>
  <c r="AD108" i="1"/>
  <c r="V100" i="1"/>
  <c r="T75" i="1"/>
  <c r="AA25" i="1"/>
  <c r="J83" i="1"/>
  <c r="M97" i="1"/>
  <c r="O116" i="1"/>
  <c r="AA108" i="1"/>
  <c r="U100" i="1"/>
  <c r="W89" i="1"/>
  <c r="S75" i="1"/>
  <c r="L119" i="1"/>
  <c r="J82" i="1"/>
  <c r="M93" i="1"/>
  <c r="M25" i="1"/>
  <c r="AF115" i="1"/>
  <c r="Z108" i="1"/>
  <c r="T100" i="1"/>
  <c r="AC87" i="1"/>
  <c r="X74" i="1"/>
  <c r="L112" i="1"/>
  <c r="J79" i="1"/>
  <c r="J43" i="1"/>
  <c r="AD115" i="1"/>
  <c r="Y108" i="1"/>
  <c r="AH99" i="1"/>
  <c r="AC83" i="1"/>
  <c r="W74" i="1"/>
  <c r="L111" i="1"/>
  <c r="J77" i="1"/>
  <c r="J42" i="1"/>
  <c r="M83" i="1"/>
  <c r="AB119" i="1"/>
  <c r="AC115" i="1"/>
  <c r="X108" i="1"/>
  <c r="AG99" i="1"/>
  <c r="AC82" i="1"/>
  <c r="T74" i="1"/>
  <c r="L110" i="1"/>
  <c r="J76" i="1"/>
  <c r="M76" i="1"/>
  <c r="U119" i="1"/>
  <c r="AB115" i="1"/>
  <c r="R108" i="1"/>
  <c r="AF99" i="1"/>
  <c r="AB82" i="1"/>
  <c r="Y67" i="1"/>
  <c r="J75" i="1"/>
  <c r="M74" i="1"/>
  <c r="S119" i="1"/>
  <c r="AA115" i="1"/>
  <c r="Q108" i="1"/>
  <c r="AE99" i="1"/>
  <c r="P82" i="1"/>
  <c r="Z66" i="1"/>
  <c r="L100" i="1"/>
  <c r="J119" i="1"/>
  <c r="AH116" i="1"/>
  <c r="U115" i="1"/>
  <c r="O108" i="1"/>
  <c r="AC99" i="1"/>
  <c r="O82" i="1"/>
  <c r="X65" i="1"/>
  <c r="J116" i="1"/>
  <c r="J68" i="1"/>
  <c r="M64" i="1"/>
  <c r="AG116" i="1"/>
  <c r="T115" i="1"/>
  <c r="N108" i="1"/>
  <c r="AB99" i="1"/>
  <c r="AG81" i="1"/>
  <c r="T65" i="1"/>
  <c r="J111" i="1"/>
  <c r="J67" i="1"/>
  <c r="AD116" i="1"/>
  <c r="S115" i="1"/>
  <c r="AF106" i="1"/>
  <c r="R99" i="1"/>
  <c r="Z79" i="1"/>
  <c r="K119" i="1"/>
  <c r="J108" i="1"/>
  <c r="J66" i="1"/>
  <c r="AA116" i="1"/>
  <c r="Q115" i="1"/>
  <c r="AF105" i="1"/>
  <c r="Q99" i="1"/>
  <c r="AH77" i="1"/>
  <c r="AH109" i="1"/>
  <c r="AG109" i="1"/>
  <c r="AC109" i="1"/>
  <c r="L109" i="1"/>
  <c r="Z109" i="1"/>
  <c r="S19" i="1"/>
  <c r="Y109" i="1"/>
  <c r="W109" i="1"/>
  <c r="V109" i="1"/>
  <c r="Q109" i="1"/>
  <c r="O109" i="1"/>
  <c r="J109" i="1"/>
  <c r="N109" i="1"/>
  <c r="K109" i="1"/>
  <c r="P23" i="1"/>
  <c r="AF23" i="1"/>
  <c r="Q23" i="1"/>
  <c r="AG23" i="1"/>
  <c r="R23" i="1"/>
  <c r="AH23" i="1"/>
  <c r="S23" i="1"/>
  <c r="W23" i="1"/>
  <c r="X23" i="1"/>
  <c r="Y23" i="1"/>
  <c r="Z23" i="1"/>
  <c r="AA23" i="1"/>
  <c r="AD23" i="1"/>
  <c r="AE23" i="1"/>
  <c r="N23" i="1"/>
  <c r="O23" i="1"/>
  <c r="T23" i="1"/>
  <c r="U23" i="1"/>
  <c r="V23" i="1"/>
  <c r="AB23" i="1"/>
  <c r="AF98" i="1"/>
  <c r="AA36" i="1"/>
  <c r="P89" i="1"/>
  <c r="AF89" i="1"/>
  <c r="Y89" i="1"/>
  <c r="AA89" i="1"/>
  <c r="AB89" i="1"/>
  <c r="AC89" i="1"/>
  <c r="AD89" i="1"/>
  <c r="N89" i="1"/>
  <c r="O89" i="1"/>
  <c r="AG89" i="1"/>
  <c r="AH58" i="1"/>
  <c r="S58" i="1"/>
  <c r="X58" i="1"/>
  <c r="O58" i="1"/>
  <c r="T58" i="1"/>
  <c r="U58" i="1"/>
  <c r="V58" i="1"/>
  <c r="W58" i="1"/>
  <c r="M58" i="1"/>
  <c r="AD58" i="1"/>
  <c r="O20" i="1"/>
  <c r="AE20" i="1"/>
  <c r="P20" i="1"/>
  <c r="AF20" i="1"/>
  <c r="Q20" i="1"/>
  <c r="AG20" i="1"/>
  <c r="R20" i="1"/>
  <c r="AH20" i="1"/>
  <c r="V20" i="1"/>
  <c r="W20" i="1"/>
  <c r="X20" i="1"/>
  <c r="Y20" i="1"/>
  <c r="Z20" i="1"/>
  <c r="AC20" i="1"/>
  <c r="AD20" i="1"/>
  <c r="N20" i="1"/>
  <c r="S20" i="1"/>
  <c r="T20" i="1"/>
  <c r="U20" i="1"/>
  <c r="AA20" i="1"/>
  <c r="AB20" i="1"/>
  <c r="X97" i="1"/>
  <c r="AA97" i="1"/>
  <c r="AB97" i="1"/>
  <c r="AC97" i="1"/>
  <c r="AD97" i="1"/>
  <c r="R97" i="1"/>
  <c r="AC62" i="1"/>
  <c r="N62" i="1"/>
  <c r="AD62" i="1"/>
  <c r="T62" i="1"/>
  <c r="U62" i="1"/>
  <c r="V62" i="1"/>
  <c r="Y62" i="1"/>
  <c r="Z62" i="1"/>
  <c r="J62" i="1"/>
  <c r="O62" i="1"/>
  <c r="P62" i="1"/>
  <c r="Q62" i="1"/>
  <c r="R62" i="1"/>
  <c r="S62" i="1"/>
  <c r="W62" i="1"/>
  <c r="X62" i="1"/>
  <c r="AA62" i="1"/>
  <c r="AB62" i="1"/>
  <c r="AE62" i="1"/>
  <c r="R29" i="1"/>
  <c r="AH29" i="1"/>
  <c r="S29" i="1"/>
  <c r="T29" i="1"/>
  <c r="U29" i="1"/>
  <c r="Y29" i="1"/>
  <c r="Z29" i="1"/>
  <c r="AA29" i="1"/>
  <c r="AB29" i="1"/>
  <c r="AC29" i="1"/>
  <c r="W29" i="1"/>
  <c r="X29" i="1"/>
  <c r="AF29" i="1"/>
  <c r="AG29" i="1"/>
  <c r="N29" i="1"/>
  <c r="O29" i="1"/>
  <c r="P29" i="1"/>
  <c r="Q29" i="1"/>
  <c r="AD29" i="1"/>
  <c r="L96" i="1"/>
  <c r="K104" i="1"/>
  <c r="J112" i="1"/>
  <c r="M109" i="1"/>
  <c r="M92" i="1"/>
  <c r="M75" i="1"/>
  <c r="M57" i="1"/>
  <c r="M39" i="1"/>
  <c r="M21" i="1"/>
  <c r="T119" i="1"/>
  <c r="AB116" i="1"/>
  <c r="AE115" i="1"/>
  <c r="U112" i="1"/>
  <c r="X111" i="1"/>
  <c r="Z110" i="1"/>
  <c r="AB109" i="1"/>
  <c r="AB108" i="1"/>
  <c r="AD106" i="1"/>
  <c r="AD105" i="1"/>
  <c r="AB104" i="1"/>
  <c r="Y103" i="1"/>
  <c r="AD98" i="1"/>
  <c r="Y97" i="1"/>
  <c r="W96" i="1"/>
  <c r="O94" i="1"/>
  <c r="Z92" i="1"/>
  <c r="V89" i="1"/>
  <c r="AB87" i="1"/>
  <c r="AB83" i="1"/>
  <c r="AF81" i="1"/>
  <c r="Y79" i="1"/>
  <c r="Y73" i="1"/>
  <c r="X66" i="1"/>
  <c r="R52" i="1"/>
  <c r="O45" i="1"/>
  <c r="R35" i="1"/>
  <c r="X63" i="1"/>
  <c r="Y63" i="1"/>
  <c r="O63" i="1"/>
  <c r="AE63" i="1"/>
  <c r="P63" i="1"/>
  <c r="AF63" i="1"/>
  <c r="Q63" i="1"/>
  <c r="AG63" i="1"/>
  <c r="AA63" i="1"/>
  <c r="AB63" i="1"/>
  <c r="N63" i="1"/>
  <c r="R63" i="1"/>
  <c r="S63" i="1"/>
  <c r="T63" i="1"/>
  <c r="U63" i="1"/>
  <c r="V63" i="1"/>
  <c r="W63" i="1"/>
  <c r="Z63" i="1"/>
  <c r="AC63" i="1"/>
  <c r="AD63" i="1"/>
  <c r="AH63" i="1"/>
  <c r="Q19" i="1"/>
  <c r="AG19" i="1"/>
  <c r="M19" i="1"/>
  <c r="Y19" i="1"/>
  <c r="J59" i="1"/>
  <c r="P19" i="1"/>
  <c r="T112" i="1"/>
  <c r="W111" i="1"/>
  <c r="Y110" i="1"/>
  <c r="AC106" i="1"/>
  <c r="AA105" i="1"/>
  <c r="AA104" i="1"/>
  <c r="X103" i="1"/>
  <c r="AC98" i="1"/>
  <c r="W97" i="1"/>
  <c r="U96" i="1"/>
  <c r="N94" i="1"/>
  <c r="Y92" i="1"/>
  <c r="AH90" i="1"/>
  <c r="U89" i="1"/>
  <c r="AA87" i="1"/>
  <c r="AA83" i="1"/>
  <c r="T81" i="1"/>
  <c r="X79" i="1"/>
  <c r="X73" i="1"/>
  <c r="O59" i="1"/>
  <c r="N52" i="1"/>
  <c r="P35" i="1"/>
  <c r="AC30" i="1"/>
  <c r="N30" i="1"/>
  <c r="AD30" i="1"/>
  <c r="O30" i="1"/>
  <c r="AE30" i="1"/>
  <c r="P30" i="1"/>
  <c r="AF30" i="1"/>
  <c r="T30" i="1"/>
  <c r="U30" i="1"/>
  <c r="V30" i="1"/>
  <c r="W30" i="1"/>
  <c r="X30" i="1"/>
  <c r="Q30" i="1"/>
  <c r="R30" i="1"/>
  <c r="S30" i="1"/>
  <c r="Y30" i="1"/>
  <c r="Z30" i="1"/>
  <c r="AA30" i="1"/>
  <c r="AB30" i="1"/>
  <c r="AG30" i="1"/>
  <c r="AH30" i="1"/>
  <c r="U88" i="1"/>
  <c r="AB88" i="1"/>
  <c r="AC88" i="1"/>
  <c r="AD88" i="1"/>
  <c r="N88" i="1"/>
  <c r="AE88" i="1"/>
  <c r="O88" i="1"/>
  <c r="AF88" i="1"/>
  <c r="P88" i="1"/>
  <c r="AG88" i="1"/>
  <c r="Q88" i="1"/>
  <c r="AH88" i="1"/>
  <c r="R88" i="1"/>
  <c r="S88" i="1"/>
  <c r="M90" i="1"/>
  <c r="M73" i="1"/>
  <c r="M37" i="1"/>
  <c r="AH19" i="1"/>
  <c r="O19" i="1"/>
  <c r="R119" i="1"/>
  <c r="S112" i="1"/>
  <c r="U111" i="1"/>
  <c r="X110" i="1"/>
  <c r="AB106" i="1"/>
  <c r="Z105" i="1"/>
  <c r="Z104" i="1"/>
  <c r="S103" i="1"/>
  <c r="AB98" i="1"/>
  <c r="V97" i="1"/>
  <c r="T96" i="1"/>
  <c r="AG93" i="1"/>
  <c r="X92" i="1"/>
  <c r="T89" i="1"/>
  <c r="Y87" i="1"/>
  <c r="Z83" i="1"/>
  <c r="S81" i="1"/>
  <c r="AF78" i="1"/>
  <c r="W73" i="1"/>
  <c r="AF58" i="1"/>
  <c r="AE43" i="1"/>
  <c r="AA33" i="1"/>
  <c r="AA90" i="1"/>
  <c r="T90" i="1"/>
  <c r="U90" i="1"/>
  <c r="V90" i="1"/>
  <c r="W90" i="1"/>
  <c r="X90" i="1"/>
  <c r="Y90" i="1"/>
  <c r="Z90" i="1"/>
  <c r="AC90" i="1"/>
  <c r="P55" i="1"/>
  <c r="AF55" i="1"/>
  <c r="Q55" i="1"/>
  <c r="AG55" i="1"/>
  <c r="R55" i="1"/>
  <c r="AH55" i="1"/>
  <c r="W55" i="1"/>
  <c r="X55" i="1"/>
  <c r="Y55" i="1"/>
  <c r="V55" i="1"/>
  <c r="Z55" i="1"/>
  <c r="N55" i="1"/>
  <c r="O55" i="1"/>
  <c r="S55" i="1"/>
  <c r="T55" i="1"/>
  <c r="U55" i="1"/>
  <c r="AA55" i="1"/>
  <c r="AB55" i="1"/>
  <c r="AC55" i="1"/>
  <c r="AD55" i="1"/>
  <c r="AE55" i="1"/>
  <c r="AB27" i="1"/>
  <c r="AC27" i="1"/>
  <c r="N27" i="1"/>
  <c r="AD27" i="1"/>
  <c r="O27" i="1"/>
  <c r="AE27" i="1"/>
  <c r="S27" i="1"/>
  <c r="T27" i="1"/>
  <c r="U27" i="1"/>
  <c r="V27" i="1"/>
  <c r="W27" i="1"/>
  <c r="AA27" i="1"/>
  <c r="AF27" i="1"/>
  <c r="AG27" i="1"/>
  <c r="AH27" i="1"/>
  <c r="P27" i="1"/>
  <c r="Q27" i="1"/>
  <c r="R27" i="1"/>
  <c r="Y27" i="1"/>
  <c r="M106" i="1"/>
  <c r="M72" i="1"/>
  <c r="M36" i="1"/>
  <c r="AF19" i="1"/>
  <c r="N19" i="1"/>
  <c r="Q119" i="1"/>
  <c r="R112" i="1"/>
  <c r="T111" i="1"/>
  <c r="W110" i="1"/>
  <c r="AA106" i="1"/>
  <c r="Y105" i="1"/>
  <c r="X104" i="1"/>
  <c r="R103" i="1"/>
  <c r="AA98" i="1"/>
  <c r="U97" i="1"/>
  <c r="AH94" i="1"/>
  <c r="AF93" i="1"/>
  <c r="W92" i="1"/>
  <c r="AF90" i="1"/>
  <c r="S89" i="1"/>
  <c r="X87" i="1"/>
  <c r="Y83" i="1"/>
  <c r="AE78" i="1"/>
  <c r="V73" i="1"/>
  <c r="AE58" i="1"/>
  <c r="AA43" i="1"/>
  <c r="Y33" i="1"/>
  <c r="X81" i="1"/>
  <c r="U81" i="1"/>
  <c r="V81" i="1"/>
  <c r="W81" i="1"/>
  <c r="Y81" i="1"/>
  <c r="Z81" i="1"/>
  <c r="AA81" i="1"/>
  <c r="AB81" i="1"/>
  <c r="AC81" i="1"/>
  <c r="AD81" i="1"/>
  <c r="N81" i="1"/>
  <c r="AE81" i="1"/>
  <c r="J90" i="1"/>
  <c r="J39" i="1"/>
  <c r="M105" i="1"/>
  <c r="AH119" i="1"/>
  <c r="P112" i="1"/>
  <c r="S111" i="1"/>
  <c r="Y106" i="1"/>
  <c r="X105" i="1"/>
  <c r="W104" i="1"/>
  <c r="Q103" i="1"/>
  <c r="T97" i="1"/>
  <c r="AG94" i="1"/>
  <c r="V92" i="1"/>
  <c r="AE90" i="1"/>
  <c r="R89" i="1"/>
  <c r="N87" i="1"/>
  <c r="Q81" i="1"/>
  <c r="AD78" i="1"/>
  <c r="S76" i="1"/>
  <c r="U73" i="1"/>
  <c r="AC96" i="1"/>
  <c r="N96" i="1"/>
  <c r="AE96" i="1"/>
  <c r="O96" i="1"/>
  <c r="AF96" i="1"/>
  <c r="P96" i="1"/>
  <c r="AG96" i="1"/>
  <c r="Q96" i="1"/>
  <c r="AH96" i="1"/>
  <c r="V96" i="1"/>
  <c r="V57" i="1"/>
  <c r="W57" i="1"/>
  <c r="X57" i="1"/>
  <c r="AC57" i="1"/>
  <c r="N57" i="1"/>
  <c r="AD57" i="1"/>
  <c r="O57" i="1"/>
  <c r="AE57" i="1"/>
  <c r="AG57" i="1"/>
  <c r="AH57" i="1"/>
  <c r="AB57" i="1"/>
  <c r="AF57" i="1"/>
  <c r="P57" i="1"/>
  <c r="Q57" i="1"/>
  <c r="R57" i="1"/>
  <c r="S57" i="1"/>
  <c r="T57" i="1"/>
  <c r="U57" i="1"/>
  <c r="T51" i="1"/>
  <c r="U51" i="1"/>
  <c r="V51" i="1"/>
  <c r="AA51" i="1"/>
  <c r="AB51" i="1"/>
  <c r="AC51" i="1"/>
  <c r="AE51" i="1"/>
  <c r="AF51" i="1"/>
  <c r="N51" i="1"/>
  <c r="O51" i="1"/>
  <c r="P51" i="1"/>
  <c r="Q51" i="1"/>
  <c r="R51" i="1"/>
  <c r="S51" i="1"/>
  <c r="W51" i="1"/>
  <c r="X51" i="1"/>
  <c r="Y51" i="1"/>
  <c r="Z51" i="1"/>
  <c r="AD51" i="1"/>
  <c r="AG51" i="1"/>
  <c r="R45" i="1"/>
  <c r="AH45" i="1"/>
  <c r="S45" i="1"/>
  <c r="T45" i="1"/>
  <c r="Y45" i="1"/>
  <c r="Z45" i="1"/>
  <c r="AA45" i="1"/>
  <c r="AC45" i="1"/>
  <c r="AD45" i="1"/>
  <c r="Q45" i="1"/>
  <c r="U45" i="1"/>
  <c r="V45" i="1"/>
  <c r="W45" i="1"/>
  <c r="X45" i="1"/>
  <c r="AB45" i="1"/>
  <c r="AE45" i="1"/>
  <c r="AF45" i="1"/>
  <c r="AG45" i="1"/>
  <c r="L108" i="1"/>
  <c r="K115" i="1"/>
  <c r="K98" i="1"/>
  <c r="J106" i="1"/>
  <c r="J89" i="1"/>
  <c r="J72" i="1"/>
  <c r="J55" i="1"/>
  <c r="M104" i="1"/>
  <c r="AD19" i="1"/>
  <c r="AG119" i="1"/>
  <c r="O119" i="1"/>
  <c r="W116" i="1"/>
  <c r="AH112" i="1"/>
  <c r="O112" i="1"/>
  <c r="R111" i="1"/>
  <c r="T110" i="1"/>
  <c r="U109" i="1"/>
  <c r="W108" i="1"/>
  <c r="V106" i="1"/>
  <c r="W105" i="1"/>
  <c r="V104" i="1"/>
  <c r="P103" i="1"/>
  <c r="AC100" i="1"/>
  <c r="Z99" i="1"/>
  <c r="U98" i="1"/>
  <c r="S97" i="1"/>
  <c r="AF94" i="1"/>
  <c r="X93" i="1"/>
  <c r="AD90" i="1"/>
  <c r="Q89" i="1"/>
  <c r="AG82" i="1"/>
  <c r="P81" i="1"/>
  <c r="AC78" i="1"/>
  <c r="Z72" i="1"/>
  <c r="R64" i="1"/>
  <c r="Z57" i="1"/>
  <c r="V42" i="1"/>
  <c r="AA56" i="1"/>
  <c r="AB56" i="1"/>
  <c r="AC56" i="1"/>
  <c r="R56" i="1"/>
  <c r="AH56" i="1"/>
  <c r="S56" i="1"/>
  <c r="T56" i="1"/>
  <c r="Z56" i="1"/>
  <c r="AD56" i="1"/>
  <c r="V56" i="1"/>
  <c r="W56" i="1"/>
  <c r="X56" i="1"/>
  <c r="Y56" i="1"/>
  <c r="AE56" i="1"/>
  <c r="AF56" i="1"/>
  <c r="AG56" i="1"/>
  <c r="N56" i="1"/>
  <c r="O56" i="1"/>
  <c r="Z87" i="1"/>
  <c r="O87" i="1"/>
  <c r="AF87" i="1"/>
  <c r="P87" i="1"/>
  <c r="AG87" i="1"/>
  <c r="Q87" i="1"/>
  <c r="AH87" i="1"/>
  <c r="R87" i="1"/>
  <c r="S87" i="1"/>
  <c r="T87" i="1"/>
  <c r="U87" i="1"/>
  <c r="V87" i="1"/>
  <c r="W87" i="1"/>
  <c r="AC80" i="1"/>
  <c r="Y80" i="1"/>
  <c r="Z80" i="1"/>
  <c r="AA80" i="1"/>
  <c r="AB80" i="1"/>
  <c r="AD80" i="1"/>
  <c r="N80" i="1"/>
  <c r="AE80" i="1"/>
  <c r="O80" i="1"/>
  <c r="AF80" i="1"/>
  <c r="P80" i="1"/>
  <c r="AG80" i="1"/>
  <c r="Q80" i="1"/>
  <c r="AH80" i="1"/>
  <c r="R80" i="1"/>
  <c r="J57" i="1"/>
  <c r="N83" i="1"/>
  <c r="AD83" i="1"/>
  <c r="AE83" i="1"/>
  <c r="O83" i="1"/>
  <c r="AF83" i="1"/>
  <c r="P83" i="1"/>
  <c r="AG83" i="1"/>
  <c r="Q83" i="1"/>
  <c r="AH83" i="1"/>
  <c r="R83" i="1"/>
  <c r="S83" i="1"/>
  <c r="T83" i="1"/>
  <c r="U83" i="1"/>
  <c r="V83" i="1"/>
  <c r="W83" i="1"/>
  <c r="Q92" i="1"/>
  <c r="AG92" i="1"/>
  <c r="AC92" i="1"/>
  <c r="AD92" i="1"/>
  <c r="N92" i="1"/>
  <c r="AE92" i="1"/>
  <c r="O92" i="1"/>
  <c r="AF92" i="1"/>
  <c r="P92" i="1"/>
  <c r="AH92" i="1"/>
  <c r="R92" i="1"/>
  <c r="U92" i="1"/>
  <c r="M88" i="1"/>
  <c r="AE19" i="1"/>
  <c r="P119" i="1"/>
  <c r="U110" i="1"/>
  <c r="V98" i="1"/>
  <c r="Z115" i="1"/>
  <c r="R115" i="1"/>
  <c r="AH115" i="1"/>
  <c r="Q76" i="1"/>
  <c r="AG76" i="1"/>
  <c r="R76" i="1"/>
  <c r="AH76" i="1"/>
  <c r="W76" i="1"/>
  <c r="X76" i="1"/>
  <c r="Y76" i="1"/>
  <c r="Z76" i="1"/>
  <c r="AA76" i="1"/>
  <c r="AB76" i="1"/>
  <c r="AC76" i="1"/>
  <c r="AD76" i="1"/>
  <c r="AE76" i="1"/>
  <c r="N76" i="1"/>
  <c r="AF76" i="1"/>
  <c r="O76" i="1"/>
  <c r="W44" i="1"/>
  <c r="X44" i="1"/>
  <c r="Y44" i="1"/>
  <c r="N44" i="1"/>
  <c r="AD44" i="1"/>
  <c r="O44" i="1"/>
  <c r="AE44" i="1"/>
  <c r="P44" i="1"/>
  <c r="AF44" i="1"/>
  <c r="V44" i="1"/>
  <c r="Z44" i="1"/>
  <c r="Q44" i="1"/>
  <c r="R44" i="1"/>
  <c r="S44" i="1"/>
  <c r="T44" i="1"/>
  <c r="U44" i="1"/>
  <c r="AA44" i="1"/>
  <c r="AB44" i="1"/>
  <c r="AC44" i="1"/>
  <c r="AG44" i="1"/>
  <c r="AH44" i="1"/>
  <c r="X47" i="1"/>
  <c r="Y47" i="1"/>
  <c r="Z47" i="1"/>
  <c r="O47" i="1"/>
  <c r="AE47" i="1"/>
  <c r="P47" i="1"/>
  <c r="AF47" i="1"/>
  <c r="Q47" i="1"/>
  <c r="AG47" i="1"/>
  <c r="N47" i="1"/>
  <c r="R47" i="1"/>
  <c r="S47" i="1"/>
  <c r="T47" i="1"/>
  <c r="U47" i="1"/>
  <c r="V47" i="1"/>
  <c r="W47" i="1"/>
  <c r="AA47" i="1"/>
  <c r="AB47" i="1"/>
  <c r="K97" i="1"/>
  <c r="J105" i="1"/>
  <c r="J88" i="1"/>
  <c r="M103" i="1"/>
  <c r="M51" i="1"/>
  <c r="AC19" i="1"/>
  <c r="AF119" i="1"/>
  <c r="V116" i="1"/>
  <c r="X115" i="1"/>
  <c r="AF112" i="1"/>
  <c r="N112" i="1"/>
  <c r="Q111" i="1"/>
  <c r="R110" i="1"/>
  <c r="T109" i="1"/>
  <c r="V108" i="1"/>
  <c r="U106" i="1"/>
  <c r="V105" i="1"/>
  <c r="T104" i="1"/>
  <c r="O103" i="1"/>
  <c r="AB100" i="1"/>
  <c r="Y99" i="1"/>
  <c r="T98" i="1"/>
  <c r="Q97" i="1"/>
  <c r="AE94" i="1"/>
  <c r="W93" i="1"/>
  <c r="S92" i="1"/>
  <c r="AB90" i="1"/>
  <c r="AA88" i="1"/>
  <c r="AF82" i="1"/>
  <c r="O81" i="1"/>
  <c r="AB78" i="1"/>
  <c r="Y75" i="1"/>
  <c r="Y72" i="1"/>
  <c r="Q64" i="1"/>
  <c r="Y57" i="1"/>
  <c r="S49" i="1"/>
  <c r="U42" i="1"/>
  <c r="AE29" i="1"/>
  <c r="W28" i="1"/>
  <c r="X28" i="1"/>
  <c r="Y28" i="1"/>
  <c r="Z28" i="1"/>
  <c r="N28" i="1"/>
  <c r="AD28" i="1"/>
  <c r="O28" i="1"/>
  <c r="AE28" i="1"/>
  <c r="P28" i="1"/>
  <c r="AF28" i="1"/>
  <c r="Q28" i="1"/>
  <c r="AG28" i="1"/>
  <c r="R28" i="1"/>
  <c r="AH28" i="1"/>
  <c r="S28" i="1"/>
  <c r="T28" i="1"/>
  <c r="U28" i="1"/>
  <c r="V28" i="1"/>
  <c r="AA28" i="1"/>
  <c r="AB28" i="1"/>
  <c r="AC28" i="1"/>
  <c r="Y84" i="1"/>
  <c r="AA84" i="1"/>
  <c r="AB84" i="1"/>
  <c r="AC84" i="1"/>
  <c r="AD84" i="1"/>
  <c r="N84" i="1"/>
  <c r="AE84" i="1"/>
  <c r="O84" i="1"/>
  <c r="AF84" i="1"/>
  <c r="P84" i="1"/>
  <c r="AG84" i="1"/>
  <c r="Q84" i="1"/>
  <c r="AH84" i="1"/>
  <c r="R84" i="1"/>
  <c r="S84" i="1"/>
  <c r="O52" i="1"/>
  <c r="AE52" i="1"/>
  <c r="P52" i="1"/>
  <c r="AF52" i="1"/>
  <c r="Q52" i="1"/>
  <c r="AG52" i="1"/>
  <c r="V52" i="1"/>
  <c r="W52" i="1"/>
  <c r="X52" i="1"/>
  <c r="S52" i="1"/>
  <c r="T52" i="1"/>
  <c r="U52" i="1"/>
  <c r="Y52" i="1"/>
  <c r="Z52" i="1"/>
  <c r="AA52" i="1"/>
  <c r="AB52" i="1"/>
  <c r="AC52" i="1"/>
  <c r="AD52" i="1"/>
  <c r="AH52" i="1"/>
  <c r="M35" i="1"/>
  <c r="AD93" i="1"/>
  <c r="J19" i="1"/>
  <c r="L105" i="1"/>
  <c r="K96" i="1"/>
  <c r="J104" i="1"/>
  <c r="J87" i="1"/>
  <c r="M119" i="1"/>
  <c r="M68" i="1"/>
  <c r="M49" i="1"/>
  <c r="AB19" i="1"/>
  <c r="W115" i="1"/>
  <c r="AE112" i="1"/>
  <c r="AH111" i="1"/>
  <c r="P111" i="1"/>
  <c r="Q110" i="1"/>
  <c r="T106" i="1"/>
  <c r="U105" i="1"/>
  <c r="O104" i="1"/>
  <c r="N103" i="1"/>
  <c r="AA100" i="1"/>
  <c r="X99" i="1"/>
  <c r="R98" i="1"/>
  <c r="P97" i="1"/>
  <c r="S90" i="1"/>
  <c r="Z88" i="1"/>
  <c r="X80" i="1"/>
  <c r="X72" i="1"/>
  <c r="P64" i="1"/>
  <c r="U56" i="1"/>
  <c r="V29" i="1"/>
  <c r="R61" i="1"/>
  <c r="AH61" i="1"/>
  <c r="S61" i="1"/>
  <c r="Y61" i="1"/>
  <c r="Z61" i="1"/>
  <c r="AA61" i="1"/>
  <c r="V61" i="1"/>
  <c r="W61" i="1"/>
  <c r="AE61" i="1"/>
  <c r="AF61" i="1"/>
  <c r="AG61" i="1"/>
  <c r="N61" i="1"/>
  <c r="O61" i="1"/>
  <c r="P61" i="1"/>
  <c r="Q61" i="1"/>
  <c r="T61" i="1"/>
  <c r="U61" i="1"/>
  <c r="X61" i="1"/>
  <c r="W94" i="1"/>
  <c r="U94" i="1"/>
  <c r="J94" i="1"/>
  <c r="V94" i="1"/>
  <c r="X94" i="1"/>
  <c r="Y94" i="1"/>
  <c r="AD94" i="1"/>
  <c r="AB93" i="1"/>
  <c r="Y93" i="1"/>
  <c r="Z93" i="1"/>
  <c r="AA93" i="1"/>
  <c r="AC93" i="1"/>
  <c r="N93" i="1"/>
  <c r="AE93" i="1"/>
  <c r="Q93" i="1"/>
  <c r="AH93" i="1"/>
  <c r="V119" i="1"/>
  <c r="N119" i="1"/>
  <c r="AD119" i="1"/>
  <c r="W78" i="1"/>
  <c r="P78" i="1"/>
  <c r="AG78" i="1"/>
  <c r="J78" i="1"/>
  <c r="Q78" i="1"/>
  <c r="AH78" i="1"/>
  <c r="R78" i="1"/>
  <c r="S78" i="1"/>
  <c r="T78" i="1"/>
  <c r="U78" i="1"/>
  <c r="V78" i="1"/>
  <c r="X78" i="1"/>
  <c r="Y78" i="1"/>
  <c r="Z78" i="1"/>
  <c r="AA78" i="1"/>
  <c r="Z21" i="1"/>
  <c r="AA21" i="1"/>
  <c r="AB21" i="1"/>
  <c r="AC21" i="1"/>
  <c r="Q21" i="1"/>
  <c r="AG21" i="1"/>
  <c r="R21" i="1"/>
  <c r="AH21" i="1"/>
  <c r="S21" i="1"/>
  <c r="T21" i="1"/>
  <c r="U21" i="1"/>
  <c r="AE21" i="1"/>
  <c r="AF21" i="1"/>
  <c r="N21" i="1"/>
  <c r="O21" i="1"/>
  <c r="P21" i="1"/>
  <c r="V21" i="1"/>
  <c r="W21" i="1"/>
  <c r="X21" i="1"/>
  <c r="Y21" i="1"/>
  <c r="J56" i="1"/>
  <c r="R96" i="1"/>
  <c r="U116" i="1"/>
  <c r="K116" i="1"/>
  <c r="AC116" i="1"/>
  <c r="AB77" i="1"/>
  <c r="T77" i="1"/>
  <c r="U77" i="1"/>
  <c r="V77" i="1"/>
  <c r="W77" i="1"/>
  <c r="X77" i="1"/>
  <c r="Y77" i="1"/>
  <c r="Z77" i="1"/>
  <c r="AA77" i="1"/>
  <c r="AC77" i="1"/>
  <c r="AD77" i="1"/>
  <c r="N77" i="1"/>
  <c r="AE77" i="1"/>
  <c r="X109" i="1"/>
  <c r="AA109" i="1"/>
  <c r="P109" i="1"/>
  <c r="AF109" i="1"/>
  <c r="V75" i="1"/>
  <c r="W75" i="1"/>
  <c r="Z75" i="1"/>
  <c r="AA75" i="1"/>
  <c r="AB75" i="1"/>
  <c r="AC75" i="1"/>
  <c r="AD75" i="1"/>
  <c r="AE75" i="1"/>
  <c r="N75" i="1"/>
  <c r="AF75" i="1"/>
  <c r="O75" i="1"/>
  <c r="AG75" i="1"/>
  <c r="P75" i="1"/>
  <c r="AH75" i="1"/>
  <c r="Q75" i="1"/>
  <c r="R75" i="1"/>
  <c r="AB43" i="1"/>
  <c r="AC43" i="1"/>
  <c r="N43" i="1"/>
  <c r="AD43" i="1"/>
  <c r="S43" i="1"/>
  <c r="T43" i="1"/>
  <c r="U43" i="1"/>
  <c r="R43" i="1"/>
  <c r="V43" i="1"/>
  <c r="AF43" i="1"/>
  <c r="AG43" i="1"/>
  <c r="AH43" i="1"/>
  <c r="O43" i="1"/>
  <c r="P43" i="1"/>
  <c r="Q43" i="1"/>
  <c r="W43" i="1"/>
  <c r="X43" i="1"/>
  <c r="Y43" i="1"/>
  <c r="AC46" i="1"/>
  <c r="N46" i="1"/>
  <c r="AD46" i="1"/>
  <c r="O46" i="1"/>
  <c r="AE46" i="1"/>
  <c r="T46" i="1"/>
  <c r="U46" i="1"/>
  <c r="V46" i="1"/>
  <c r="AG46" i="1"/>
  <c r="AH46" i="1"/>
  <c r="Z46" i="1"/>
  <c r="J46" i="1"/>
  <c r="AA46" i="1"/>
  <c r="AB46" i="1"/>
  <c r="AF46" i="1"/>
  <c r="P46" i="1"/>
  <c r="Q46" i="1"/>
  <c r="R46" i="1"/>
  <c r="S46" i="1"/>
  <c r="N49" i="1"/>
  <c r="AD49" i="1"/>
  <c r="O49" i="1"/>
  <c r="AE49" i="1"/>
  <c r="P49" i="1"/>
  <c r="AF49" i="1"/>
  <c r="U49" i="1"/>
  <c r="V49" i="1"/>
  <c r="W49" i="1"/>
  <c r="T49" i="1"/>
  <c r="X49" i="1"/>
  <c r="Y49" i="1"/>
  <c r="Z49" i="1"/>
  <c r="AA49" i="1"/>
  <c r="AB49" i="1"/>
  <c r="AC49" i="1"/>
  <c r="AG49" i="1"/>
  <c r="AH49" i="1"/>
  <c r="AC108" i="1"/>
  <c r="P108" i="1"/>
  <c r="AF108" i="1"/>
  <c r="U108" i="1"/>
  <c r="Y74" i="1"/>
  <c r="Z74" i="1"/>
  <c r="AA74" i="1"/>
  <c r="AB74" i="1"/>
  <c r="AC74" i="1"/>
  <c r="AD74" i="1"/>
  <c r="AE74" i="1"/>
  <c r="AF74" i="1"/>
  <c r="AG74" i="1"/>
  <c r="N74" i="1"/>
  <c r="AH74" i="1"/>
  <c r="O74" i="1"/>
  <c r="P74" i="1"/>
  <c r="Q74" i="1"/>
  <c r="R74" i="1"/>
  <c r="S74" i="1"/>
  <c r="Q42" i="1"/>
  <c r="AG42" i="1"/>
  <c r="R42" i="1"/>
  <c r="AH42" i="1"/>
  <c r="S42" i="1"/>
  <c r="X42" i="1"/>
  <c r="Y42" i="1"/>
  <c r="Z42" i="1"/>
  <c r="N42" i="1"/>
  <c r="O42" i="1"/>
  <c r="W42" i="1"/>
  <c r="AA42" i="1"/>
  <c r="AB42" i="1"/>
  <c r="AC42" i="1"/>
  <c r="AD42" i="1"/>
  <c r="AE42" i="1"/>
  <c r="AF42" i="1"/>
  <c r="M42" i="1"/>
  <c r="P42" i="1"/>
  <c r="U38" i="1"/>
  <c r="V38" i="1"/>
  <c r="W38" i="1"/>
  <c r="AB38" i="1"/>
  <c r="AC38" i="1"/>
  <c r="N38" i="1"/>
  <c r="AD38" i="1"/>
  <c r="T38" i="1"/>
  <c r="X38" i="1"/>
  <c r="R38" i="1"/>
  <c r="S38" i="1"/>
  <c r="Y38" i="1"/>
  <c r="Z38" i="1"/>
  <c r="AA38" i="1"/>
  <c r="AE38" i="1"/>
  <c r="AF38" i="1"/>
  <c r="AG38" i="1"/>
  <c r="AH38" i="1"/>
  <c r="P38" i="1"/>
  <c r="S82" i="1"/>
  <c r="Q82" i="1"/>
  <c r="AH82" i="1"/>
  <c r="M82" i="1"/>
  <c r="R82" i="1"/>
  <c r="T82" i="1"/>
  <c r="U82" i="1"/>
  <c r="V82" i="1"/>
  <c r="W82" i="1"/>
  <c r="X82" i="1"/>
  <c r="Y82" i="1"/>
  <c r="Z82" i="1"/>
  <c r="AA82" i="1"/>
  <c r="S48" i="1"/>
  <c r="T48" i="1"/>
  <c r="U48" i="1"/>
  <c r="Z48" i="1"/>
  <c r="AA48" i="1"/>
  <c r="AB48" i="1"/>
  <c r="P48" i="1"/>
  <c r="Q48" i="1"/>
  <c r="N48" i="1"/>
  <c r="O48" i="1"/>
  <c r="R48" i="1"/>
  <c r="V48" i="1"/>
  <c r="W48" i="1"/>
  <c r="X48" i="1"/>
  <c r="Y48" i="1"/>
  <c r="AC48" i="1"/>
  <c r="AD48" i="1"/>
  <c r="AE48" i="1"/>
  <c r="AF48" i="1"/>
  <c r="AG48" i="1"/>
  <c r="AH48" i="1"/>
  <c r="L19" i="1"/>
  <c r="L20" i="1" s="1"/>
  <c r="L21" i="1" s="1"/>
  <c r="L104" i="1"/>
  <c r="K112" i="1"/>
  <c r="J103" i="1"/>
  <c r="J52" i="1"/>
  <c r="M84" i="1"/>
  <c r="M67" i="1"/>
  <c r="M48" i="1"/>
  <c r="M30" i="1"/>
  <c r="AA19" i="1"/>
  <c r="AC119" i="1"/>
  <c r="S116" i="1"/>
  <c r="V115" i="1"/>
  <c r="AD112" i="1"/>
  <c r="AG111" i="1"/>
  <c r="O111" i="1"/>
  <c r="P110" i="1"/>
  <c r="R109" i="1"/>
  <c r="S108" i="1"/>
  <c r="S106" i="1"/>
  <c r="S105" i="1"/>
  <c r="N104" i="1"/>
  <c r="W99" i="1"/>
  <c r="Q98" i="1"/>
  <c r="O97" i="1"/>
  <c r="AB94" i="1"/>
  <c r="U93" i="1"/>
  <c r="R90" i="1"/>
  <c r="Y88" i="1"/>
  <c r="AD82" i="1"/>
  <c r="W80" i="1"/>
  <c r="N78" i="1"/>
  <c r="U75" i="1"/>
  <c r="W72" i="1"/>
  <c r="AH62" i="1"/>
  <c r="Q56" i="1"/>
  <c r="Q49" i="1"/>
  <c r="Z27" i="1"/>
  <c r="K19" i="1"/>
  <c r="K20" i="1" s="1"/>
  <c r="K21" i="1" s="1"/>
  <c r="Z19" i="1"/>
  <c r="AC112" i="1"/>
  <c r="AF111" i="1"/>
  <c r="AH110" i="1"/>
  <c r="O110" i="1"/>
  <c r="R106" i="1"/>
  <c r="R105" i="1"/>
  <c r="AH103" i="1"/>
  <c r="P98" i="1"/>
  <c r="N97" i="1"/>
  <c r="AA94" i="1"/>
  <c r="T93" i="1"/>
  <c r="Q90" i="1"/>
  <c r="X88" i="1"/>
  <c r="Z84" i="1"/>
  <c r="V80" i="1"/>
  <c r="AB68" i="1"/>
  <c r="AG62" i="1"/>
  <c r="P56" i="1"/>
  <c r="X27" i="1"/>
  <c r="X41" i="1"/>
  <c r="Y41" i="1"/>
  <c r="Z41" i="1"/>
  <c r="AG41" i="1"/>
  <c r="M81" i="1"/>
  <c r="M28" i="1"/>
  <c r="X19" i="1"/>
  <c r="AA119" i="1"/>
  <c r="AB112" i="1"/>
  <c r="AE111" i="1"/>
  <c r="AG110" i="1"/>
  <c r="N110" i="1"/>
  <c r="Q105" i="1"/>
  <c r="AG103" i="1"/>
  <c r="AD96" i="1"/>
  <c r="Z94" i="1"/>
  <c r="S93" i="1"/>
  <c r="P90" i="1"/>
  <c r="W88" i="1"/>
  <c r="X84" i="1"/>
  <c r="U80" i="1"/>
  <c r="AA68" i="1"/>
  <c r="AF62" i="1"/>
  <c r="AD47" i="1"/>
  <c r="Z39" i="1"/>
  <c r="AB59" i="1"/>
  <c r="AC59" i="1"/>
  <c r="N59" i="1"/>
  <c r="AD59" i="1"/>
  <c r="S59" i="1"/>
  <c r="T59" i="1"/>
  <c r="U59" i="1"/>
  <c r="P59" i="1"/>
  <c r="Q59" i="1"/>
  <c r="R59" i="1"/>
  <c r="V59" i="1"/>
  <c r="W59" i="1"/>
  <c r="X59" i="1"/>
  <c r="Y59" i="1"/>
  <c r="Z59" i="1"/>
  <c r="AA59" i="1"/>
  <c r="AE59" i="1"/>
  <c r="AF59" i="1"/>
  <c r="AG59" i="1"/>
  <c r="AH59" i="1"/>
  <c r="W106" i="1"/>
  <c r="L106" i="1"/>
  <c r="X106" i="1"/>
  <c r="Z106" i="1"/>
  <c r="O106" i="1"/>
  <c r="AE106" i="1"/>
  <c r="O36" i="1"/>
  <c r="AE36" i="1"/>
  <c r="P36" i="1"/>
  <c r="AF36" i="1"/>
  <c r="Q36" i="1"/>
  <c r="AG36" i="1"/>
  <c r="V36" i="1"/>
  <c r="W36" i="1"/>
  <c r="X36" i="1"/>
  <c r="Y36" i="1"/>
  <c r="AD36" i="1"/>
  <c r="AH36" i="1"/>
  <c r="N36" i="1"/>
  <c r="R36" i="1"/>
  <c r="S36" i="1"/>
  <c r="T36" i="1"/>
  <c r="U36" i="1"/>
  <c r="Z36" i="1"/>
  <c r="AB36" i="1"/>
  <c r="T35" i="1"/>
  <c r="U35" i="1"/>
  <c r="V35" i="1"/>
  <c r="AA35" i="1"/>
  <c r="AB35" i="1"/>
  <c r="AC35" i="1"/>
  <c r="N35" i="1"/>
  <c r="AD35" i="1"/>
  <c r="AF35" i="1"/>
  <c r="AG35" i="1"/>
  <c r="S35" i="1"/>
  <c r="W35" i="1"/>
  <c r="X35" i="1"/>
  <c r="Y35" i="1"/>
  <c r="Z35" i="1"/>
  <c r="AE35" i="1"/>
  <c r="AH35" i="1"/>
  <c r="O35" i="1"/>
  <c r="Q35" i="1"/>
  <c r="M80" i="1"/>
  <c r="M63" i="1"/>
  <c r="M27" i="1"/>
  <c r="W19" i="1"/>
  <c r="Z119" i="1"/>
  <c r="AA112" i="1"/>
  <c r="AF110" i="1"/>
  <c r="P106" i="1"/>
  <c r="AH97" i="1"/>
  <c r="AB96" i="1"/>
  <c r="T94" i="1"/>
  <c r="R93" i="1"/>
  <c r="O90" i="1"/>
  <c r="V88" i="1"/>
  <c r="W84" i="1"/>
  <c r="T80" i="1"/>
  <c r="AF77" i="1"/>
  <c r="AD61" i="1"/>
  <c r="AC47" i="1"/>
  <c r="AC23" i="1"/>
  <c r="S98" i="1"/>
  <c r="W98" i="1"/>
  <c r="M98" i="1"/>
  <c r="X98" i="1"/>
  <c r="Y98" i="1"/>
  <c r="Z98" i="1"/>
  <c r="N98" i="1"/>
  <c r="AE98" i="1"/>
  <c r="N73" i="1"/>
  <c r="AD73" i="1"/>
  <c r="O73" i="1"/>
  <c r="AE73" i="1"/>
  <c r="AB73" i="1"/>
  <c r="AC73" i="1"/>
  <c r="Z73" i="1"/>
  <c r="AA73" i="1"/>
  <c r="AF73" i="1"/>
  <c r="AG73" i="1"/>
  <c r="AH73" i="1"/>
  <c r="P73" i="1"/>
  <c r="Q73" i="1"/>
  <c r="R73" i="1"/>
  <c r="S73" i="1"/>
  <c r="T73" i="1"/>
  <c r="P40" i="1"/>
  <c r="N111" i="1"/>
  <c r="AD111" i="1"/>
  <c r="V111" i="1"/>
  <c r="Z103" i="1"/>
  <c r="T103" i="1"/>
  <c r="U103" i="1"/>
  <c r="V103" i="1"/>
  <c r="W103" i="1"/>
  <c r="AC103" i="1"/>
  <c r="AA96" i="1"/>
  <c r="S94" i="1"/>
  <c r="N90" i="1"/>
  <c r="S80" i="1"/>
  <c r="S77" i="1"/>
  <c r="AC61" i="1"/>
  <c r="Y46" i="1"/>
  <c r="AD21" i="1"/>
  <c r="R79" i="1"/>
  <c r="AH79" i="1"/>
  <c r="AC79" i="1"/>
  <c r="AD79" i="1"/>
  <c r="N79" i="1"/>
  <c r="AE79" i="1"/>
  <c r="O79" i="1"/>
  <c r="AF79" i="1"/>
  <c r="P79" i="1"/>
  <c r="AG79" i="1"/>
  <c r="Q79" i="1"/>
  <c r="S79" i="1"/>
  <c r="T79" i="1"/>
  <c r="U79" i="1"/>
  <c r="V79" i="1"/>
  <c r="W79" i="1"/>
  <c r="AB105" i="1"/>
  <c r="AC105" i="1"/>
  <c r="N105" i="1"/>
  <c r="O105" i="1"/>
  <c r="AE105" i="1"/>
  <c r="T105" i="1"/>
  <c r="AG71" i="1"/>
  <c r="N71" i="1"/>
  <c r="T71" i="1"/>
  <c r="P39" i="1"/>
  <c r="AF39" i="1"/>
  <c r="Q39" i="1"/>
  <c r="AG39" i="1"/>
  <c r="R39" i="1"/>
  <c r="AH39" i="1"/>
  <c r="W39" i="1"/>
  <c r="X39" i="1"/>
  <c r="Y39" i="1"/>
  <c r="AA39" i="1"/>
  <c r="AB39" i="1"/>
  <c r="AC39" i="1"/>
  <c r="AD39" i="1"/>
  <c r="AE39" i="1"/>
  <c r="N39" i="1"/>
  <c r="O39" i="1"/>
  <c r="S39" i="1"/>
  <c r="T39" i="1"/>
  <c r="V39" i="1"/>
  <c r="Q26" i="1"/>
  <c r="AG26" i="1"/>
  <c r="R26" i="1"/>
  <c r="AH26" i="1"/>
  <c r="S26" i="1"/>
  <c r="T26" i="1"/>
  <c r="X26" i="1"/>
  <c r="Y26" i="1"/>
  <c r="Z26" i="1"/>
  <c r="AA26" i="1"/>
  <c r="AB26" i="1"/>
  <c r="N26" i="1"/>
  <c r="O26" i="1"/>
  <c r="P26" i="1"/>
  <c r="U26" i="1"/>
  <c r="V26" i="1"/>
  <c r="W26" i="1"/>
  <c r="AC26" i="1"/>
  <c r="AD26" i="1"/>
  <c r="AE26" i="1"/>
  <c r="M26" i="1"/>
  <c r="AF26" i="1"/>
  <c r="M96" i="1"/>
  <c r="M79" i="1"/>
  <c r="M62" i="1"/>
  <c r="V19" i="1"/>
  <c r="AE110" i="1"/>
  <c r="N106" i="1"/>
  <c r="T88" i="1"/>
  <c r="Y100" i="1"/>
  <c r="O100" i="1"/>
  <c r="AF100" i="1"/>
  <c r="K100" i="1"/>
  <c r="P100" i="1"/>
  <c r="AG100" i="1"/>
  <c r="Q100" i="1"/>
  <c r="AH100" i="1"/>
  <c r="R100" i="1"/>
  <c r="W100" i="1"/>
  <c r="N65" i="1"/>
  <c r="AD65" i="1"/>
  <c r="U65" i="1"/>
  <c r="V65" i="1"/>
  <c r="W65" i="1"/>
  <c r="AC65" i="1"/>
  <c r="AE65" i="1"/>
  <c r="Y65" i="1"/>
  <c r="Z65" i="1"/>
  <c r="AA65" i="1"/>
  <c r="AB65" i="1"/>
  <c r="AF65" i="1"/>
  <c r="AG65" i="1"/>
  <c r="AH65" i="1"/>
  <c r="O65" i="1"/>
  <c r="P65" i="1"/>
  <c r="Q65" i="1"/>
  <c r="R65" i="1"/>
  <c r="S32" i="1"/>
  <c r="T32" i="1"/>
  <c r="U32" i="1"/>
  <c r="V32" i="1"/>
  <c r="Z32" i="1"/>
  <c r="AA32" i="1"/>
  <c r="AB32" i="1"/>
  <c r="AC32" i="1"/>
  <c r="N32" i="1"/>
  <c r="AD32" i="1"/>
  <c r="AG32" i="1"/>
  <c r="AH32" i="1"/>
  <c r="O32" i="1"/>
  <c r="P32" i="1"/>
  <c r="Q32" i="1"/>
  <c r="R32" i="1"/>
  <c r="W32" i="1"/>
  <c r="X32" i="1"/>
  <c r="Y32" i="1"/>
  <c r="AE32" i="1"/>
  <c r="AF32" i="1"/>
  <c r="L116" i="1"/>
  <c r="J115" i="1"/>
  <c r="J98" i="1"/>
  <c r="J81" i="1"/>
  <c r="J47" i="1"/>
  <c r="M112" i="1"/>
  <c r="M78" i="1"/>
  <c r="M61" i="1"/>
  <c r="M43" i="1"/>
  <c r="U19" i="1"/>
  <c r="X119" i="1"/>
  <c r="AF116" i="1"/>
  <c r="N116" i="1"/>
  <c r="P115" i="1"/>
  <c r="AA111" i="1"/>
  <c r="AE109" i="1"/>
  <c r="AG108" i="1"/>
  <c r="AH106" i="1"/>
  <c r="AH105" i="1"/>
  <c r="AD103" i="1"/>
  <c r="S100" i="1"/>
  <c r="AH98" i="1"/>
  <c r="AF97" i="1"/>
  <c r="Z96" i="1"/>
  <c r="R94" i="1"/>
  <c r="O93" i="1"/>
  <c r="AH89" i="1"/>
  <c r="AE87" i="1"/>
  <c r="U84" i="1"/>
  <c r="N82" i="1"/>
  <c r="AB79" i="1"/>
  <c r="R77" i="1"/>
  <c r="V74" i="1"/>
  <c r="AB61" i="1"/>
  <c r="X46" i="1"/>
  <c r="O38" i="1"/>
  <c r="Z37" i="1"/>
  <c r="AA37" i="1"/>
  <c r="AB37" i="1"/>
  <c r="Q37" i="1"/>
  <c r="AG37" i="1"/>
  <c r="R37" i="1"/>
  <c r="AH37" i="1"/>
  <c r="S37" i="1"/>
  <c r="P37" i="1"/>
  <c r="T37" i="1"/>
  <c r="N37" i="1"/>
  <c r="O37" i="1"/>
  <c r="U37" i="1"/>
  <c r="V37" i="1"/>
  <c r="W37" i="1"/>
  <c r="X37" i="1"/>
  <c r="Y37" i="1"/>
  <c r="AC37" i="1"/>
  <c r="AD37" i="1"/>
  <c r="AE37" i="1"/>
  <c r="AF37" i="1"/>
  <c r="S72" i="1"/>
  <c r="T72" i="1"/>
  <c r="AE72" i="1"/>
  <c r="N72" i="1"/>
  <c r="AF72" i="1"/>
  <c r="AA72" i="1"/>
  <c r="AB72" i="1"/>
  <c r="AC72" i="1"/>
  <c r="AD72" i="1"/>
  <c r="AG72" i="1"/>
  <c r="AH72" i="1"/>
  <c r="O72" i="1"/>
  <c r="P72" i="1"/>
  <c r="Q72" i="1"/>
  <c r="R72" i="1"/>
  <c r="U72" i="1"/>
  <c r="Y112" i="1"/>
  <c r="Q112" i="1"/>
  <c r="AG112" i="1"/>
  <c r="U104" i="1"/>
  <c r="P104" i="1"/>
  <c r="AG104" i="1"/>
  <c r="Q104" i="1"/>
  <c r="AH104" i="1"/>
  <c r="R104" i="1"/>
  <c r="S104" i="1"/>
  <c r="Y104" i="1"/>
  <c r="W68" i="1"/>
  <c r="X68" i="1"/>
  <c r="Y68" i="1"/>
  <c r="Z68" i="1"/>
  <c r="AC68" i="1"/>
  <c r="AD68" i="1"/>
  <c r="AE68" i="1"/>
  <c r="AF68" i="1"/>
  <c r="AG68" i="1"/>
  <c r="N68" i="1"/>
  <c r="AH68" i="1"/>
  <c r="O68" i="1"/>
  <c r="P68" i="1"/>
  <c r="Q68" i="1"/>
  <c r="R68" i="1"/>
  <c r="S68" i="1"/>
  <c r="T68" i="1"/>
  <c r="U68" i="1"/>
  <c r="S110" i="1"/>
  <c r="J110" i="1"/>
  <c r="V110" i="1"/>
  <c r="AA110" i="1"/>
  <c r="Y66" i="1"/>
  <c r="P66" i="1"/>
  <c r="Q66" i="1"/>
  <c r="AG66" i="1"/>
  <c r="R66" i="1"/>
  <c r="AH66" i="1"/>
  <c r="AC66" i="1"/>
  <c r="AD66" i="1"/>
  <c r="AA66" i="1"/>
  <c r="M66" i="1"/>
  <c r="AB66" i="1"/>
  <c r="AE66" i="1"/>
  <c r="AF66" i="1"/>
  <c r="N66" i="1"/>
  <c r="O66" i="1"/>
  <c r="S66" i="1"/>
  <c r="T66" i="1"/>
  <c r="U66" i="1"/>
  <c r="V66" i="1"/>
  <c r="N33" i="1"/>
  <c r="AD33" i="1"/>
  <c r="O33" i="1"/>
  <c r="AE33" i="1"/>
  <c r="P33" i="1"/>
  <c r="AF33" i="1"/>
  <c r="Q33" i="1"/>
  <c r="AG33" i="1"/>
  <c r="U33" i="1"/>
  <c r="V33" i="1"/>
  <c r="W33" i="1"/>
  <c r="X33" i="1"/>
  <c r="AB33" i="1"/>
  <c r="AC33" i="1"/>
  <c r="AH33" i="1"/>
  <c r="R33" i="1"/>
  <c r="S33" i="1"/>
  <c r="T33" i="1"/>
  <c r="Z33" i="1"/>
  <c r="Y119" i="1"/>
  <c r="Z112" i="1"/>
  <c r="AB111" i="1"/>
  <c r="AF104" i="1"/>
  <c r="AE103" i="1"/>
  <c r="AG97" i="1"/>
  <c r="P93" i="1"/>
  <c r="V84" i="1"/>
  <c r="AB67" i="1"/>
  <c r="AC67" i="1"/>
  <c r="Z67" i="1"/>
  <c r="AA67" i="1"/>
  <c r="AD67" i="1"/>
  <c r="AE67" i="1"/>
  <c r="AF67" i="1"/>
  <c r="AG67" i="1"/>
  <c r="N67" i="1"/>
  <c r="AH67" i="1"/>
  <c r="O67" i="1"/>
  <c r="P67" i="1"/>
  <c r="Q67" i="1"/>
  <c r="R67" i="1"/>
  <c r="S67" i="1"/>
  <c r="T67" i="1"/>
  <c r="U67" i="1"/>
  <c r="V67" i="1"/>
  <c r="V25" i="1"/>
  <c r="W25" i="1"/>
  <c r="X25" i="1"/>
  <c r="Y25" i="1"/>
  <c r="AC25" i="1"/>
  <c r="N25" i="1"/>
  <c r="AD25" i="1"/>
  <c r="O25" i="1"/>
  <c r="AE25" i="1"/>
  <c r="P25" i="1"/>
  <c r="AF25" i="1"/>
  <c r="Q25" i="1"/>
  <c r="AG25" i="1"/>
  <c r="AB25" i="1"/>
  <c r="AH25" i="1"/>
  <c r="R25" i="1"/>
  <c r="S25" i="1"/>
  <c r="T25" i="1"/>
  <c r="U25" i="1"/>
  <c r="Z25" i="1"/>
  <c r="N99" i="1"/>
  <c r="AD99" i="1"/>
  <c r="S99" i="1"/>
  <c r="T99" i="1"/>
  <c r="U99" i="1"/>
  <c r="V99" i="1"/>
  <c r="AA99" i="1"/>
  <c r="W60" i="1"/>
  <c r="X60" i="1"/>
  <c r="N60" i="1"/>
  <c r="AD60" i="1"/>
  <c r="O60" i="1"/>
  <c r="AE60" i="1"/>
  <c r="P60" i="1"/>
  <c r="AF60" i="1"/>
  <c r="T60" i="1"/>
  <c r="U60" i="1"/>
  <c r="Z60" i="1"/>
  <c r="AA60" i="1"/>
  <c r="AB60" i="1"/>
  <c r="AC60" i="1"/>
  <c r="AG60" i="1"/>
  <c r="AH60" i="1"/>
  <c r="Q60" i="1"/>
  <c r="R60" i="1"/>
  <c r="AA24" i="1"/>
  <c r="AB24" i="1"/>
  <c r="AC24" i="1"/>
  <c r="N24" i="1"/>
  <c r="AD24" i="1"/>
  <c r="R24" i="1"/>
  <c r="AH24" i="1"/>
  <c r="S24" i="1"/>
  <c r="T24" i="1"/>
  <c r="U24" i="1"/>
  <c r="V24" i="1"/>
  <c r="Q24" i="1"/>
  <c r="W24" i="1"/>
  <c r="O24" i="1"/>
  <c r="P24" i="1"/>
  <c r="X24" i="1"/>
  <c r="Y24" i="1"/>
  <c r="Z24" i="1"/>
  <c r="AE24" i="1"/>
  <c r="AF24" i="1"/>
  <c r="AG24" i="1"/>
  <c r="S64" i="1"/>
  <c r="T64" i="1"/>
  <c r="Z64" i="1"/>
  <c r="AA64" i="1"/>
  <c r="AB64" i="1"/>
  <c r="AD64" i="1"/>
  <c r="AE64" i="1"/>
  <c r="U64" i="1"/>
  <c r="V64" i="1"/>
  <c r="W64" i="1"/>
  <c r="X64" i="1"/>
  <c r="Y64" i="1"/>
  <c r="AC64" i="1"/>
  <c r="AF64" i="1"/>
  <c r="AG64" i="1"/>
  <c r="AH64" i="1"/>
  <c r="N64" i="1"/>
  <c r="O64" i="1"/>
  <c r="X31" i="1"/>
  <c r="Y31" i="1"/>
  <c r="Z31" i="1"/>
  <c r="AA31" i="1"/>
  <c r="O31" i="1"/>
  <c r="AE31" i="1"/>
  <c r="P31" i="1"/>
  <c r="AF31" i="1"/>
  <c r="Q31" i="1"/>
  <c r="AG31" i="1"/>
  <c r="R31" i="1"/>
  <c r="AH31" i="1"/>
  <c r="S31" i="1"/>
  <c r="T31" i="1"/>
  <c r="U31" i="1"/>
  <c r="AD31" i="1"/>
  <c r="N31" i="1"/>
  <c r="V31" i="1"/>
  <c r="AB31" i="1"/>
  <c r="L115" i="1"/>
  <c r="L98" i="1"/>
  <c r="K106" i="1"/>
  <c r="J97" i="1"/>
  <c r="J80" i="1"/>
  <c r="J63" i="1"/>
  <c r="J45" i="1"/>
  <c r="M111" i="1"/>
  <c r="M94" i="1"/>
  <c r="M77" i="1"/>
  <c r="M60" i="1"/>
  <c r="M23" i="1"/>
  <c r="T19" i="1"/>
  <c r="W119" i="1"/>
  <c r="AE116" i="1"/>
  <c r="AG115" i="1"/>
  <c r="O115" i="1"/>
  <c r="W112" i="1"/>
  <c r="Z111" i="1"/>
  <c r="AC110" i="1"/>
  <c r="AD109" i="1"/>
  <c r="AE108" i="1"/>
  <c r="AG106" i="1"/>
  <c r="AG105" i="1"/>
  <c r="AD104" i="1"/>
  <c r="AB103" i="1"/>
  <c r="N100" i="1"/>
  <c r="AG98" i="1"/>
  <c r="AE97" i="1"/>
  <c r="Y96" i="1"/>
  <c r="Q94" i="1"/>
  <c r="AB92" i="1"/>
  <c r="AE89" i="1"/>
  <c r="AD87" i="1"/>
  <c r="T84" i="1"/>
  <c r="AH81" i="1"/>
  <c r="AA79" i="1"/>
  <c r="Q77" i="1"/>
  <c r="U74" i="1"/>
  <c r="W67" i="1"/>
  <c r="Y60" i="1"/>
  <c r="W46" i="1"/>
  <c r="AC36" i="1"/>
  <c r="D109" i="1" l="1"/>
  <c r="C109" i="1"/>
  <c r="D97" i="1"/>
  <c r="C97" i="1"/>
  <c r="D96" i="1"/>
  <c r="C96" i="1"/>
  <c r="D100" i="1"/>
  <c r="C100" i="1"/>
  <c r="D112" i="1"/>
  <c r="C112" i="1"/>
  <c r="D110" i="1"/>
  <c r="C110" i="1"/>
  <c r="C105" i="1"/>
  <c r="D105" i="1"/>
  <c r="D116" i="1"/>
  <c r="C116" i="1"/>
  <c r="D19" i="1"/>
  <c r="C19" i="1"/>
  <c r="D99" i="1"/>
  <c r="C99" i="1"/>
  <c r="C104" i="1"/>
  <c r="D104" i="1"/>
  <c r="D108" i="1"/>
  <c r="C108" i="1"/>
  <c r="D98" i="1"/>
  <c r="C98" i="1"/>
  <c r="D111" i="1"/>
  <c r="C111" i="1"/>
  <c r="C106" i="1"/>
  <c r="D106" i="1"/>
  <c r="C119" i="1"/>
  <c r="D119" i="1"/>
  <c r="D115" i="1"/>
  <c r="C115" i="1"/>
  <c r="O40" i="1"/>
  <c r="N40" i="1"/>
  <c r="AF40" i="1"/>
  <c r="AE40" i="1"/>
  <c r="T40" i="1"/>
  <c r="P58" i="1"/>
  <c r="S40" i="1"/>
  <c r="AH40" i="1"/>
  <c r="N58" i="1"/>
  <c r="Z89" i="1"/>
  <c r="AG40" i="1"/>
  <c r="R40" i="1"/>
  <c r="Z58" i="1"/>
  <c r="Z40" i="1"/>
  <c r="AC40" i="1"/>
  <c r="Y58" i="1"/>
  <c r="X89" i="1"/>
  <c r="AA92" i="1"/>
  <c r="J92" i="1"/>
  <c r="Y40" i="1"/>
  <c r="AB40" i="1"/>
  <c r="M40" i="1"/>
  <c r="X40" i="1"/>
  <c r="AA40" i="1"/>
  <c r="W40" i="1"/>
  <c r="V40" i="1"/>
  <c r="J40" i="1"/>
  <c r="AC58" i="1"/>
  <c r="R58" i="1"/>
  <c r="U40" i="1"/>
  <c r="AB58" i="1"/>
  <c r="AG58" i="1"/>
  <c r="Q40" i="1"/>
  <c r="AA58" i="1"/>
  <c r="Q58" i="1"/>
  <c r="S71" i="1"/>
  <c r="AF41" i="1"/>
  <c r="W41" i="1"/>
  <c r="R71" i="1"/>
  <c r="AB41" i="1"/>
  <c r="V41" i="1"/>
  <c r="O71" i="1"/>
  <c r="AA41" i="1"/>
  <c r="AF71" i="1"/>
  <c r="U41" i="1"/>
  <c r="AE71" i="1"/>
  <c r="Z71" i="1"/>
  <c r="T41" i="1"/>
  <c r="M71" i="1"/>
  <c r="AD71" i="1"/>
  <c r="S41" i="1"/>
  <c r="V71" i="1"/>
  <c r="AC71" i="1"/>
  <c r="R41" i="1"/>
  <c r="M41" i="1"/>
  <c r="AB71" i="1"/>
  <c r="Q41" i="1"/>
  <c r="T76" i="1"/>
  <c r="M38" i="1"/>
  <c r="AF103" i="1"/>
  <c r="AA103" i="1"/>
  <c r="Q71" i="1"/>
  <c r="AE41" i="1"/>
  <c r="AH71" i="1"/>
  <c r="O41" i="1"/>
  <c r="J71" i="1"/>
  <c r="U71" i="1"/>
  <c r="P71" i="1"/>
  <c r="AA71" i="1"/>
  <c r="AD41" i="1"/>
  <c r="J41" i="1"/>
  <c r="Y71" i="1"/>
  <c r="N41" i="1"/>
  <c r="X71" i="1"/>
  <c r="AH41" i="1"/>
  <c r="AC41" i="1"/>
  <c r="T85" i="1"/>
  <c r="W85" i="1"/>
  <c r="X85" i="1"/>
  <c r="Y85" i="1"/>
  <c r="Z85" i="1"/>
  <c r="AA85" i="1"/>
  <c r="AB85" i="1"/>
  <c r="AC85" i="1"/>
  <c r="AD85" i="1"/>
  <c r="N85" i="1"/>
  <c r="AE85" i="1"/>
  <c r="J85" i="1"/>
  <c r="O85" i="1"/>
  <c r="P85" i="1"/>
  <c r="M85" i="1"/>
  <c r="Q85" i="1"/>
  <c r="R85" i="1"/>
  <c r="S85" i="1"/>
  <c r="U85" i="1"/>
  <c r="V85" i="1"/>
  <c r="AF85" i="1"/>
  <c r="AG85" i="1"/>
  <c r="AH85" i="1"/>
  <c r="V91" i="1"/>
  <c r="P91" i="1"/>
  <c r="AG91" i="1"/>
  <c r="Q91" i="1"/>
  <c r="AH91" i="1"/>
  <c r="R91" i="1"/>
  <c r="S91" i="1"/>
  <c r="T91" i="1"/>
  <c r="U91" i="1"/>
  <c r="W91" i="1"/>
  <c r="Y91" i="1"/>
  <c r="X91" i="1"/>
  <c r="Z91" i="1"/>
  <c r="AA91" i="1"/>
  <c r="AB91" i="1"/>
  <c r="AC91" i="1"/>
  <c r="AD91" i="1"/>
  <c r="AE91" i="1"/>
  <c r="J91" i="1"/>
  <c r="AF91" i="1"/>
  <c r="M91" i="1"/>
  <c r="N91" i="1"/>
  <c r="O91" i="1"/>
  <c r="K22" i="1"/>
  <c r="K23" i="1" s="1"/>
  <c r="T101" i="1"/>
  <c r="AB101" i="1"/>
  <c r="AC101" i="1"/>
  <c r="AD101" i="1"/>
  <c r="N101" i="1"/>
  <c r="AE101" i="1"/>
  <c r="S101" i="1"/>
  <c r="U101" i="1"/>
  <c r="W101" i="1"/>
  <c r="V101" i="1"/>
  <c r="X101" i="1"/>
  <c r="L101" i="1"/>
  <c r="Y101" i="1"/>
  <c r="J101" i="1"/>
  <c r="Z101" i="1"/>
  <c r="AA101" i="1"/>
  <c r="M101" i="1"/>
  <c r="AF101" i="1"/>
  <c r="AG101" i="1"/>
  <c r="K101" i="1"/>
  <c r="AH101" i="1"/>
  <c r="O101" i="1"/>
  <c r="P101" i="1"/>
  <c r="Q101" i="1"/>
  <c r="R101" i="1"/>
  <c r="Y50" i="1"/>
  <c r="Z50" i="1"/>
  <c r="AA50" i="1"/>
  <c r="P50" i="1"/>
  <c r="AF50" i="1"/>
  <c r="Q50" i="1"/>
  <c r="AG50" i="1"/>
  <c r="R50" i="1"/>
  <c r="AH50" i="1"/>
  <c r="X50" i="1"/>
  <c r="AB50" i="1"/>
  <c r="AE50" i="1"/>
  <c r="M50" i="1"/>
  <c r="N50" i="1"/>
  <c r="O50" i="1"/>
  <c r="S50" i="1"/>
  <c r="T50" i="1"/>
  <c r="U50" i="1"/>
  <c r="V50" i="1"/>
  <c r="J50" i="1"/>
  <c r="W50" i="1"/>
  <c r="AC50" i="1"/>
  <c r="AD50" i="1"/>
  <c r="U54" i="1"/>
  <c r="V54" i="1"/>
  <c r="W54" i="1"/>
  <c r="AB54" i="1"/>
  <c r="AC54" i="1"/>
  <c r="N54" i="1"/>
  <c r="AD54" i="1"/>
  <c r="R54" i="1"/>
  <c r="S54" i="1"/>
  <c r="AH54" i="1"/>
  <c r="O54" i="1"/>
  <c r="P54" i="1"/>
  <c r="Q54" i="1"/>
  <c r="T54" i="1"/>
  <c r="X54" i="1"/>
  <c r="Y54" i="1"/>
  <c r="Z54" i="1"/>
  <c r="AA54" i="1"/>
  <c r="AE54" i="1"/>
  <c r="AF54" i="1"/>
  <c r="AG54" i="1"/>
  <c r="J54" i="1"/>
  <c r="M54" i="1"/>
  <c r="Y34" i="1"/>
  <c r="Z34" i="1"/>
  <c r="AA34" i="1"/>
  <c r="P34" i="1"/>
  <c r="AF34" i="1"/>
  <c r="Q34" i="1"/>
  <c r="AG34" i="1"/>
  <c r="R34" i="1"/>
  <c r="AH34" i="1"/>
  <c r="S34" i="1"/>
  <c r="W34" i="1"/>
  <c r="X34" i="1"/>
  <c r="M34" i="1"/>
  <c r="N34" i="1"/>
  <c r="O34" i="1"/>
  <c r="T34" i="1"/>
  <c r="U34" i="1"/>
  <c r="V34" i="1"/>
  <c r="AB34" i="1"/>
  <c r="AC34" i="1"/>
  <c r="AD34" i="1"/>
  <c r="AE34" i="1"/>
  <c r="O114" i="1"/>
  <c r="AE114" i="1"/>
  <c r="M114" i="1"/>
  <c r="W114" i="1"/>
  <c r="R114" i="1"/>
  <c r="J114" i="1"/>
  <c r="S114" i="1"/>
  <c r="T114" i="1"/>
  <c r="U114" i="1"/>
  <c r="V114" i="1"/>
  <c r="X114" i="1"/>
  <c r="Y114" i="1"/>
  <c r="Z114" i="1"/>
  <c r="L114" i="1"/>
  <c r="AA114" i="1"/>
  <c r="K114" i="1"/>
  <c r="AB114" i="1"/>
  <c r="AC114" i="1"/>
  <c r="AD114" i="1"/>
  <c r="AF114" i="1"/>
  <c r="N114" i="1"/>
  <c r="AG114" i="1"/>
  <c r="P114" i="1"/>
  <c r="AH114" i="1"/>
  <c r="Q114" i="1"/>
  <c r="O86" i="1"/>
  <c r="AE86" i="1"/>
  <c r="S86" i="1"/>
  <c r="T86" i="1"/>
  <c r="U86" i="1"/>
  <c r="V86" i="1"/>
  <c r="W86" i="1"/>
  <c r="X86" i="1"/>
  <c r="Y86" i="1"/>
  <c r="Z86" i="1"/>
  <c r="AA86" i="1"/>
  <c r="N86" i="1"/>
  <c r="P86" i="1"/>
  <c r="Q86" i="1"/>
  <c r="R86" i="1"/>
  <c r="AB86" i="1"/>
  <c r="AC86" i="1"/>
  <c r="AD86" i="1"/>
  <c r="J86" i="1"/>
  <c r="AF86" i="1"/>
  <c r="AG86" i="1"/>
  <c r="M86" i="1"/>
  <c r="AH86" i="1"/>
  <c r="AA118" i="1"/>
  <c r="S118" i="1"/>
  <c r="Y118" i="1"/>
  <c r="L118" i="1"/>
  <c r="Z118" i="1"/>
  <c r="AB118" i="1"/>
  <c r="AC118" i="1"/>
  <c r="AD118" i="1"/>
  <c r="J118" i="1"/>
  <c r="AE118" i="1"/>
  <c r="N118" i="1"/>
  <c r="AF118" i="1"/>
  <c r="M118" i="1"/>
  <c r="K118" i="1"/>
  <c r="O118" i="1"/>
  <c r="AG118" i="1"/>
  <c r="P118" i="1"/>
  <c r="AH118" i="1"/>
  <c r="Q118" i="1"/>
  <c r="R118" i="1"/>
  <c r="X118" i="1"/>
  <c r="T118" i="1"/>
  <c r="U118" i="1"/>
  <c r="V118" i="1"/>
  <c r="W118" i="1"/>
  <c r="R107" i="1"/>
  <c r="AH107" i="1"/>
  <c r="S107" i="1"/>
  <c r="U107" i="1"/>
  <c r="Z107" i="1"/>
  <c r="AF107" i="1"/>
  <c r="AG107" i="1"/>
  <c r="K107" i="1"/>
  <c r="N107" i="1"/>
  <c r="O107" i="1"/>
  <c r="P107" i="1"/>
  <c r="Q107" i="1"/>
  <c r="T107" i="1"/>
  <c r="V107" i="1"/>
  <c r="W107" i="1"/>
  <c r="L107" i="1"/>
  <c r="J107" i="1"/>
  <c r="X107" i="1"/>
  <c r="Y107" i="1"/>
  <c r="AA107" i="1"/>
  <c r="AB107" i="1"/>
  <c r="M107" i="1"/>
  <c r="AC107" i="1"/>
  <c r="AD107" i="1"/>
  <c r="AE107" i="1"/>
  <c r="L22" i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R69" i="1"/>
  <c r="AH69" i="1"/>
  <c r="S69" i="1"/>
  <c r="V69" i="1"/>
  <c r="W69" i="1"/>
  <c r="AB69" i="1"/>
  <c r="AC69" i="1"/>
  <c r="AD69" i="1"/>
  <c r="AE69" i="1"/>
  <c r="AF69" i="1"/>
  <c r="AG69" i="1"/>
  <c r="N69" i="1"/>
  <c r="O69" i="1"/>
  <c r="P69" i="1"/>
  <c r="Q69" i="1"/>
  <c r="T69" i="1"/>
  <c r="U69" i="1"/>
  <c r="J69" i="1"/>
  <c r="X69" i="1"/>
  <c r="Y69" i="1"/>
  <c r="M69" i="1"/>
  <c r="Z69" i="1"/>
  <c r="AA69" i="1"/>
  <c r="P117" i="1"/>
  <c r="AF117" i="1"/>
  <c r="X117" i="1"/>
  <c r="AB117" i="1"/>
  <c r="AC117" i="1"/>
  <c r="AD117" i="1"/>
  <c r="L117" i="1"/>
  <c r="AE117" i="1"/>
  <c r="J117" i="1"/>
  <c r="N117" i="1"/>
  <c r="AG117" i="1"/>
  <c r="AA117" i="1"/>
  <c r="O117" i="1"/>
  <c r="AH117" i="1"/>
  <c r="M117" i="1"/>
  <c r="Q117" i="1"/>
  <c r="R117" i="1"/>
  <c r="S117" i="1"/>
  <c r="K117" i="1"/>
  <c r="T117" i="1"/>
  <c r="U117" i="1"/>
  <c r="V117" i="1"/>
  <c r="W117" i="1"/>
  <c r="Y117" i="1"/>
  <c r="Z117" i="1"/>
  <c r="R95" i="1"/>
  <c r="AH95" i="1"/>
  <c r="Q95" i="1"/>
  <c r="S95" i="1"/>
  <c r="T95" i="1"/>
  <c r="U95" i="1"/>
  <c r="Z95" i="1"/>
  <c r="W95" i="1"/>
  <c r="X95" i="1"/>
  <c r="M95" i="1"/>
  <c r="Y95" i="1"/>
  <c r="AA95" i="1"/>
  <c r="V95" i="1"/>
  <c r="AB95" i="1"/>
  <c r="AC95" i="1"/>
  <c r="AD95" i="1"/>
  <c r="AE95" i="1"/>
  <c r="AF95" i="1"/>
  <c r="AG95" i="1"/>
  <c r="N95" i="1"/>
  <c r="O95" i="1"/>
  <c r="P95" i="1"/>
  <c r="J95" i="1"/>
  <c r="U22" i="1"/>
  <c r="V22" i="1"/>
  <c r="W22" i="1"/>
  <c r="X22" i="1"/>
  <c r="AB22" i="1"/>
  <c r="AC22" i="1"/>
  <c r="N22" i="1"/>
  <c r="AD22" i="1"/>
  <c r="O22" i="1"/>
  <c r="AE22" i="1"/>
  <c r="P22" i="1"/>
  <c r="AF22" i="1"/>
  <c r="Y22" i="1"/>
  <c r="Z22" i="1"/>
  <c r="Q22" i="1"/>
  <c r="R22" i="1"/>
  <c r="S22" i="1"/>
  <c r="T22" i="1"/>
  <c r="AA22" i="1"/>
  <c r="AG22" i="1"/>
  <c r="AH22" i="1"/>
  <c r="M22" i="1"/>
  <c r="O102" i="1"/>
  <c r="AE102" i="1"/>
  <c r="X102" i="1"/>
  <c r="Y102" i="1"/>
  <c r="Z102" i="1"/>
  <c r="AA102" i="1"/>
  <c r="P102" i="1"/>
  <c r="AG102" i="1"/>
  <c r="V102" i="1"/>
  <c r="W102" i="1"/>
  <c r="AB102" i="1"/>
  <c r="AC102" i="1"/>
  <c r="AD102" i="1"/>
  <c r="L102" i="1"/>
  <c r="AF102" i="1"/>
  <c r="J102" i="1"/>
  <c r="AH102" i="1"/>
  <c r="M102" i="1"/>
  <c r="N102" i="1"/>
  <c r="Q102" i="1"/>
  <c r="R102" i="1"/>
  <c r="K102" i="1"/>
  <c r="S102" i="1"/>
  <c r="T102" i="1"/>
  <c r="U102" i="1"/>
  <c r="J20" i="1"/>
  <c r="AC70" i="1"/>
  <c r="N70" i="1"/>
  <c r="AD70" i="1"/>
  <c r="S70" i="1"/>
  <c r="T70" i="1"/>
  <c r="AA70" i="1"/>
  <c r="AB70" i="1"/>
  <c r="AE70" i="1"/>
  <c r="AF70" i="1"/>
  <c r="AG70" i="1"/>
  <c r="AH70" i="1"/>
  <c r="O70" i="1"/>
  <c r="P70" i="1"/>
  <c r="Q70" i="1"/>
  <c r="R70" i="1"/>
  <c r="U70" i="1"/>
  <c r="J70" i="1"/>
  <c r="Z70" i="1"/>
  <c r="M70" i="1"/>
  <c r="V70" i="1"/>
  <c r="W70" i="1"/>
  <c r="X70" i="1"/>
  <c r="Y70" i="1"/>
  <c r="T113" i="1"/>
  <c r="AB113" i="1"/>
  <c r="U113" i="1"/>
  <c r="J113" i="1"/>
  <c r="V113" i="1"/>
  <c r="W113" i="1"/>
  <c r="M113" i="1"/>
  <c r="X113" i="1"/>
  <c r="Y113" i="1"/>
  <c r="Z113" i="1"/>
  <c r="S113" i="1"/>
  <c r="AA113" i="1"/>
  <c r="AC113" i="1"/>
  <c r="K113" i="1"/>
  <c r="AD113" i="1"/>
  <c r="AF113" i="1"/>
  <c r="AE113" i="1"/>
  <c r="N113" i="1"/>
  <c r="O113" i="1"/>
  <c r="AG113" i="1"/>
  <c r="P113" i="1"/>
  <c r="AH113" i="1"/>
  <c r="Q113" i="1"/>
  <c r="R113" i="1"/>
  <c r="L113" i="1"/>
  <c r="Z53" i="1"/>
  <c r="AA53" i="1"/>
  <c r="AB53" i="1"/>
  <c r="Q53" i="1"/>
  <c r="AG53" i="1"/>
  <c r="R53" i="1"/>
  <c r="AH53" i="1"/>
  <c r="S53" i="1"/>
  <c r="N53" i="1"/>
  <c r="O53" i="1"/>
  <c r="Y53" i="1"/>
  <c r="AC53" i="1"/>
  <c r="AD53" i="1"/>
  <c r="AE53" i="1"/>
  <c r="AF53" i="1"/>
  <c r="P53" i="1"/>
  <c r="T53" i="1"/>
  <c r="U53" i="1"/>
  <c r="W53" i="1"/>
  <c r="X53" i="1"/>
  <c r="J53" i="1"/>
  <c r="M53" i="1"/>
  <c r="V53" i="1"/>
  <c r="E111" i="1" l="1"/>
  <c r="E115" i="1"/>
  <c r="C103" i="1"/>
  <c r="E19" i="1"/>
  <c r="F19" i="1" s="1"/>
  <c r="E112" i="1"/>
  <c r="E110" i="1"/>
  <c r="E98" i="1"/>
  <c r="E100" i="1"/>
  <c r="E106" i="1"/>
  <c r="E109" i="1"/>
  <c r="C20" i="1"/>
  <c r="D20" i="1"/>
  <c r="D103" i="1"/>
  <c r="E97" i="1"/>
  <c r="E105" i="1"/>
  <c r="E108" i="1"/>
  <c r="D118" i="1"/>
  <c r="C118" i="1"/>
  <c r="D113" i="1"/>
  <c r="C113" i="1"/>
  <c r="E96" i="1"/>
  <c r="D114" i="1"/>
  <c r="C114" i="1"/>
  <c r="D101" i="1"/>
  <c r="C101" i="1"/>
  <c r="D117" i="1"/>
  <c r="C117" i="1"/>
  <c r="D102" i="1"/>
  <c r="C102" i="1"/>
  <c r="E119" i="1"/>
  <c r="E104" i="1"/>
  <c r="D107" i="1"/>
  <c r="C107" i="1"/>
  <c r="E99" i="1"/>
  <c r="E116" i="1"/>
  <c r="K24" i="1"/>
  <c r="J21" i="1"/>
  <c r="E103" i="1" l="1"/>
  <c r="E102" i="1"/>
  <c r="G19" i="1"/>
  <c r="E113" i="1"/>
  <c r="E107" i="1"/>
  <c r="E117" i="1"/>
  <c r="E101" i="1"/>
  <c r="D21" i="1"/>
  <c r="C21" i="1"/>
  <c r="E20" i="1"/>
  <c r="F20" i="1" s="1"/>
  <c r="E114" i="1"/>
  <c r="E118" i="1"/>
  <c r="J22" i="1"/>
  <c r="J23" i="1" s="1"/>
  <c r="K25" i="1"/>
  <c r="J24" i="1" l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D23" i="1"/>
  <c r="C23" i="1"/>
  <c r="G20" i="1"/>
  <c r="E21" i="1"/>
  <c r="C25" i="1"/>
  <c r="D25" i="1"/>
  <c r="D22" i="1"/>
  <c r="C22" i="1"/>
  <c r="K26" i="1"/>
  <c r="E23" i="1" l="1"/>
  <c r="F21" i="1"/>
  <c r="G21" i="1" s="1"/>
  <c r="C24" i="1"/>
  <c r="D24" i="1"/>
  <c r="C26" i="1"/>
  <c r="D26" i="1"/>
  <c r="E22" i="1"/>
  <c r="E25" i="1"/>
  <c r="K27" i="1"/>
  <c r="F22" i="1" l="1"/>
  <c r="G22" i="1" s="1"/>
  <c r="F23" i="1" s="1"/>
  <c r="G23" i="1" s="1"/>
  <c r="E24" i="1"/>
  <c r="D27" i="1"/>
  <c r="C27" i="1"/>
  <c r="E26" i="1"/>
  <c r="K28" i="1"/>
  <c r="E27" i="1" l="1"/>
  <c r="D28" i="1"/>
  <c r="C28" i="1"/>
  <c r="F24" i="1"/>
  <c r="G24" i="1" s="1"/>
  <c r="K29" i="1"/>
  <c r="E28" i="1" l="1"/>
  <c r="C29" i="1"/>
  <c r="D29" i="1"/>
  <c r="F25" i="1"/>
  <c r="G25" i="1" s="1"/>
  <c r="K30" i="1"/>
  <c r="E29" i="1" l="1"/>
  <c r="D30" i="1"/>
  <c r="C30" i="1"/>
  <c r="F26" i="1"/>
  <c r="G26" i="1" s="1"/>
  <c r="K31" i="1"/>
  <c r="E30" i="1" l="1"/>
  <c r="D31" i="1"/>
  <c r="C31" i="1"/>
  <c r="F27" i="1"/>
  <c r="G27" i="1" s="1"/>
  <c r="K32" i="1"/>
  <c r="D32" i="1" l="1"/>
  <c r="C32" i="1"/>
  <c r="E31" i="1"/>
  <c r="F28" i="1"/>
  <c r="G28" i="1" s="1"/>
  <c r="K33" i="1"/>
  <c r="E32" i="1" l="1"/>
  <c r="C33" i="1"/>
  <c r="D33" i="1"/>
  <c r="F29" i="1"/>
  <c r="G29" i="1" s="1"/>
  <c r="K34" i="1"/>
  <c r="D34" i="1" l="1"/>
  <c r="C34" i="1"/>
  <c r="E33" i="1"/>
  <c r="F30" i="1"/>
  <c r="G30" i="1" s="1"/>
  <c r="K35" i="1"/>
  <c r="E34" i="1" l="1"/>
  <c r="D35" i="1"/>
  <c r="C35" i="1"/>
  <c r="F31" i="1"/>
  <c r="G31" i="1" s="1"/>
  <c r="K36" i="1"/>
  <c r="E35" i="1" l="1"/>
  <c r="D36" i="1"/>
  <c r="C36" i="1"/>
  <c r="F32" i="1"/>
  <c r="G32" i="1" s="1"/>
  <c r="K37" i="1"/>
  <c r="E36" i="1" l="1"/>
  <c r="D37" i="1"/>
  <c r="C37" i="1"/>
  <c r="F33" i="1"/>
  <c r="G33" i="1" s="1"/>
  <c r="K38" i="1"/>
  <c r="E37" i="1" l="1"/>
  <c r="C38" i="1"/>
  <c r="D38" i="1"/>
  <c r="F34" i="1"/>
  <c r="G34" i="1" s="1"/>
  <c r="K39" i="1"/>
  <c r="D39" i="1" l="1"/>
  <c r="C39" i="1"/>
  <c r="E38" i="1"/>
  <c r="F35" i="1"/>
  <c r="G35" i="1" s="1"/>
  <c r="K40" i="1"/>
  <c r="E39" i="1" l="1"/>
  <c r="D40" i="1"/>
  <c r="C40" i="1"/>
  <c r="F36" i="1"/>
  <c r="G36" i="1" s="1"/>
  <c r="K41" i="1"/>
  <c r="E40" i="1" l="1"/>
  <c r="C41" i="1"/>
  <c r="D41" i="1"/>
  <c r="F37" i="1"/>
  <c r="G37" i="1" s="1"/>
  <c r="K42" i="1"/>
  <c r="D42" i="1" l="1"/>
  <c r="C42" i="1"/>
  <c r="E41" i="1"/>
  <c r="F38" i="1"/>
  <c r="G38" i="1" s="1"/>
  <c r="K43" i="1"/>
  <c r="E42" i="1" l="1"/>
  <c r="D43" i="1"/>
  <c r="C43" i="1"/>
  <c r="F39" i="1"/>
  <c r="G39" i="1" s="1"/>
  <c r="K44" i="1"/>
  <c r="E43" i="1" l="1"/>
  <c r="D44" i="1"/>
  <c r="C44" i="1"/>
  <c r="F40" i="1"/>
  <c r="G40" i="1" s="1"/>
  <c r="K45" i="1"/>
  <c r="E44" i="1" l="1"/>
  <c r="D45" i="1"/>
  <c r="C45" i="1"/>
  <c r="F41" i="1"/>
  <c r="G41" i="1" s="1"/>
  <c r="K46" i="1"/>
  <c r="E45" i="1" l="1"/>
  <c r="D46" i="1"/>
  <c r="C46" i="1"/>
  <c r="F42" i="1"/>
  <c r="G42" i="1" s="1"/>
  <c r="K47" i="1"/>
  <c r="E46" i="1" l="1"/>
  <c r="C47" i="1"/>
  <c r="D47" i="1"/>
  <c r="F43" i="1"/>
  <c r="G43" i="1" s="1"/>
  <c r="K48" i="1"/>
  <c r="D48" i="1" l="1"/>
  <c r="C48" i="1"/>
  <c r="E47" i="1"/>
  <c r="F44" i="1"/>
  <c r="G44" i="1" s="1"/>
  <c r="K49" i="1"/>
  <c r="E48" i="1" l="1"/>
  <c r="D49" i="1"/>
  <c r="C49" i="1"/>
  <c r="F45" i="1"/>
  <c r="G45" i="1" s="1"/>
  <c r="K50" i="1"/>
  <c r="E49" i="1" l="1"/>
  <c r="D50" i="1"/>
  <c r="C50" i="1"/>
  <c r="F46" i="1"/>
  <c r="G46" i="1" s="1"/>
  <c r="K51" i="1"/>
  <c r="E50" i="1" l="1"/>
  <c r="D51" i="1"/>
  <c r="C51" i="1"/>
  <c r="F47" i="1"/>
  <c r="G47" i="1" s="1"/>
  <c r="K52" i="1"/>
  <c r="E51" i="1" l="1"/>
  <c r="C52" i="1"/>
  <c r="D52" i="1"/>
  <c r="F48" i="1"/>
  <c r="G48" i="1" s="1"/>
  <c r="K53" i="1"/>
  <c r="C53" i="1" l="1"/>
  <c r="D53" i="1"/>
  <c r="E52" i="1"/>
  <c r="F49" i="1"/>
  <c r="G49" i="1" s="1"/>
  <c r="K54" i="1"/>
  <c r="C54" i="1" l="1"/>
  <c r="D54" i="1"/>
  <c r="E53" i="1"/>
  <c r="F50" i="1"/>
  <c r="G50" i="1" s="1"/>
  <c r="K55" i="1"/>
  <c r="E54" i="1" l="1"/>
  <c r="D55" i="1"/>
  <c r="C55" i="1"/>
  <c r="F51" i="1"/>
  <c r="G51" i="1" s="1"/>
  <c r="K56" i="1"/>
  <c r="D56" i="1" l="1"/>
  <c r="C56" i="1"/>
  <c r="E55" i="1"/>
  <c r="F52" i="1"/>
  <c r="G52" i="1" s="1"/>
  <c r="K57" i="1"/>
  <c r="C57" i="1" l="1"/>
  <c r="D57" i="1"/>
  <c r="E56" i="1"/>
  <c r="F53" i="1"/>
  <c r="G53" i="1" s="1"/>
  <c r="K58" i="1"/>
  <c r="C58" i="1" l="1"/>
  <c r="D58" i="1"/>
  <c r="E57" i="1"/>
  <c r="F54" i="1"/>
  <c r="G54" i="1" s="1"/>
  <c r="K59" i="1"/>
  <c r="C59" i="1" l="1"/>
  <c r="D59" i="1"/>
  <c r="E58" i="1"/>
  <c r="F55" i="1"/>
  <c r="G55" i="1" s="1"/>
  <c r="K60" i="1"/>
  <c r="D60" i="1" l="1"/>
  <c r="C60" i="1"/>
  <c r="E59" i="1"/>
  <c r="F56" i="1"/>
  <c r="G56" i="1" s="1"/>
  <c r="K61" i="1"/>
  <c r="E60" i="1" l="1"/>
  <c r="D61" i="1"/>
  <c r="C61" i="1"/>
  <c r="F57" i="1"/>
  <c r="G57" i="1" s="1"/>
  <c r="K62" i="1"/>
  <c r="E61" i="1" l="1"/>
  <c r="C62" i="1"/>
  <c r="D62" i="1"/>
  <c r="F58" i="1"/>
  <c r="G58" i="1" s="1"/>
  <c r="K63" i="1"/>
  <c r="D63" i="1" l="1"/>
  <c r="C63" i="1"/>
  <c r="E62" i="1"/>
  <c r="F59" i="1"/>
  <c r="G59" i="1" s="1"/>
  <c r="K64" i="1"/>
  <c r="E63" i="1" l="1"/>
  <c r="D64" i="1"/>
  <c r="C64" i="1"/>
  <c r="F60" i="1"/>
  <c r="G60" i="1" s="1"/>
  <c r="K65" i="1"/>
  <c r="E64" i="1" l="1"/>
  <c r="D65" i="1"/>
  <c r="C65" i="1"/>
  <c r="F61" i="1"/>
  <c r="G61" i="1" s="1"/>
  <c r="K66" i="1"/>
  <c r="D66" i="1" l="1"/>
  <c r="C66" i="1"/>
  <c r="E65" i="1"/>
  <c r="F62" i="1"/>
  <c r="G62" i="1" s="1"/>
  <c r="K67" i="1"/>
  <c r="E66" i="1" l="1"/>
  <c r="D67" i="1"/>
  <c r="C67" i="1"/>
  <c r="F63" i="1"/>
  <c r="G63" i="1" s="1"/>
  <c r="K68" i="1"/>
  <c r="E67" i="1" l="1"/>
  <c r="D68" i="1"/>
  <c r="C68" i="1"/>
  <c r="E68" i="1" s="1"/>
  <c r="F64" i="1"/>
  <c r="G64" i="1" s="1"/>
  <c r="K69" i="1"/>
  <c r="C69" i="1" l="1"/>
  <c r="D69" i="1"/>
  <c r="F65" i="1"/>
  <c r="G65" i="1" s="1"/>
  <c r="K70" i="1"/>
  <c r="C70" i="1" l="1"/>
  <c r="D70" i="1"/>
  <c r="E69" i="1"/>
  <c r="F66" i="1"/>
  <c r="G66" i="1" s="1"/>
  <c r="K71" i="1"/>
  <c r="D71" i="1" l="1"/>
  <c r="C71" i="1"/>
  <c r="E70" i="1"/>
  <c r="F67" i="1"/>
  <c r="G67" i="1" s="1"/>
  <c r="K72" i="1"/>
  <c r="E71" i="1" l="1"/>
  <c r="C72" i="1"/>
  <c r="D72" i="1"/>
  <c r="F68" i="1"/>
  <c r="G68" i="1" s="1"/>
  <c r="K73" i="1"/>
  <c r="C73" i="1" l="1"/>
  <c r="D73" i="1"/>
  <c r="E72" i="1"/>
  <c r="F69" i="1"/>
  <c r="G69" i="1" s="1"/>
  <c r="K74" i="1"/>
  <c r="C74" i="1" l="1"/>
  <c r="D74" i="1"/>
  <c r="E73" i="1"/>
  <c r="F70" i="1"/>
  <c r="G70" i="1" s="1"/>
  <c r="K75" i="1"/>
  <c r="D75" i="1" l="1"/>
  <c r="C75" i="1"/>
  <c r="E74" i="1"/>
  <c r="F71" i="1"/>
  <c r="G71" i="1" s="1"/>
  <c r="K76" i="1"/>
  <c r="E75" i="1" l="1"/>
  <c r="D76" i="1"/>
  <c r="C76" i="1"/>
  <c r="F72" i="1"/>
  <c r="G72" i="1" s="1"/>
  <c r="K77" i="1"/>
  <c r="E76" i="1" l="1"/>
  <c r="D77" i="1"/>
  <c r="C77" i="1"/>
  <c r="F73" i="1"/>
  <c r="G73" i="1" s="1"/>
  <c r="K78" i="1"/>
  <c r="E77" i="1" l="1"/>
  <c r="D78" i="1"/>
  <c r="C78" i="1"/>
  <c r="F74" i="1"/>
  <c r="G74" i="1" s="1"/>
  <c r="K79" i="1"/>
  <c r="E78" i="1" l="1"/>
  <c r="C79" i="1"/>
  <c r="D79" i="1"/>
  <c r="F75" i="1"/>
  <c r="G75" i="1" s="1"/>
  <c r="K80" i="1"/>
  <c r="D80" i="1" l="1"/>
  <c r="C80" i="1"/>
  <c r="E79" i="1"/>
  <c r="F76" i="1"/>
  <c r="G76" i="1" s="1"/>
  <c r="K81" i="1"/>
  <c r="E80" i="1" l="1"/>
  <c r="D81" i="1"/>
  <c r="C81" i="1"/>
  <c r="E81" i="1" s="1"/>
  <c r="F77" i="1"/>
  <c r="G77" i="1" s="1"/>
  <c r="K82" i="1"/>
  <c r="D82" i="1" l="1"/>
  <c r="C82" i="1"/>
  <c r="F78" i="1"/>
  <c r="G78" i="1" s="1"/>
  <c r="K83" i="1"/>
  <c r="E82" i="1" l="1"/>
  <c r="C83" i="1"/>
  <c r="D83" i="1"/>
  <c r="F79" i="1"/>
  <c r="G79" i="1" s="1"/>
  <c r="K84" i="1"/>
  <c r="D84" i="1" l="1"/>
  <c r="C84" i="1"/>
  <c r="E83" i="1"/>
  <c r="F80" i="1"/>
  <c r="G80" i="1" s="1"/>
  <c r="K85" i="1"/>
  <c r="E84" i="1" l="1"/>
  <c r="D85" i="1"/>
  <c r="C85" i="1"/>
  <c r="F81" i="1"/>
  <c r="G81" i="1" s="1"/>
  <c r="K86" i="1"/>
  <c r="E85" i="1" l="1"/>
  <c r="D86" i="1"/>
  <c r="C86" i="1"/>
  <c r="F82" i="1"/>
  <c r="G82" i="1" s="1"/>
  <c r="K87" i="1"/>
  <c r="E86" i="1" l="1"/>
  <c r="C87" i="1"/>
  <c r="D87" i="1"/>
  <c r="F83" i="1"/>
  <c r="G83" i="1" s="1"/>
  <c r="K88" i="1"/>
  <c r="E87" i="1" l="1"/>
  <c r="C88" i="1"/>
  <c r="D88" i="1"/>
  <c r="F84" i="1"/>
  <c r="G84" i="1" s="1"/>
  <c r="K89" i="1"/>
  <c r="C89" i="1" l="1"/>
  <c r="D89" i="1"/>
  <c r="E88" i="1"/>
  <c r="F85" i="1"/>
  <c r="G85" i="1" s="1"/>
  <c r="K90" i="1"/>
  <c r="C90" i="1" l="1"/>
  <c r="D90" i="1"/>
  <c r="E89" i="1"/>
  <c r="F86" i="1"/>
  <c r="G86" i="1" s="1"/>
  <c r="K91" i="1"/>
  <c r="D91" i="1" l="1"/>
  <c r="C91" i="1"/>
  <c r="E90" i="1"/>
  <c r="F87" i="1"/>
  <c r="G87" i="1" s="1"/>
  <c r="K92" i="1"/>
  <c r="E91" i="1" l="1"/>
  <c r="D92" i="1"/>
  <c r="C92" i="1"/>
  <c r="F88" i="1"/>
  <c r="G88" i="1" s="1"/>
  <c r="K93" i="1"/>
  <c r="E92" i="1" l="1"/>
  <c r="D93" i="1"/>
  <c r="C93" i="1"/>
  <c r="F89" i="1"/>
  <c r="G89" i="1" s="1"/>
  <c r="K94" i="1"/>
  <c r="E93" i="1" l="1"/>
  <c r="D94" i="1"/>
  <c r="C94" i="1"/>
  <c r="F90" i="1"/>
  <c r="G90" i="1" s="1"/>
  <c r="K95" i="1"/>
  <c r="E94" i="1" l="1"/>
  <c r="D95" i="1"/>
  <c r="C95" i="1"/>
  <c r="F91" i="1"/>
  <c r="G91" i="1" s="1"/>
  <c r="E95" i="1" l="1"/>
  <c r="F92" i="1"/>
  <c r="G92" i="1" s="1"/>
  <c r="F93" i="1" l="1"/>
  <c r="G93" i="1" s="1"/>
  <c r="F94" i="1" l="1"/>
  <c r="G94" i="1" s="1"/>
  <c r="F95" i="1" l="1"/>
  <c r="G95" i="1" s="1"/>
  <c r="F96" i="1" l="1"/>
  <c r="G96" i="1" s="1"/>
  <c r="F97" i="1" l="1"/>
  <c r="G97" i="1" s="1"/>
  <c r="F98" i="1" l="1"/>
  <c r="G98" i="1" s="1"/>
  <c r="F99" i="1" l="1"/>
  <c r="G99" i="1" s="1"/>
  <c r="F100" i="1" l="1"/>
  <c r="G100" i="1" s="1"/>
  <c r="F101" i="1" l="1"/>
  <c r="G101" i="1" s="1"/>
  <c r="F102" i="1" l="1"/>
  <c r="G102" i="1" s="1"/>
  <c r="F103" i="1" l="1"/>
  <c r="G103" i="1" s="1"/>
  <c r="F104" i="1" l="1"/>
  <c r="G104" i="1" s="1"/>
  <c r="F105" i="1" l="1"/>
  <c r="G105" i="1" s="1"/>
  <c r="F106" i="1" l="1"/>
  <c r="G106" i="1" s="1"/>
  <c r="F107" i="1" l="1"/>
  <c r="G107" i="1" s="1"/>
  <c r="F108" i="1" l="1"/>
  <c r="G108" i="1" s="1"/>
  <c r="F109" i="1" l="1"/>
  <c r="G109" i="1" s="1"/>
  <c r="F110" i="1" l="1"/>
  <c r="G110" i="1" s="1"/>
  <c r="F111" i="1" l="1"/>
  <c r="G111" i="1" s="1"/>
  <c r="F112" i="1" l="1"/>
  <c r="G112" i="1" s="1"/>
  <c r="F113" i="1" l="1"/>
  <c r="G113" i="1" s="1"/>
  <c r="F114" i="1" l="1"/>
  <c r="G114" i="1" s="1"/>
  <c r="F115" i="1" l="1"/>
  <c r="G115" i="1" s="1"/>
  <c r="F116" i="1" l="1"/>
  <c r="G116" i="1" s="1"/>
  <c r="F117" i="1" l="1"/>
  <c r="G117" i="1" s="1"/>
  <c r="F118" i="1" l="1"/>
  <c r="G118" i="1" s="1"/>
  <c r="F119" i="1" l="1"/>
  <c r="I1" i="1" l="1" a="1"/>
  <c r="I1" i="1" s="1"/>
  <c r="G1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zsqw123</author>
  </authors>
  <commentList>
    <comment ref="C18" authorId="0" shapeId="0" xr:uid="{4B474023-163E-4C1D-97AC-4DE961CD6C60}">
      <text>
        <r>
          <rPr>
            <sz val="9"/>
            <color indexed="81"/>
            <rFont val="Tahoma"/>
            <family val="2"/>
          </rPr>
          <t>计算每年收入和，有三个条件：
1. 收支 &gt; 0
2. 当前年龄 &gt;= 开始年龄
3. 当前年龄 &lt;= 结束年龄</t>
        </r>
      </text>
    </comment>
    <comment ref="D18" authorId="0" shapeId="0" xr:uid="{DEFC078A-A907-462F-9EC8-F247F30EFDDF}">
      <text>
        <r>
          <rPr>
            <sz val="9"/>
            <color indexed="81"/>
            <rFont val="Tahoma"/>
            <family val="2"/>
          </rPr>
          <t>与收入类似，但只筛选收支 &lt;0 的</t>
        </r>
      </text>
    </comment>
    <comment ref="F18" authorId="0" shapeId="0" xr:uid="{911B3445-07C2-4513-B134-36F4E5B99948}">
      <text>
        <r>
          <rPr>
            <sz val="9"/>
            <color indexed="81"/>
            <rFont val="Tahoma"/>
            <family val="2"/>
          </rPr>
          <t>(上年总结余 + 当年总结余) * 年资产收益率</t>
        </r>
      </text>
    </comment>
  </commentList>
</comments>
</file>

<file path=xl/sharedStrings.xml><?xml version="1.0" encoding="utf-8"?>
<sst xmlns="http://schemas.openxmlformats.org/spreadsheetml/2006/main" count="29" uniqueCount="29">
  <si>
    <t>你的年龄</t>
  </si>
  <si>
    <t>从几岁开始</t>
  </si>
  <si>
    <t>年膨胀率</t>
  </si>
  <si>
    <t>收入/支出 类目</t>
  </si>
  <si>
    <t>今夕是何年</t>
  </si>
  <si>
    <t>每年收支</t>
  </si>
  <si>
    <t>打工</t>
  </si>
  <si>
    <t>房租</t>
  </si>
  <si>
    <t>其他支出</t>
  </si>
  <si>
    <t>目前资产</t>
  </si>
  <si>
    <t>第几年</t>
  </si>
  <si>
    <t>年份</t>
  </si>
  <si>
    <t>总资产收益率</t>
  </si>
  <si>
    <t>年收入</t>
  </si>
  <si>
    <t>年支出</t>
  </si>
  <si>
    <t>年结余</t>
  </si>
  <si>
    <t>总结余</t>
  </si>
  <si>
    <t>几岁了</t>
  </si>
  <si>
    <t>持续到</t>
  </si>
  <si>
    <t>年资产收益</t>
  </si>
  <si>
    <t>类目详表</t>
    <phoneticPr fontId="3" type="noConversion"/>
  </si>
  <si>
    <t>收入与支出表，收入请填写为正，支出为负</t>
    <phoneticPr fontId="3" type="noConversion"/>
  </si>
  <si>
    <t>各年度收支详表</t>
    <phoneticPr fontId="3" type="noConversion"/>
  </si>
  <si>
    <t>控制最大结余</t>
    <phoneticPr fontId="3" type="noConversion"/>
  </si>
  <si>
    <t>控制最小结余</t>
    <phoneticPr fontId="3" type="noConversion"/>
  </si>
  <si>
    <r>
      <t>若要开始你的计算，请切换到“</t>
    </r>
    <r>
      <rPr>
        <b/>
        <sz val="14"/>
        <color theme="1"/>
        <rFont val="Microsoft YaHei UI"/>
        <family val="2"/>
        <charset val="134"/>
      </rPr>
      <t>计算表</t>
    </r>
    <r>
      <rPr>
        <sz val="14"/>
        <color theme="1"/>
        <rFont val="Microsoft YaHei UI"/>
        <family val="2"/>
        <charset val="134"/>
      </rPr>
      <t>”
云文档用户，请点击使用模板或创建副本使用</t>
    </r>
    <phoneticPr fontId="3" type="noConversion"/>
  </si>
  <si>
    <t>买房</t>
  </si>
  <si>
    <t>相关参考：
1. 开源的，来自豆瓣小组的，用 html+js 编写：https://firecalculate.github.io/
2. 一个很棒的网页，但可惜是闭源的：https://retire.money/</t>
    <phoneticPr fontId="3" type="noConversion"/>
  </si>
  <si>
    <r>
      <rPr>
        <sz val="11"/>
        <color theme="1"/>
        <rFont val="Microsoft YaHei UI"/>
        <family val="2"/>
        <charset val="134"/>
      </rPr>
      <t xml:space="preserve">本表作者 </t>
    </r>
    <r>
      <rPr>
        <sz val="11"/>
        <color theme="1"/>
        <rFont val="Calibri"/>
        <family val="2"/>
      </rPr>
      <t>@zsqw123</t>
    </r>
    <r>
      <rPr>
        <sz val="11"/>
        <color theme="1"/>
        <rFont val="等线"/>
        <family val="2"/>
        <charset val="134"/>
      </rPr>
      <t xml:space="preserve">
</t>
    </r>
    <r>
      <rPr>
        <sz val="11"/>
        <color theme="1"/>
        <rFont val="Microsoft YaHei UI"/>
        <family val="2"/>
        <charset val="134"/>
      </rPr>
      <t>参考了一些项目搭建的这个计算器，但迫于很多项目都使用 web 搭建，甚至很多项目是不开源的，对于代码小白来说如果有自己的诉求，也不方便改造，同时网站也不能完全保护隐私，因此决定搭建这个开源工具
GitHub：https://github.com/zsqw123/fire-calculate</t>
    </r>
    <r>
      <rPr>
        <sz val="11"/>
        <color theme="1"/>
        <rFont val="等线"/>
        <family val="2"/>
        <charset val="134"/>
      </rPr>
      <t xml:space="preserve">
</t>
    </r>
    <r>
      <rPr>
        <sz val="11"/>
        <color theme="1"/>
        <rFont val="Microsoft YaHei UI"/>
        <family val="2"/>
        <charset val="134"/>
      </rPr>
      <t>飞书模板文档：https://eqyrx3fg3l.feishu.cn/sheets/Rofps2lj8hYeGktI0WtcpMugnib</t>
    </r>
    <r>
      <rPr>
        <sz val="11"/>
        <color theme="1"/>
        <rFont val="等线"/>
        <family val="2"/>
        <charset val="134"/>
      </rPr>
      <t xml:space="preserve">
</t>
    </r>
    <r>
      <rPr>
        <sz val="11"/>
        <color theme="1"/>
        <rFont val="Microsoft YaHei UI"/>
        <family val="2"/>
        <charset val="134"/>
      </rPr>
      <t>腾讯文档：https://docs.qq.com/sheet/DR0hUdHBYQ3VZanhG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</si>
</sst>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#,##0_ "/>
  </numFmts>
  <fonts count="10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color indexed="81"/>
      <name val="Tahoma"/>
      <family val="2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Calibri"/>
      <family val="2"/>
    </font>
    <font>
      <sz val="14"/>
      <color theme="1"/>
      <name val="Microsoft YaHei UI"/>
      <family val="2"/>
      <charset val="134"/>
    </font>
    <font>
      <b/>
      <sz val="14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/>
      <right style="thick">
        <color theme="9"/>
      </right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  <border>
      <left style="medium">
        <color rgb="FFDEE0E3"/>
      </left>
      <right style="medium">
        <color rgb="FFDEE0E3"/>
      </right>
      <top style="medium">
        <color rgb="FF000000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1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5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49" fontId="0" fillId="0" borderId="0" xfId="0" applyNumberFormat="1"/>
    <xf numFmtId="176" fontId="0" fillId="0" borderId="0" xfId="0" applyNumberFormat="1"/>
    <xf numFmtId="0" fontId="4" fillId="0" borderId="0" xfId="0" applyFon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/>
    <xf numFmtId="178" fontId="0" fillId="0" borderId="5" xfId="0" applyNumberFormat="1" applyBorder="1"/>
    <xf numFmtId="49" fontId="0" fillId="0" borderId="22" xfId="0" applyNumberFormat="1" applyBorder="1" applyAlignment="1">
      <alignment horizontal="right"/>
    </xf>
    <xf numFmtId="3" fontId="0" fillId="0" borderId="23" xfId="0" applyNumberFormat="1" applyBorder="1"/>
    <xf numFmtId="0" fontId="0" fillId="0" borderId="23" xfId="0" applyBorder="1"/>
    <xf numFmtId="10" fontId="0" fillId="0" borderId="24" xfId="0" applyNumberFormat="1" applyBorder="1"/>
    <xf numFmtId="0" fontId="9" fillId="0" borderId="0" xfId="1"/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8">
    <dxf>
      <numFmt numFmtId="1" formatCode="0"/>
    </dxf>
    <dxf>
      <numFmt numFmtId="178" formatCode="#,##0_ "/>
    </dxf>
    <dxf>
      <numFmt numFmtId="178" formatCode="#,##0_ "/>
    </dxf>
    <dxf>
      <numFmt numFmtId="178" formatCode="#,##0_ "/>
    </dxf>
    <dxf>
      <numFmt numFmtId="178" formatCode="#,##0_ "/>
    </dxf>
    <dxf>
      <numFmt numFmtId="178" formatCode="#,##0_ 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/>
              <a:t>资产变化曲线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计算表!$C$18</c:f>
              <c:strCache>
                <c:ptCount val="1"/>
                <c:pt idx="0">
                  <c:v>年收入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计算表!$H$19:$H$119</c:f>
              <c:numCache>
                <c:formatCode>0</c:formatCode>
                <c:ptCount val="101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  <c:pt idx="56">
                  <c:v>78</c:v>
                </c:pt>
                <c:pt idx="57">
                  <c:v>79</c:v>
                </c:pt>
                <c:pt idx="58">
                  <c:v>80</c:v>
                </c:pt>
                <c:pt idx="59">
                  <c:v>81</c:v>
                </c:pt>
                <c:pt idx="60">
                  <c:v>82</c:v>
                </c:pt>
                <c:pt idx="61">
                  <c:v>83</c:v>
                </c:pt>
                <c:pt idx="62">
                  <c:v>84</c:v>
                </c:pt>
                <c:pt idx="63">
                  <c:v>85</c:v>
                </c:pt>
                <c:pt idx="64">
                  <c:v>86</c:v>
                </c:pt>
                <c:pt idx="65">
                  <c:v>87</c:v>
                </c:pt>
                <c:pt idx="66">
                  <c:v>88</c:v>
                </c:pt>
                <c:pt idx="67">
                  <c:v>89</c:v>
                </c:pt>
                <c:pt idx="68">
                  <c:v>90</c:v>
                </c:pt>
                <c:pt idx="69">
                  <c:v>91</c:v>
                </c:pt>
                <c:pt idx="70">
                  <c:v>92</c:v>
                </c:pt>
                <c:pt idx="71">
                  <c:v>93</c:v>
                </c:pt>
                <c:pt idx="72">
                  <c:v>94</c:v>
                </c:pt>
                <c:pt idx="73">
                  <c:v>95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99</c:v>
                </c:pt>
                <c:pt idx="78">
                  <c:v>100</c:v>
                </c:pt>
                <c:pt idx="79">
                  <c:v>101</c:v>
                </c:pt>
                <c:pt idx="80">
                  <c:v>102</c:v>
                </c:pt>
                <c:pt idx="81">
                  <c:v>103</c:v>
                </c:pt>
                <c:pt idx="82">
                  <c:v>104</c:v>
                </c:pt>
                <c:pt idx="83">
                  <c:v>105</c:v>
                </c:pt>
                <c:pt idx="84">
                  <c:v>106</c:v>
                </c:pt>
                <c:pt idx="85">
                  <c:v>107</c:v>
                </c:pt>
                <c:pt idx="86">
                  <c:v>108</c:v>
                </c:pt>
                <c:pt idx="87">
                  <c:v>109</c:v>
                </c:pt>
                <c:pt idx="88">
                  <c:v>110</c:v>
                </c:pt>
                <c:pt idx="89">
                  <c:v>111</c:v>
                </c:pt>
                <c:pt idx="90">
                  <c:v>112</c:v>
                </c:pt>
                <c:pt idx="91">
                  <c:v>113</c:v>
                </c:pt>
                <c:pt idx="92">
                  <c:v>114</c:v>
                </c:pt>
                <c:pt idx="93">
                  <c:v>115</c:v>
                </c:pt>
                <c:pt idx="94">
                  <c:v>116</c:v>
                </c:pt>
                <c:pt idx="95">
                  <c:v>117</c:v>
                </c:pt>
                <c:pt idx="96">
                  <c:v>118</c:v>
                </c:pt>
                <c:pt idx="97">
                  <c:v>119</c:v>
                </c:pt>
                <c:pt idx="98">
                  <c:v>120</c:v>
                </c:pt>
                <c:pt idx="99">
                  <c:v>121</c:v>
                </c:pt>
                <c:pt idx="100">
                  <c:v>122</c:v>
                </c:pt>
              </c:numCache>
            </c:numRef>
          </c:cat>
          <c:val>
            <c:numRef>
              <c:f>计算表!$C$19:$C$119</c:f>
              <c:numCache>
                <c:formatCode>#,##0_ </c:formatCode>
                <c:ptCount val="101"/>
                <c:pt idx="0">
                  <c:v>400000</c:v>
                </c:pt>
                <c:pt idx="1">
                  <c:v>321000</c:v>
                </c:pt>
                <c:pt idx="2">
                  <c:v>343470</c:v>
                </c:pt>
                <c:pt idx="3">
                  <c:v>367512.9</c:v>
                </c:pt>
                <c:pt idx="4">
                  <c:v>393238.80300000007</c:v>
                </c:pt>
                <c:pt idx="5">
                  <c:v>420765.51921000011</c:v>
                </c:pt>
                <c:pt idx="6">
                  <c:v>450219.10555470013</c:v>
                </c:pt>
                <c:pt idx="7">
                  <c:v>481734.44294352917</c:v>
                </c:pt>
                <c:pt idx="8">
                  <c:v>515455.85394957627</c:v>
                </c:pt>
                <c:pt idx="9">
                  <c:v>551537.76372604666</c:v>
                </c:pt>
                <c:pt idx="10">
                  <c:v>590145.40718687</c:v>
                </c:pt>
                <c:pt idx="11">
                  <c:v>631455.58568995097</c:v>
                </c:pt>
                <c:pt idx="12">
                  <c:v>675657.47668824752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4C-4721-A0E8-D41D4F26FDF9}"/>
            </c:ext>
          </c:extLst>
        </c:ser>
        <c:ser>
          <c:idx val="3"/>
          <c:order val="1"/>
          <c:tx>
            <c:strRef>
              <c:f>计算表!$D$18</c:f>
              <c:strCache>
                <c:ptCount val="1"/>
                <c:pt idx="0">
                  <c:v>年支出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计算表!$H$19:$H$119</c:f>
              <c:numCache>
                <c:formatCode>0</c:formatCode>
                <c:ptCount val="101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  <c:pt idx="56">
                  <c:v>78</c:v>
                </c:pt>
                <c:pt idx="57">
                  <c:v>79</c:v>
                </c:pt>
                <c:pt idx="58">
                  <c:v>80</c:v>
                </c:pt>
                <c:pt idx="59">
                  <c:v>81</c:v>
                </c:pt>
                <c:pt idx="60">
                  <c:v>82</c:v>
                </c:pt>
                <c:pt idx="61">
                  <c:v>83</c:v>
                </c:pt>
                <c:pt idx="62">
                  <c:v>84</c:v>
                </c:pt>
                <c:pt idx="63">
                  <c:v>85</c:v>
                </c:pt>
                <c:pt idx="64">
                  <c:v>86</c:v>
                </c:pt>
                <c:pt idx="65">
                  <c:v>87</c:v>
                </c:pt>
                <c:pt idx="66">
                  <c:v>88</c:v>
                </c:pt>
                <c:pt idx="67">
                  <c:v>89</c:v>
                </c:pt>
                <c:pt idx="68">
                  <c:v>90</c:v>
                </c:pt>
                <c:pt idx="69">
                  <c:v>91</c:v>
                </c:pt>
                <c:pt idx="70">
                  <c:v>92</c:v>
                </c:pt>
                <c:pt idx="71">
                  <c:v>93</c:v>
                </c:pt>
                <c:pt idx="72">
                  <c:v>94</c:v>
                </c:pt>
                <c:pt idx="73">
                  <c:v>95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99</c:v>
                </c:pt>
                <c:pt idx="78">
                  <c:v>100</c:v>
                </c:pt>
                <c:pt idx="79">
                  <c:v>101</c:v>
                </c:pt>
                <c:pt idx="80">
                  <c:v>102</c:v>
                </c:pt>
                <c:pt idx="81">
                  <c:v>103</c:v>
                </c:pt>
                <c:pt idx="82">
                  <c:v>104</c:v>
                </c:pt>
                <c:pt idx="83">
                  <c:v>105</c:v>
                </c:pt>
                <c:pt idx="84">
                  <c:v>106</c:v>
                </c:pt>
                <c:pt idx="85">
                  <c:v>107</c:v>
                </c:pt>
                <c:pt idx="86">
                  <c:v>108</c:v>
                </c:pt>
                <c:pt idx="87">
                  <c:v>109</c:v>
                </c:pt>
                <c:pt idx="88">
                  <c:v>110</c:v>
                </c:pt>
                <c:pt idx="89">
                  <c:v>111</c:v>
                </c:pt>
                <c:pt idx="90">
                  <c:v>112</c:v>
                </c:pt>
                <c:pt idx="91">
                  <c:v>113</c:v>
                </c:pt>
                <c:pt idx="92">
                  <c:v>114</c:v>
                </c:pt>
                <c:pt idx="93">
                  <c:v>115</c:v>
                </c:pt>
                <c:pt idx="94">
                  <c:v>116</c:v>
                </c:pt>
                <c:pt idx="95">
                  <c:v>117</c:v>
                </c:pt>
                <c:pt idx="96">
                  <c:v>118</c:v>
                </c:pt>
                <c:pt idx="97">
                  <c:v>119</c:v>
                </c:pt>
                <c:pt idx="98">
                  <c:v>120</c:v>
                </c:pt>
                <c:pt idx="99">
                  <c:v>121</c:v>
                </c:pt>
                <c:pt idx="100">
                  <c:v>122</c:v>
                </c:pt>
              </c:numCache>
            </c:numRef>
          </c:cat>
          <c:val>
            <c:numRef>
              <c:f>计算表!$D$19:$D$119</c:f>
              <c:numCache>
                <c:formatCode>#,##0_ </c:formatCode>
                <c:ptCount val="101"/>
                <c:pt idx="0">
                  <c:v>-98000</c:v>
                </c:pt>
                <c:pt idx="1">
                  <c:v>-101400</c:v>
                </c:pt>
                <c:pt idx="2">
                  <c:v>-104940</c:v>
                </c:pt>
                <c:pt idx="3">
                  <c:v>-108626.4</c:v>
                </c:pt>
                <c:pt idx="4">
                  <c:v>-112465.908</c:v>
                </c:pt>
                <c:pt idx="5">
                  <c:v>-116465.55516000002</c:v>
                </c:pt>
                <c:pt idx="6">
                  <c:v>-120632.71171320001</c:v>
                </c:pt>
                <c:pt idx="7">
                  <c:v>-124975.10366996401</c:v>
                </c:pt>
                <c:pt idx="8">
                  <c:v>-3129500.8303519883</c:v>
                </c:pt>
                <c:pt idx="9">
                  <c:v>-134218.38279808432</c:v>
                </c:pt>
                <c:pt idx="10">
                  <c:v>-139136.66308505507</c:v>
                </c:pt>
                <c:pt idx="11">
                  <c:v>-62168.715419732624</c:v>
                </c:pt>
                <c:pt idx="12">
                  <c:v>-63412.089728127277</c:v>
                </c:pt>
                <c:pt idx="13">
                  <c:v>-64680.331522689827</c:v>
                </c:pt>
                <c:pt idx="14">
                  <c:v>-65973.938153143623</c:v>
                </c:pt>
                <c:pt idx="15">
                  <c:v>-67293.416916206494</c:v>
                </c:pt>
                <c:pt idx="16">
                  <c:v>-68639.285254530623</c:v>
                </c:pt>
                <c:pt idx="17">
                  <c:v>-70012.07095962124</c:v>
                </c:pt>
                <c:pt idx="18">
                  <c:v>-71412.312378813673</c:v>
                </c:pt>
                <c:pt idx="19">
                  <c:v>-72840.558626389946</c:v>
                </c:pt>
                <c:pt idx="20">
                  <c:v>-74297.369798917745</c:v>
                </c:pt>
                <c:pt idx="21">
                  <c:v>-75783.317194896095</c:v>
                </c:pt>
                <c:pt idx="22">
                  <c:v>-77298.983538794026</c:v>
                </c:pt>
                <c:pt idx="23">
                  <c:v>-78844.963209569905</c:v>
                </c:pt>
                <c:pt idx="24">
                  <c:v>-80421.862473761299</c:v>
                </c:pt>
                <c:pt idx="25">
                  <c:v>-82030.299723236531</c:v>
                </c:pt>
                <c:pt idx="26">
                  <c:v>-83670.905717701258</c:v>
                </c:pt>
                <c:pt idx="27">
                  <c:v>-85344.323832055292</c:v>
                </c:pt>
                <c:pt idx="28">
                  <c:v>-87051.210308696405</c:v>
                </c:pt>
                <c:pt idx="29">
                  <c:v>-88792.234514870332</c:v>
                </c:pt>
                <c:pt idx="30">
                  <c:v>-90568.079205167742</c:v>
                </c:pt>
                <c:pt idx="31">
                  <c:v>-92379.440789271102</c:v>
                </c:pt>
                <c:pt idx="32">
                  <c:v>-94227.029605056523</c:v>
                </c:pt>
                <c:pt idx="33">
                  <c:v>-96111.570197157649</c:v>
                </c:pt>
                <c:pt idx="34">
                  <c:v>-98033.8016011008</c:v>
                </c:pt>
                <c:pt idx="35">
                  <c:v>-99994.47763312282</c:v>
                </c:pt>
                <c:pt idx="36">
                  <c:v>-101994.36718578528</c:v>
                </c:pt>
                <c:pt idx="37">
                  <c:v>-104034.25452950098</c:v>
                </c:pt>
                <c:pt idx="38">
                  <c:v>-106114.939620091</c:v>
                </c:pt>
                <c:pt idx="39">
                  <c:v>-108237.23841249282</c:v>
                </c:pt>
                <c:pt idx="40">
                  <c:v>-110401.98318074268</c:v>
                </c:pt>
                <c:pt idx="41">
                  <c:v>-112610.02284435753</c:v>
                </c:pt>
                <c:pt idx="42">
                  <c:v>-114862.22330124468</c:v>
                </c:pt>
                <c:pt idx="43">
                  <c:v>-117159.46776726958</c:v>
                </c:pt>
                <c:pt idx="44">
                  <c:v>-119502.65712261498</c:v>
                </c:pt>
                <c:pt idx="45">
                  <c:v>-121892.71026506729</c:v>
                </c:pt>
                <c:pt idx="46">
                  <c:v>-124330.56447036864</c:v>
                </c:pt>
                <c:pt idx="47">
                  <c:v>-126817.17575977602</c:v>
                </c:pt>
                <c:pt idx="48">
                  <c:v>-129353.51927497154</c:v>
                </c:pt>
                <c:pt idx="49">
                  <c:v>-131940.58966047096</c:v>
                </c:pt>
                <c:pt idx="50">
                  <c:v>-134579.40145368039</c:v>
                </c:pt>
                <c:pt idx="51">
                  <c:v>-137270.989482754</c:v>
                </c:pt>
                <c:pt idx="52">
                  <c:v>-140016.40927240907</c:v>
                </c:pt>
                <c:pt idx="53">
                  <c:v>-142816.73745785726</c:v>
                </c:pt>
                <c:pt idx="54">
                  <c:v>-145673.07220701443</c:v>
                </c:pt>
                <c:pt idx="55">
                  <c:v>-148586.53365115472</c:v>
                </c:pt>
                <c:pt idx="56">
                  <c:v>-151558.26432417781</c:v>
                </c:pt>
                <c:pt idx="57">
                  <c:v>-154589.42961066138</c:v>
                </c:pt>
                <c:pt idx="58">
                  <c:v>-157681.21820287462</c:v>
                </c:pt>
                <c:pt idx="59">
                  <c:v>-160834.84256693212</c:v>
                </c:pt>
                <c:pt idx="60">
                  <c:v>-164051.53941827075</c:v>
                </c:pt>
                <c:pt idx="61">
                  <c:v>-167332.57020663618</c:v>
                </c:pt>
                <c:pt idx="62">
                  <c:v>-170679.2216107689</c:v>
                </c:pt>
                <c:pt idx="63">
                  <c:v>-174092.80604298427</c:v>
                </c:pt>
                <c:pt idx="64">
                  <c:v>-177574.66216384395</c:v>
                </c:pt>
                <c:pt idx="65">
                  <c:v>-181126.15540712082</c:v>
                </c:pt>
                <c:pt idx="66">
                  <c:v>-184748.67851526325</c:v>
                </c:pt>
                <c:pt idx="67">
                  <c:v>-188443.65208556852</c:v>
                </c:pt>
                <c:pt idx="68">
                  <c:v>-192212.52512727989</c:v>
                </c:pt>
                <c:pt idx="69">
                  <c:v>-196056.77562982548</c:v>
                </c:pt>
                <c:pt idx="70">
                  <c:v>-199977.911142422</c:v>
                </c:pt>
                <c:pt idx="71">
                  <c:v>-203977.46936527046</c:v>
                </c:pt>
                <c:pt idx="72">
                  <c:v>-208057.01875257588</c:v>
                </c:pt>
                <c:pt idx="73">
                  <c:v>-212218.15912762741</c:v>
                </c:pt>
                <c:pt idx="74">
                  <c:v>-216462.52231017998</c:v>
                </c:pt>
                <c:pt idx="75">
                  <c:v>-220791.77275638358</c:v>
                </c:pt>
                <c:pt idx="76">
                  <c:v>-225207.60821151125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4C-4721-A0E8-D41D4F26FDF9}"/>
            </c:ext>
          </c:extLst>
        </c:ser>
        <c:ser>
          <c:idx val="4"/>
          <c:order val="2"/>
          <c:tx>
            <c:strRef>
              <c:f>计算表!$E$18</c:f>
              <c:strCache>
                <c:ptCount val="1"/>
                <c:pt idx="0">
                  <c:v>年结余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计算表!$H$19:$H$119</c:f>
              <c:numCache>
                <c:formatCode>0</c:formatCode>
                <c:ptCount val="101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  <c:pt idx="56">
                  <c:v>78</c:v>
                </c:pt>
                <c:pt idx="57">
                  <c:v>79</c:v>
                </c:pt>
                <c:pt idx="58">
                  <c:v>80</c:v>
                </c:pt>
                <c:pt idx="59">
                  <c:v>81</c:v>
                </c:pt>
                <c:pt idx="60">
                  <c:v>82</c:v>
                </c:pt>
                <c:pt idx="61">
                  <c:v>83</c:v>
                </c:pt>
                <c:pt idx="62">
                  <c:v>84</c:v>
                </c:pt>
                <c:pt idx="63">
                  <c:v>85</c:v>
                </c:pt>
                <c:pt idx="64">
                  <c:v>86</c:v>
                </c:pt>
                <c:pt idx="65">
                  <c:v>87</c:v>
                </c:pt>
                <c:pt idx="66">
                  <c:v>88</c:v>
                </c:pt>
                <c:pt idx="67">
                  <c:v>89</c:v>
                </c:pt>
                <c:pt idx="68">
                  <c:v>90</c:v>
                </c:pt>
                <c:pt idx="69">
                  <c:v>91</c:v>
                </c:pt>
                <c:pt idx="70">
                  <c:v>92</c:v>
                </c:pt>
                <c:pt idx="71">
                  <c:v>93</c:v>
                </c:pt>
                <c:pt idx="72">
                  <c:v>94</c:v>
                </c:pt>
                <c:pt idx="73">
                  <c:v>95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99</c:v>
                </c:pt>
                <c:pt idx="78">
                  <c:v>100</c:v>
                </c:pt>
                <c:pt idx="79">
                  <c:v>101</c:v>
                </c:pt>
                <c:pt idx="80">
                  <c:v>102</c:v>
                </c:pt>
                <c:pt idx="81">
                  <c:v>103</c:v>
                </c:pt>
                <c:pt idx="82">
                  <c:v>104</c:v>
                </c:pt>
                <c:pt idx="83">
                  <c:v>105</c:v>
                </c:pt>
                <c:pt idx="84">
                  <c:v>106</c:v>
                </c:pt>
                <c:pt idx="85">
                  <c:v>107</c:v>
                </c:pt>
                <c:pt idx="86">
                  <c:v>108</c:v>
                </c:pt>
                <c:pt idx="87">
                  <c:v>109</c:v>
                </c:pt>
                <c:pt idx="88">
                  <c:v>110</c:v>
                </c:pt>
                <c:pt idx="89">
                  <c:v>111</c:v>
                </c:pt>
                <c:pt idx="90">
                  <c:v>112</c:v>
                </c:pt>
                <c:pt idx="91">
                  <c:v>113</c:v>
                </c:pt>
                <c:pt idx="92">
                  <c:v>114</c:v>
                </c:pt>
                <c:pt idx="93">
                  <c:v>115</c:v>
                </c:pt>
                <c:pt idx="94">
                  <c:v>116</c:v>
                </c:pt>
                <c:pt idx="95">
                  <c:v>117</c:v>
                </c:pt>
                <c:pt idx="96">
                  <c:v>118</c:v>
                </c:pt>
                <c:pt idx="97">
                  <c:v>119</c:v>
                </c:pt>
                <c:pt idx="98">
                  <c:v>120</c:v>
                </c:pt>
                <c:pt idx="99">
                  <c:v>121</c:v>
                </c:pt>
                <c:pt idx="100">
                  <c:v>122</c:v>
                </c:pt>
              </c:numCache>
            </c:numRef>
          </c:cat>
          <c:val>
            <c:numRef>
              <c:f>计算表!$E$19:$E$119</c:f>
              <c:numCache>
                <c:formatCode>#,##0_ </c:formatCode>
                <c:ptCount val="101"/>
                <c:pt idx="0">
                  <c:v>302000</c:v>
                </c:pt>
                <c:pt idx="1">
                  <c:v>219600</c:v>
                </c:pt>
                <c:pt idx="2">
                  <c:v>238530</c:v>
                </c:pt>
                <c:pt idx="3">
                  <c:v>258886.50000000003</c:v>
                </c:pt>
                <c:pt idx="4">
                  <c:v>280772.89500000008</c:v>
                </c:pt>
                <c:pt idx="5">
                  <c:v>304299.96405000007</c:v>
                </c:pt>
                <c:pt idx="6">
                  <c:v>329586.3938415001</c:v>
                </c:pt>
                <c:pt idx="7">
                  <c:v>356759.33927356516</c:v>
                </c:pt>
                <c:pt idx="8">
                  <c:v>-2614044.9764024122</c:v>
                </c:pt>
                <c:pt idx="9">
                  <c:v>417319.38092796237</c:v>
                </c:pt>
                <c:pt idx="10">
                  <c:v>451008.74410181493</c:v>
                </c:pt>
                <c:pt idx="11">
                  <c:v>569286.87027021835</c:v>
                </c:pt>
                <c:pt idx="12">
                  <c:v>612245.38696012029</c:v>
                </c:pt>
                <c:pt idx="13">
                  <c:v>-64680.331522689827</c:v>
                </c:pt>
                <c:pt idx="14">
                  <c:v>-65973.938153143623</c:v>
                </c:pt>
                <c:pt idx="15">
                  <c:v>-67293.416916206494</c:v>
                </c:pt>
                <c:pt idx="16">
                  <c:v>-68639.285254530623</c:v>
                </c:pt>
                <c:pt idx="17">
                  <c:v>-70012.07095962124</c:v>
                </c:pt>
                <c:pt idx="18">
                  <c:v>-71412.312378813673</c:v>
                </c:pt>
                <c:pt idx="19">
                  <c:v>-72840.558626389946</c:v>
                </c:pt>
                <c:pt idx="20">
                  <c:v>-74297.369798917745</c:v>
                </c:pt>
                <c:pt idx="21">
                  <c:v>-75783.317194896095</c:v>
                </c:pt>
                <c:pt idx="22">
                  <c:v>-77298.983538794026</c:v>
                </c:pt>
                <c:pt idx="23">
                  <c:v>-78844.963209569905</c:v>
                </c:pt>
                <c:pt idx="24">
                  <c:v>-80421.862473761299</c:v>
                </c:pt>
                <c:pt idx="25">
                  <c:v>-82030.299723236531</c:v>
                </c:pt>
                <c:pt idx="26">
                  <c:v>-83670.905717701258</c:v>
                </c:pt>
                <c:pt idx="27">
                  <c:v>-85344.323832055292</c:v>
                </c:pt>
                <c:pt idx="28">
                  <c:v>-87051.210308696405</c:v>
                </c:pt>
                <c:pt idx="29">
                  <c:v>-88792.234514870332</c:v>
                </c:pt>
                <c:pt idx="30">
                  <c:v>-90568.079205167742</c:v>
                </c:pt>
                <c:pt idx="31">
                  <c:v>-92379.440789271102</c:v>
                </c:pt>
                <c:pt idx="32">
                  <c:v>-94227.029605056523</c:v>
                </c:pt>
                <c:pt idx="33">
                  <c:v>-96111.570197157649</c:v>
                </c:pt>
                <c:pt idx="34">
                  <c:v>-98033.8016011008</c:v>
                </c:pt>
                <c:pt idx="35">
                  <c:v>-99994.47763312282</c:v>
                </c:pt>
                <c:pt idx="36">
                  <c:v>-101994.36718578528</c:v>
                </c:pt>
                <c:pt idx="37">
                  <c:v>-104034.25452950098</c:v>
                </c:pt>
                <c:pt idx="38">
                  <c:v>-106114.939620091</c:v>
                </c:pt>
                <c:pt idx="39">
                  <c:v>-108237.23841249282</c:v>
                </c:pt>
                <c:pt idx="40">
                  <c:v>-110401.98318074268</c:v>
                </c:pt>
                <c:pt idx="41">
                  <c:v>-112610.02284435753</c:v>
                </c:pt>
                <c:pt idx="42">
                  <c:v>-114862.22330124468</c:v>
                </c:pt>
                <c:pt idx="43">
                  <c:v>-117159.46776726958</c:v>
                </c:pt>
                <c:pt idx="44">
                  <c:v>-119502.65712261498</c:v>
                </c:pt>
                <c:pt idx="45">
                  <c:v>-121892.71026506729</c:v>
                </c:pt>
                <c:pt idx="46">
                  <c:v>-124330.56447036864</c:v>
                </c:pt>
                <c:pt idx="47">
                  <c:v>-126817.17575977602</c:v>
                </c:pt>
                <c:pt idx="48">
                  <c:v>-129353.51927497154</c:v>
                </c:pt>
                <c:pt idx="49">
                  <c:v>-131940.58966047096</c:v>
                </c:pt>
                <c:pt idx="50">
                  <c:v>-134579.40145368039</c:v>
                </c:pt>
                <c:pt idx="51">
                  <c:v>-137270.989482754</c:v>
                </c:pt>
                <c:pt idx="52">
                  <c:v>-140016.40927240907</c:v>
                </c:pt>
                <c:pt idx="53">
                  <c:v>-142816.73745785726</c:v>
                </c:pt>
                <c:pt idx="54">
                  <c:v>-145673.07220701443</c:v>
                </c:pt>
                <c:pt idx="55">
                  <c:v>-148586.53365115472</c:v>
                </c:pt>
                <c:pt idx="56">
                  <c:v>-151558.26432417781</c:v>
                </c:pt>
                <c:pt idx="57">
                  <c:v>-154589.42961066138</c:v>
                </c:pt>
                <c:pt idx="58">
                  <c:v>-157681.21820287462</c:v>
                </c:pt>
                <c:pt idx="59">
                  <c:v>-160834.84256693212</c:v>
                </c:pt>
                <c:pt idx="60">
                  <c:v>-164051.53941827075</c:v>
                </c:pt>
                <c:pt idx="61">
                  <c:v>-167332.57020663618</c:v>
                </c:pt>
                <c:pt idx="62">
                  <c:v>-170679.2216107689</c:v>
                </c:pt>
                <c:pt idx="63">
                  <c:v>-174092.80604298427</c:v>
                </c:pt>
                <c:pt idx="64">
                  <c:v>-177574.66216384395</c:v>
                </c:pt>
                <c:pt idx="65">
                  <c:v>-181126.15540712082</c:v>
                </c:pt>
                <c:pt idx="66">
                  <c:v>-184748.67851526325</c:v>
                </c:pt>
                <c:pt idx="67">
                  <c:v>-188443.65208556852</c:v>
                </c:pt>
                <c:pt idx="68">
                  <c:v>-192212.52512727989</c:v>
                </c:pt>
                <c:pt idx="69">
                  <c:v>-196056.77562982548</c:v>
                </c:pt>
                <c:pt idx="70">
                  <c:v>-199977.911142422</c:v>
                </c:pt>
                <c:pt idx="71">
                  <c:v>-203977.46936527046</c:v>
                </c:pt>
                <c:pt idx="72">
                  <c:v>-208057.01875257588</c:v>
                </c:pt>
                <c:pt idx="73">
                  <c:v>-212218.15912762741</c:v>
                </c:pt>
                <c:pt idx="74">
                  <c:v>-216462.52231017998</c:v>
                </c:pt>
                <c:pt idx="75">
                  <c:v>-220791.77275638358</c:v>
                </c:pt>
                <c:pt idx="76">
                  <c:v>-225207.60821151125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4C-4721-A0E8-D41D4F26FDF9}"/>
            </c:ext>
          </c:extLst>
        </c:ser>
        <c:ser>
          <c:idx val="5"/>
          <c:order val="3"/>
          <c:tx>
            <c:strRef>
              <c:f>计算表!$F$18</c:f>
              <c:strCache>
                <c:ptCount val="1"/>
                <c:pt idx="0">
                  <c:v>年资产收益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计算表!$H$19:$H$119</c:f>
              <c:numCache>
                <c:formatCode>0</c:formatCode>
                <c:ptCount val="101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  <c:pt idx="56">
                  <c:v>78</c:v>
                </c:pt>
                <c:pt idx="57">
                  <c:v>79</c:v>
                </c:pt>
                <c:pt idx="58">
                  <c:v>80</c:v>
                </c:pt>
                <c:pt idx="59">
                  <c:v>81</c:v>
                </c:pt>
                <c:pt idx="60">
                  <c:v>82</c:v>
                </c:pt>
                <c:pt idx="61">
                  <c:v>83</c:v>
                </c:pt>
                <c:pt idx="62">
                  <c:v>84</c:v>
                </c:pt>
                <c:pt idx="63">
                  <c:v>85</c:v>
                </c:pt>
                <c:pt idx="64">
                  <c:v>86</c:v>
                </c:pt>
                <c:pt idx="65">
                  <c:v>87</c:v>
                </c:pt>
                <c:pt idx="66">
                  <c:v>88</c:v>
                </c:pt>
                <c:pt idx="67">
                  <c:v>89</c:v>
                </c:pt>
                <c:pt idx="68">
                  <c:v>90</c:v>
                </c:pt>
                <c:pt idx="69">
                  <c:v>91</c:v>
                </c:pt>
                <c:pt idx="70">
                  <c:v>92</c:v>
                </c:pt>
                <c:pt idx="71">
                  <c:v>93</c:v>
                </c:pt>
                <c:pt idx="72">
                  <c:v>94</c:v>
                </c:pt>
                <c:pt idx="73">
                  <c:v>95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99</c:v>
                </c:pt>
                <c:pt idx="78">
                  <c:v>100</c:v>
                </c:pt>
                <c:pt idx="79">
                  <c:v>101</c:v>
                </c:pt>
                <c:pt idx="80">
                  <c:v>102</c:v>
                </c:pt>
                <c:pt idx="81">
                  <c:v>103</c:v>
                </c:pt>
                <c:pt idx="82">
                  <c:v>104</c:v>
                </c:pt>
                <c:pt idx="83">
                  <c:v>105</c:v>
                </c:pt>
                <c:pt idx="84">
                  <c:v>106</c:v>
                </c:pt>
                <c:pt idx="85">
                  <c:v>107</c:v>
                </c:pt>
                <c:pt idx="86">
                  <c:v>108</c:v>
                </c:pt>
                <c:pt idx="87">
                  <c:v>109</c:v>
                </c:pt>
                <c:pt idx="88">
                  <c:v>110</c:v>
                </c:pt>
                <c:pt idx="89">
                  <c:v>111</c:v>
                </c:pt>
                <c:pt idx="90">
                  <c:v>112</c:v>
                </c:pt>
                <c:pt idx="91">
                  <c:v>113</c:v>
                </c:pt>
                <c:pt idx="92">
                  <c:v>114</c:v>
                </c:pt>
                <c:pt idx="93">
                  <c:v>115</c:v>
                </c:pt>
                <c:pt idx="94">
                  <c:v>116</c:v>
                </c:pt>
                <c:pt idx="95">
                  <c:v>117</c:v>
                </c:pt>
                <c:pt idx="96">
                  <c:v>118</c:v>
                </c:pt>
                <c:pt idx="97">
                  <c:v>119</c:v>
                </c:pt>
                <c:pt idx="98">
                  <c:v>120</c:v>
                </c:pt>
                <c:pt idx="99">
                  <c:v>121</c:v>
                </c:pt>
                <c:pt idx="100">
                  <c:v>122</c:v>
                </c:pt>
              </c:numCache>
            </c:numRef>
          </c:cat>
          <c:val>
            <c:numRef>
              <c:f>计算表!$F$19:$F$119</c:f>
              <c:numCache>
                <c:formatCode>#,##0_ </c:formatCode>
                <c:ptCount val="101"/>
                <c:pt idx="0">
                  <c:v>10570.000000000002</c:v>
                </c:pt>
                <c:pt idx="1">
                  <c:v>18625.95</c:v>
                </c:pt>
                <c:pt idx="2">
                  <c:v>27626.40825</c:v>
                </c:pt>
                <c:pt idx="3">
                  <c:v>37654.360038750005</c:v>
                </c:pt>
                <c:pt idx="4">
                  <c:v>48799.313965106259</c:v>
                </c:pt>
                <c:pt idx="5">
                  <c:v>61157.788695634983</c:v>
                </c:pt>
                <c:pt idx="6">
                  <c:v>74833.835084434715</c:v>
                </c:pt>
                <c:pt idx="7">
                  <c:v>89939.5961869647</c:v>
                </c:pt>
                <c:pt idx="8">
                  <c:v>1595.9078794240324</c:v>
                </c:pt>
                <c:pt idx="9">
                  <c:v>16257.942987682558</c:v>
                </c:pt>
                <c:pt idx="10">
                  <c:v>32612.277035814972</c:v>
                </c:pt>
                <c:pt idx="11">
                  <c:v>53678.747191526141</c:v>
                </c:pt>
                <c:pt idx="12">
                  <c:v>76986.091886833761</c:v>
                </c:pt>
                <c:pt idx="13">
                  <c:v>77416.793499578809</c:v>
                </c:pt>
                <c:pt idx="14">
                  <c:v>77817.293436704043</c:v>
                </c:pt>
                <c:pt idx="15">
                  <c:v>78185.629114921467</c:v>
                </c:pt>
                <c:pt idx="16">
                  <c:v>78519.751150035154</c:v>
                </c:pt>
                <c:pt idx="17">
                  <c:v>78817.519956699645</c:v>
                </c:pt>
                <c:pt idx="18">
                  <c:v>79076.702221925661</c:v>
                </c:pt>
                <c:pt idx="19">
                  <c:v>79294.967247769411</c:v>
                </c:pt>
                <c:pt idx="20">
                  <c:v>79469.883158479206</c:v>
                </c:pt>
                <c:pt idx="21">
                  <c:v>79598.912967204611</c:v>
                </c:pt>
                <c:pt idx="22">
                  <c:v>79679.410497198987</c:v>
                </c:pt>
                <c:pt idx="23">
                  <c:v>79708.616152265997</c:v>
                </c:pt>
                <c:pt idx="24">
                  <c:v>79683.652531013679</c:v>
                </c:pt>
                <c:pt idx="25">
                  <c:v>79601.519879285886</c:v>
                </c:pt>
                <c:pt idx="26">
                  <c:v>79459.091374941345</c:v>
                </c:pt>
                <c:pt idx="27">
                  <c:v>79253.108238942354</c:v>
                </c:pt>
                <c:pt idx="28">
                  <c:v>78980.174666500956</c:v>
                </c:pt>
                <c:pt idx="29">
                  <c:v>78636.752571808043</c:v>
                </c:pt>
                <c:pt idx="30">
                  <c:v>78219.156139640443</c:v>
                </c:pt>
                <c:pt idx="31">
                  <c:v>77723.546176903386</c:v>
                </c:pt>
                <c:pt idx="32">
                  <c:v>77145.924256918021</c:v>
                </c:pt>
                <c:pt idx="33">
                  <c:v>76482.126649009631</c:v>
                </c:pt>
                <c:pt idx="34">
                  <c:v>75727.818025686443</c:v>
                </c:pt>
                <c:pt idx="35">
                  <c:v>74878.484939426169</c:v>
                </c:pt>
                <c:pt idx="36">
                  <c:v>73929.429060803595</c:v>
                </c:pt>
                <c:pt idx="37">
                  <c:v>72875.760169399189</c:v>
                </c:pt>
                <c:pt idx="38">
                  <c:v>71712.388888624962</c:v>
                </c:pt>
                <c:pt idx="39">
                  <c:v>70434.019155289585</c:v>
                </c:pt>
                <c:pt idx="40">
                  <c:v>69035.140414398731</c:v>
                </c:pt>
                <c:pt idx="41">
                  <c:v>67510.019529350175</c:v>
                </c:pt>
                <c:pt idx="42">
                  <c:v>65852.692397333856</c:v>
                </c:pt>
                <c:pt idx="43">
                  <c:v>64056.955259386108</c:v>
                </c:pt>
                <c:pt idx="44">
                  <c:v>62116.3556941731</c:v>
                </c:pt>
                <c:pt idx="45">
                  <c:v>60024.1832841918</c:v>
                </c:pt>
                <c:pt idx="46">
                  <c:v>57773.459942675618</c:v>
                </c:pt>
                <c:pt idx="47">
                  <c:v>55356.929889077102</c:v>
                </c:pt>
                <c:pt idx="48">
                  <c:v>52767.049260570799</c:v>
                </c:pt>
                <c:pt idx="49">
                  <c:v>49995.975346574291</c:v>
                </c:pt>
                <c:pt idx="50">
                  <c:v>47035.555432825582</c:v>
                </c:pt>
                <c:pt idx="51">
                  <c:v>43877.315241078089</c:v>
                </c:pt>
                <c:pt idx="52">
                  <c:v>40512.44694998151</c:v>
                </c:pt>
                <c:pt idx="53">
                  <c:v>36931.796782205864</c:v>
                </c:pt>
                <c:pt idx="54">
                  <c:v>33125.852142337557</c:v>
                </c:pt>
                <c:pt idx="55">
                  <c:v>29084.728289528957</c:v>
                </c:pt>
                <c:pt idx="56">
                  <c:v>24798.154528316252</c:v>
                </c:pt>
                <c:pt idx="57">
                  <c:v>20255.459900434173</c:v>
                </c:pt>
                <c:pt idx="58">
                  <c:v>15445.558359848754</c:v>
                </c:pt>
                <c:pt idx="59">
                  <c:v>10356.933412600834</c:v>
                </c:pt>
                <c:pt idx="60">
                  <c:v>4977.6222024023855</c:v>
                </c:pt>
                <c:pt idx="61">
                  <c:v>-704.8009777457977</c:v>
                </c:pt>
                <c:pt idx="62">
                  <c:v>-6703.2417683438125</c:v>
                </c:pt>
                <c:pt idx="63">
                  <c:v>-13031.103441740295</c:v>
                </c:pt>
                <c:pt idx="64">
                  <c:v>-19702.305237935747</c:v>
                </c:pt>
                <c:pt idx="65">
                  <c:v>-26731.301360512727</c:v>
                </c:pt>
                <c:pt idx="66">
                  <c:v>-34133.100656164883</c:v>
                </c:pt>
                <c:pt idx="67">
                  <c:v>-41595.527822994904</c:v>
                </c:pt>
                <c:pt idx="68">
                  <c:v>-41727.438379454798</c:v>
                </c:pt>
                <c:pt idx="69">
                  <c:v>-41861.987147043896</c:v>
                </c:pt>
                <c:pt idx="70">
                  <c:v>-41999.22688998477</c:v>
                </c:pt>
                <c:pt idx="71">
                  <c:v>-42139.211427784467</c:v>
                </c:pt>
                <c:pt idx="72">
                  <c:v>-42281.995656340157</c:v>
                </c:pt>
                <c:pt idx="73">
                  <c:v>-42427.635569466969</c:v>
                </c:pt>
                <c:pt idx="74">
                  <c:v>-42576.188280856302</c:v>
                </c:pt>
                <c:pt idx="75">
                  <c:v>-42727.712046473425</c:v>
                </c:pt>
                <c:pt idx="76">
                  <c:v>-42882.266287402897</c:v>
                </c:pt>
                <c:pt idx="77">
                  <c:v>-35000</c:v>
                </c:pt>
                <c:pt idx="78">
                  <c:v>-35000</c:v>
                </c:pt>
                <c:pt idx="79">
                  <c:v>-35000</c:v>
                </c:pt>
                <c:pt idx="80">
                  <c:v>-35000</c:v>
                </c:pt>
                <c:pt idx="81">
                  <c:v>-35000</c:v>
                </c:pt>
                <c:pt idx="82">
                  <c:v>-35000</c:v>
                </c:pt>
                <c:pt idx="83">
                  <c:v>-35000</c:v>
                </c:pt>
                <c:pt idx="84">
                  <c:v>-35000</c:v>
                </c:pt>
                <c:pt idx="85">
                  <c:v>-35000</c:v>
                </c:pt>
                <c:pt idx="86">
                  <c:v>-35000</c:v>
                </c:pt>
                <c:pt idx="87">
                  <c:v>-35000</c:v>
                </c:pt>
                <c:pt idx="88">
                  <c:v>-35000</c:v>
                </c:pt>
                <c:pt idx="89">
                  <c:v>-35000</c:v>
                </c:pt>
                <c:pt idx="90">
                  <c:v>-35000</c:v>
                </c:pt>
                <c:pt idx="91">
                  <c:v>-35000</c:v>
                </c:pt>
                <c:pt idx="92">
                  <c:v>-35000</c:v>
                </c:pt>
                <c:pt idx="93">
                  <c:v>-35000</c:v>
                </c:pt>
                <c:pt idx="94">
                  <c:v>-35000</c:v>
                </c:pt>
                <c:pt idx="95">
                  <c:v>-35000</c:v>
                </c:pt>
                <c:pt idx="96">
                  <c:v>-35000</c:v>
                </c:pt>
                <c:pt idx="97">
                  <c:v>-35000</c:v>
                </c:pt>
                <c:pt idx="98">
                  <c:v>-35000</c:v>
                </c:pt>
                <c:pt idx="99">
                  <c:v>-35000</c:v>
                </c:pt>
                <c:pt idx="100">
                  <c:v>-35000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4C-4721-A0E8-D41D4F26F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6942543"/>
        <c:axId val="193378047"/>
      </c:barChart>
      <c:lineChart>
        <c:grouping val="standard"/>
        <c:varyColors val="0"/>
        <c:ser>
          <c:idx val="6"/>
          <c:order val="4"/>
          <c:tx>
            <c:strRef>
              <c:f>计算表!$G$18</c:f>
              <c:strCache>
                <c:ptCount val="1"/>
                <c:pt idx="0">
                  <c:v>总结余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计算表!$H$19:$H$119</c:f>
              <c:numCache>
                <c:formatCode>0</c:formatCode>
                <c:ptCount val="101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  <c:pt idx="53">
                  <c:v>75</c:v>
                </c:pt>
                <c:pt idx="54">
                  <c:v>76</c:v>
                </c:pt>
                <c:pt idx="55">
                  <c:v>77</c:v>
                </c:pt>
                <c:pt idx="56">
                  <c:v>78</c:v>
                </c:pt>
                <c:pt idx="57">
                  <c:v>79</c:v>
                </c:pt>
                <c:pt idx="58">
                  <c:v>80</c:v>
                </c:pt>
                <c:pt idx="59">
                  <c:v>81</c:v>
                </c:pt>
                <c:pt idx="60">
                  <c:v>82</c:v>
                </c:pt>
                <c:pt idx="61">
                  <c:v>83</c:v>
                </c:pt>
                <c:pt idx="62">
                  <c:v>84</c:v>
                </c:pt>
                <c:pt idx="63">
                  <c:v>85</c:v>
                </c:pt>
                <c:pt idx="64">
                  <c:v>86</c:v>
                </c:pt>
                <c:pt idx="65">
                  <c:v>87</c:v>
                </c:pt>
                <c:pt idx="66">
                  <c:v>88</c:v>
                </c:pt>
                <c:pt idx="67">
                  <c:v>89</c:v>
                </c:pt>
                <c:pt idx="68">
                  <c:v>90</c:v>
                </c:pt>
                <c:pt idx="69">
                  <c:v>91</c:v>
                </c:pt>
                <c:pt idx="70">
                  <c:v>92</c:v>
                </c:pt>
                <c:pt idx="71">
                  <c:v>93</c:v>
                </c:pt>
                <c:pt idx="72">
                  <c:v>94</c:v>
                </c:pt>
                <c:pt idx="73">
                  <c:v>95</c:v>
                </c:pt>
                <c:pt idx="74">
                  <c:v>96</c:v>
                </c:pt>
                <c:pt idx="75">
                  <c:v>97</c:v>
                </c:pt>
                <c:pt idx="76">
                  <c:v>98</c:v>
                </c:pt>
                <c:pt idx="77">
                  <c:v>99</c:v>
                </c:pt>
                <c:pt idx="78">
                  <c:v>100</c:v>
                </c:pt>
                <c:pt idx="79">
                  <c:v>101</c:v>
                </c:pt>
                <c:pt idx="80">
                  <c:v>102</c:v>
                </c:pt>
                <c:pt idx="81">
                  <c:v>103</c:v>
                </c:pt>
                <c:pt idx="82">
                  <c:v>104</c:v>
                </c:pt>
                <c:pt idx="83">
                  <c:v>105</c:v>
                </c:pt>
                <c:pt idx="84">
                  <c:v>106</c:v>
                </c:pt>
                <c:pt idx="85">
                  <c:v>107</c:v>
                </c:pt>
                <c:pt idx="86">
                  <c:v>108</c:v>
                </c:pt>
                <c:pt idx="87">
                  <c:v>109</c:v>
                </c:pt>
                <c:pt idx="88">
                  <c:v>110</c:v>
                </c:pt>
                <c:pt idx="89">
                  <c:v>111</c:v>
                </c:pt>
                <c:pt idx="90">
                  <c:v>112</c:v>
                </c:pt>
                <c:pt idx="91">
                  <c:v>113</c:v>
                </c:pt>
                <c:pt idx="92">
                  <c:v>114</c:v>
                </c:pt>
                <c:pt idx="93">
                  <c:v>115</c:v>
                </c:pt>
                <c:pt idx="94">
                  <c:v>116</c:v>
                </c:pt>
                <c:pt idx="95">
                  <c:v>117</c:v>
                </c:pt>
                <c:pt idx="96">
                  <c:v>118</c:v>
                </c:pt>
                <c:pt idx="97">
                  <c:v>119</c:v>
                </c:pt>
                <c:pt idx="98">
                  <c:v>120</c:v>
                </c:pt>
                <c:pt idx="99">
                  <c:v>121</c:v>
                </c:pt>
                <c:pt idx="100">
                  <c:v>122</c:v>
                </c:pt>
              </c:numCache>
            </c:numRef>
          </c:cat>
          <c:val>
            <c:numRef>
              <c:f>计算表!$G$19:$G$119</c:f>
              <c:numCache>
                <c:formatCode>#,##0_ </c:formatCode>
                <c:ptCount val="101"/>
                <c:pt idx="0">
                  <c:v>312570</c:v>
                </c:pt>
                <c:pt idx="1">
                  <c:v>550795.94999999995</c:v>
                </c:pt>
                <c:pt idx="2">
                  <c:v>816952.35824999993</c:v>
                </c:pt>
                <c:pt idx="3">
                  <c:v>1113493.2182887502</c:v>
                </c:pt>
                <c:pt idx="4">
                  <c:v>1443065.4272538563</c:v>
                </c:pt>
                <c:pt idx="5">
                  <c:v>1808523.1799994914</c:v>
                </c:pt>
                <c:pt idx="6">
                  <c:v>2212943.4089254262</c:v>
                </c:pt>
                <c:pt idx="7">
                  <c:v>2659642.3443859559</c:v>
                </c:pt>
                <c:pt idx="8">
                  <c:v>47193.275862967814</c:v>
                </c:pt>
                <c:pt idx="9">
                  <c:v>480770.59977861273</c:v>
                </c:pt>
                <c:pt idx="10">
                  <c:v>964391.62091624259</c:v>
                </c:pt>
                <c:pt idx="11">
                  <c:v>1587357.2383779872</c:v>
                </c:pt>
                <c:pt idx="12">
                  <c:v>2276588.7172249411</c:v>
                </c:pt>
                <c:pt idx="13">
                  <c:v>2289325.1792018302</c:v>
                </c:pt>
                <c:pt idx="14">
                  <c:v>2301168.5344853909</c:v>
                </c:pt>
                <c:pt idx="15">
                  <c:v>2312060.7466841061</c:v>
                </c:pt>
                <c:pt idx="16">
                  <c:v>2321941.2125796108</c:v>
                </c:pt>
                <c:pt idx="17">
                  <c:v>2330746.6615766892</c:v>
                </c:pt>
                <c:pt idx="18">
                  <c:v>2338411.0514198015</c:v>
                </c:pt>
                <c:pt idx="19">
                  <c:v>2344865.4600411807</c:v>
                </c:pt>
                <c:pt idx="20">
                  <c:v>2350037.9734007423</c:v>
                </c:pt>
                <c:pt idx="21">
                  <c:v>2353853.5691730506</c:v>
                </c:pt>
                <c:pt idx="22">
                  <c:v>2356233.9961314555</c:v>
                </c:pt>
                <c:pt idx="23">
                  <c:v>2357097.6490741516</c:v>
                </c:pt>
                <c:pt idx="24">
                  <c:v>2356359.4391314043</c:v>
                </c:pt>
                <c:pt idx="25">
                  <c:v>2353930.6592874536</c:v>
                </c:pt>
                <c:pt idx="26">
                  <c:v>2349718.8449446936</c:v>
                </c:pt>
                <c:pt idx="27">
                  <c:v>2343627.629351581</c:v>
                </c:pt>
                <c:pt idx="28">
                  <c:v>2335556.5937093855</c:v>
                </c:pt>
                <c:pt idx="29">
                  <c:v>2325401.1117663234</c:v>
                </c:pt>
                <c:pt idx="30">
                  <c:v>2313052.1887007961</c:v>
                </c:pt>
                <c:pt idx="31">
                  <c:v>2298396.2940884284</c:v>
                </c:pt>
                <c:pt idx="32">
                  <c:v>2281315.1887402898</c:v>
                </c:pt>
                <c:pt idx="33">
                  <c:v>2261685.7451921417</c:v>
                </c:pt>
                <c:pt idx="34">
                  <c:v>2239379.7616167273</c:v>
                </c:pt>
                <c:pt idx="35">
                  <c:v>2214263.7689230307</c:v>
                </c:pt>
                <c:pt idx="36">
                  <c:v>2186198.830798049</c:v>
                </c:pt>
                <c:pt idx="37">
                  <c:v>2155040.3364379471</c:v>
                </c:pt>
                <c:pt idx="38">
                  <c:v>2120637.785706481</c:v>
                </c:pt>
                <c:pt idx="39">
                  <c:v>2082834.5664492776</c:v>
                </c:pt>
                <c:pt idx="40">
                  <c:v>2041467.7236829335</c:v>
                </c:pt>
                <c:pt idx="41">
                  <c:v>1996367.7203679262</c:v>
                </c:pt>
                <c:pt idx="42">
                  <c:v>1947358.1894640154</c:v>
                </c:pt>
                <c:pt idx="43">
                  <c:v>1894255.6769561321</c:v>
                </c:pt>
                <c:pt idx="44">
                  <c:v>1836869.3755276902</c:v>
                </c:pt>
                <c:pt idx="45">
                  <c:v>1775000.8485468146</c:v>
                </c:pt>
                <c:pt idx="46">
                  <c:v>1708443.7440191216</c:v>
                </c:pt>
                <c:pt idx="47">
                  <c:v>1636983.4981484227</c:v>
                </c:pt>
                <c:pt idx="48">
                  <c:v>1560397.0281340221</c:v>
                </c:pt>
                <c:pt idx="49">
                  <c:v>1478452.4138201254</c:v>
                </c:pt>
                <c:pt idx="50">
                  <c:v>1390908.5677992706</c:v>
                </c:pt>
                <c:pt idx="51">
                  <c:v>1297514.8935575949</c:v>
                </c:pt>
                <c:pt idx="52">
                  <c:v>1198010.9312351674</c:v>
                </c:pt>
                <c:pt idx="53">
                  <c:v>1092125.990559516</c:v>
                </c:pt>
                <c:pt idx="54">
                  <c:v>979578.77049483918</c:v>
                </c:pt>
                <c:pt idx="55">
                  <c:v>860076.96513321344</c:v>
                </c:pt>
                <c:pt idx="56">
                  <c:v>733316.85533735191</c:v>
                </c:pt>
                <c:pt idx="57">
                  <c:v>598982.88562712469</c:v>
                </c:pt>
                <c:pt idx="58">
                  <c:v>456747.22578409879</c:v>
                </c:pt>
                <c:pt idx="59">
                  <c:v>306269.31662976748</c:v>
                </c:pt>
                <c:pt idx="60">
                  <c:v>147195.39941389911</c:v>
                </c:pt>
                <c:pt idx="61">
                  <c:v>-20841.971770482873</c:v>
                </c:pt>
                <c:pt idx="62">
                  <c:v>-198224.43514959558</c:v>
                </c:pt>
                <c:pt idx="63">
                  <c:v>-385348.34463432012</c:v>
                </c:pt>
                <c:pt idx="64">
                  <c:v>-582625.31203609984</c:v>
                </c:pt>
                <c:pt idx="65">
                  <c:v>-790482.7688037334</c:v>
                </c:pt>
                <c:pt idx="66">
                  <c:v>-1000000</c:v>
                </c:pt>
                <c:pt idx="67">
                  <c:v>-1000000</c:v>
                </c:pt>
                <c:pt idx="68">
                  <c:v>-1000000</c:v>
                </c:pt>
                <c:pt idx="69">
                  <c:v>-1000000</c:v>
                </c:pt>
                <c:pt idx="70">
                  <c:v>-1000000</c:v>
                </c:pt>
                <c:pt idx="71">
                  <c:v>-1000000</c:v>
                </c:pt>
                <c:pt idx="72">
                  <c:v>-1000000</c:v>
                </c:pt>
                <c:pt idx="73">
                  <c:v>-1000000</c:v>
                </c:pt>
                <c:pt idx="74">
                  <c:v>-1000000</c:v>
                </c:pt>
                <c:pt idx="75">
                  <c:v>-1000000</c:v>
                </c:pt>
                <c:pt idx="76">
                  <c:v>-1000000</c:v>
                </c:pt>
                <c:pt idx="77">
                  <c:v>-1000000</c:v>
                </c:pt>
                <c:pt idx="78">
                  <c:v>-1000000</c:v>
                </c:pt>
                <c:pt idx="79">
                  <c:v>-1000000</c:v>
                </c:pt>
                <c:pt idx="80">
                  <c:v>-1000000</c:v>
                </c:pt>
                <c:pt idx="81">
                  <c:v>-1000000</c:v>
                </c:pt>
                <c:pt idx="82">
                  <c:v>-1000000</c:v>
                </c:pt>
                <c:pt idx="83">
                  <c:v>-1000000</c:v>
                </c:pt>
                <c:pt idx="84">
                  <c:v>-1000000</c:v>
                </c:pt>
                <c:pt idx="85">
                  <c:v>-1000000</c:v>
                </c:pt>
                <c:pt idx="86">
                  <c:v>-1000000</c:v>
                </c:pt>
                <c:pt idx="87">
                  <c:v>-1000000</c:v>
                </c:pt>
                <c:pt idx="88">
                  <c:v>-1000000</c:v>
                </c:pt>
                <c:pt idx="89">
                  <c:v>-1000000</c:v>
                </c:pt>
                <c:pt idx="90">
                  <c:v>-1000000</c:v>
                </c:pt>
                <c:pt idx="91">
                  <c:v>-1000000</c:v>
                </c:pt>
                <c:pt idx="92">
                  <c:v>-1000000</c:v>
                </c:pt>
                <c:pt idx="93">
                  <c:v>-1000000</c:v>
                </c:pt>
                <c:pt idx="94">
                  <c:v>-1000000</c:v>
                </c:pt>
                <c:pt idx="95">
                  <c:v>-1000000</c:v>
                </c:pt>
                <c:pt idx="96">
                  <c:v>-1000000</c:v>
                </c:pt>
                <c:pt idx="97">
                  <c:v>-1000000</c:v>
                </c:pt>
                <c:pt idx="98">
                  <c:v>-1000000</c:v>
                </c:pt>
                <c:pt idx="99">
                  <c:v>-1000000</c:v>
                </c:pt>
                <c:pt idx="100">
                  <c:v>-1000000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734C-4721-A0E8-D41D4F26F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942543"/>
        <c:axId val="193378047"/>
      </c:lineChart>
      <c:catAx>
        <c:axId val="44694254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378047"/>
        <c:crosses val="autoZero"/>
        <c:auto val="1"/>
        <c:lblAlgn val="ctr"/>
        <c:lblOffset val="100"/>
        <c:tickLblSkip val="2"/>
        <c:noMultiLvlLbl val="0"/>
      </c:catAx>
      <c:valAx>
        <c:axId val="19337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694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19</xdr:col>
      <xdr:colOff>1043608</xdr:colOff>
      <xdr:row>13</xdr:row>
      <xdr:rowOff>1313</xdr:rowOff>
    </xdr:to>
    <xdr:graphicFrame macro="">
      <xdr:nvGraphicFramePr>
        <xdr:cNvPr id="2" name="资产变化图">
          <a:extLst>
            <a:ext uri="{FF2B5EF4-FFF2-40B4-BE49-F238E27FC236}">
              <a16:creationId xmlns:a16="http://schemas.microsoft.com/office/drawing/2014/main" id="{75C2D6EF-DC8F-1AC1-FA1A-2E47E6F73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515A73-C290-4A42-AA60-FD4814F4028A}" name="收支表" displayName="收支表" ref="A18:H119" totalsRowShown="0">
  <autoFilter ref="A18:H119" xr:uid="{7B515A73-C290-4A42-AA60-FD4814F4028A}"/>
  <tableColumns count="8">
    <tableColumn id="8" xr3:uid="{B6C539E9-9570-4B73-9487-275D23FACC8F}" name="第几年" dataDxfId="7">
      <calculatedColumnFormula>ROW($A1)-1</calculatedColumnFormula>
    </tableColumn>
    <tableColumn id="1" xr3:uid="{6D5ED9F3-8484-45B9-A933-79ADCD767503}" name="年份" dataDxfId="6">
      <calculatedColumnFormula>$C$2+A19</calculatedColumnFormula>
    </tableColumn>
    <tableColumn id="2" xr3:uid="{99112669-AEA2-4C51-B213-B3D0EC9C5232}" name="年收入" dataDxfId="5">
      <calculatedColumnFormula>SUMIF(J19:AH19,"&gt;0")</calculatedColumnFormula>
    </tableColumn>
    <tableColumn id="3" xr3:uid="{145B82E9-7BBE-42BC-BFFF-1A3FAEF97192}" name="年支出" dataDxfId="4">
      <calculatedColumnFormula>SUMIF(J19:AH19,"&lt;0")</calculatedColumnFormula>
    </tableColumn>
    <tableColumn id="4" xr3:uid="{1D6E7A8B-D82A-41E1-B1F3-0100BD9E9A74}" name="年结余" dataDxfId="3">
      <calculatedColumnFormula>C19+D19</calculatedColumnFormula>
    </tableColumn>
    <tableColumn id="5" xr3:uid="{F64C71DB-A6F2-4E10-897E-E66BA3F71A10}" name="年资产收益" dataDxfId="2">
      <calculatedColumnFormula>IF(A19="","",E19*$C$3)</calculatedColumnFormula>
    </tableColumn>
    <tableColumn id="6" xr3:uid="{B8BF9DEC-365C-48E6-87AE-396F1BC2AD02}" name="总结余" dataDxfId="1">
      <calculatedColumnFormula>IF(A19="","",F19)</calculatedColumnFormula>
    </tableColumn>
    <tableColumn id="7" xr3:uid="{A8448636-C398-4122-8FAC-C72B4BB9B333}" name="几岁了" dataDxfId="0">
      <calculatedColumnFormula>$C$1+A19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2E4C-EE10-4BF6-9195-310EA6EF5599}">
  <dimension ref="B2:H8"/>
  <sheetViews>
    <sheetView tabSelected="1" workbookViewId="0">
      <selection activeCell="N7" sqref="N7"/>
    </sheetView>
  </sheetViews>
  <sheetFormatPr defaultRowHeight="16.5" x14ac:dyDescent="0.45"/>
  <cols>
    <col min="7" max="7" width="33.4609375" customWidth="1"/>
  </cols>
  <sheetData>
    <row r="2" spans="2:8" ht="17" thickBot="1" x14ac:dyDescent="0.5"/>
    <row r="3" spans="2:8" ht="37" customHeight="1" thickTop="1" x14ac:dyDescent="0.45">
      <c r="B3" s="24" t="s">
        <v>25</v>
      </c>
      <c r="C3" s="25"/>
      <c r="D3" s="25"/>
      <c r="E3" s="25"/>
      <c r="F3" s="25"/>
      <c r="G3" s="26"/>
    </row>
    <row r="4" spans="2:8" ht="50" customHeight="1" x14ac:dyDescent="0.45">
      <c r="B4" s="27"/>
      <c r="C4" s="28"/>
      <c r="D4" s="28"/>
      <c r="E4" s="28"/>
      <c r="F4" s="28"/>
      <c r="G4" s="29"/>
    </row>
    <row r="5" spans="2:8" ht="31.5" customHeight="1" thickBot="1" x14ac:dyDescent="0.5">
      <c r="B5" s="30"/>
      <c r="C5" s="31"/>
      <c r="D5" s="31"/>
      <c r="E5" s="31"/>
      <c r="F5" s="31"/>
      <c r="G5" s="32"/>
    </row>
    <row r="6" spans="2:8" ht="147" customHeight="1" thickTop="1" thickBot="1" x14ac:dyDescent="0.5">
      <c r="B6" s="33" t="s">
        <v>28</v>
      </c>
      <c r="C6" s="34"/>
      <c r="D6" s="34"/>
      <c r="E6" s="34"/>
      <c r="F6" s="34"/>
      <c r="G6" s="35"/>
      <c r="H6" s="23"/>
    </row>
    <row r="7" spans="2:8" ht="139.5" customHeight="1" thickTop="1" thickBot="1" x14ac:dyDescent="0.5">
      <c r="B7" s="36" t="s">
        <v>27</v>
      </c>
      <c r="C7" s="37"/>
      <c r="D7" s="37"/>
      <c r="E7" s="37"/>
      <c r="F7" s="37"/>
      <c r="G7" s="38"/>
    </row>
    <row r="8" spans="2:8" ht="17" thickTop="1" x14ac:dyDescent="0.45"/>
  </sheetData>
  <mergeCells count="3">
    <mergeCell ref="B3:G5"/>
    <mergeCell ref="B6:G6"/>
    <mergeCell ref="B7:G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0"/>
  <sheetViews>
    <sheetView zoomScale="115" zoomScaleNormal="115" workbookViewId="0">
      <selection activeCell="D11" sqref="D11"/>
    </sheetView>
  </sheetViews>
  <sheetFormatPr defaultRowHeight="16.5" x14ac:dyDescent="0.45"/>
  <cols>
    <col min="2" max="2" width="18.4609375" customWidth="1"/>
    <col min="3" max="27" width="12.61328125" customWidth="1"/>
  </cols>
  <sheetData>
    <row r="1" spans="2:27" x14ac:dyDescent="0.45">
      <c r="B1" s="10" t="s">
        <v>0</v>
      </c>
      <c r="C1" s="11">
        <v>22</v>
      </c>
      <c r="D1" s="15" t="s">
        <v>23</v>
      </c>
      <c r="E1" s="16">
        <v>100000000</v>
      </c>
      <c r="I1" t="str">
        <f t="array" ref="I1">IFERROR("第 " &amp; MATCH(TRUE,$G$19:$G$119&lt;0,0) -1  &amp; " 年 ("
    &amp; MATCH(TRUE,$G$19:$G$119&lt;0,0) -1 + $C$2
    &amp; ") 破产",
  "永不破产"
)</f>
        <v>第 61 年 (2085) 破产</v>
      </c>
    </row>
    <row r="2" spans="2:27" x14ac:dyDescent="0.45">
      <c r="B2" s="10" t="s">
        <v>4</v>
      </c>
      <c r="C2" s="11">
        <v>2024</v>
      </c>
      <c r="D2" s="15" t="s">
        <v>24</v>
      </c>
      <c r="E2" s="16">
        <v>-1000000</v>
      </c>
    </row>
    <row r="3" spans="2:27" x14ac:dyDescent="0.45">
      <c r="B3" s="10" t="s">
        <v>12</v>
      </c>
      <c r="C3" s="12">
        <v>3.5000000000000003E-2</v>
      </c>
      <c r="D3" s="10"/>
      <c r="E3" s="10"/>
    </row>
    <row r="5" spans="2:27" x14ac:dyDescent="0.45">
      <c r="B5" s="39" t="s">
        <v>21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1"/>
    </row>
    <row r="6" spans="2:27" ht="17" thickBot="1" x14ac:dyDescent="0.5"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4"/>
    </row>
    <row r="7" spans="2:27" ht="17" thickBot="1" x14ac:dyDescent="0.5">
      <c r="B7" s="2" t="s">
        <v>3</v>
      </c>
      <c r="C7" s="8" t="s">
        <v>6</v>
      </c>
      <c r="D7" s="8" t="s">
        <v>7</v>
      </c>
      <c r="E7" s="8" t="s">
        <v>8</v>
      </c>
      <c r="F7" s="8" t="s">
        <v>9</v>
      </c>
      <c r="G7" s="19" t="s">
        <v>26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2:27" ht="17" thickBot="1" x14ac:dyDescent="0.5">
      <c r="B8" s="3" t="s">
        <v>5</v>
      </c>
      <c r="C8" s="17">
        <v>300000</v>
      </c>
      <c r="D8" s="17">
        <v>-48000</v>
      </c>
      <c r="E8" s="17">
        <v>-50000</v>
      </c>
      <c r="F8" s="17">
        <v>100000</v>
      </c>
      <c r="G8" s="20">
        <v>-3000000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8"/>
    </row>
    <row r="9" spans="2:27" ht="17" thickBot="1" x14ac:dyDescent="0.5">
      <c r="B9" s="3" t="s">
        <v>1</v>
      </c>
      <c r="C9" s="1">
        <v>22</v>
      </c>
      <c r="D9" s="1">
        <v>22</v>
      </c>
      <c r="E9" s="1">
        <v>22</v>
      </c>
      <c r="F9" s="1">
        <v>22</v>
      </c>
      <c r="G9" s="21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</row>
    <row r="10" spans="2:27" ht="17" thickBot="1" x14ac:dyDescent="0.5">
      <c r="B10" s="3" t="s">
        <v>18</v>
      </c>
      <c r="C10" s="1">
        <v>35</v>
      </c>
      <c r="D10" s="1">
        <v>33</v>
      </c>
      <c r="E10" s="1">
        <v>99</v>
      </c>
      <c r="F10" s="1">
        <v>22</v>
      </c>
      <c r="G10" s="21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</row>
    <row r="11" spans="2:27" ht="17" thickBot="1" x14ac:dyDescent="0.5">
      <c r="B11" s="4" t="s">
        <v>2</v>
      </c>
      <c r="C11" s="6">
        <v>7.0000000000000007E-2</v>
      </c>
      <c r="D11" s="6">
        <v>0.05</v>
      </c>
      <c r="E11" s="6">
        <v>0.02</v>
      </c>
      <c r="F11" s="6">
        <v>0</v>
      </c>
      <c r="G11" s="22"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</row>
    <row r="12" spans="2:27" ht="16" customHeight="1" x14ac:dyDescent="0.45"/>
    <row r="13" spans="2:27" ht="374.5" customHeight="1" x14ac:dyDescent="0.45"/>
    <row r="17" spans="1:34" x14ac:dyDescent="0.45">
      <c r="A17" s="45" t="s">
        <v>22</v>
      </c>
      <c r="B17" s="45"/>
      <c r="J17" s="45" t="s">
        <v>20</v>
      </c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</row>
    <row r="18" spans="1:34" x14ac:dyDescent="0.45">
      <c r="A18" t="s">
        <v>10</v>
      </c>
      <c r="B18" t="s">
        <v>11</v>
      </c>
      <c r="C18" t="s">
        <v>13</v>
      </c>
      <c r="D18" t="s">
        <v>14</v>
      </c>
      <c r="E18" t="s">
        <v>15</v>
      </c>
      <c r="F18" t="s">
        <v>19</v>
      </c>
      <c r="G18" t="s">
        <v>16</v>
      </c>
      <c r="H18" t="s">
        <v>17</v>
      </c>
      <c r="J18" s="13" t="str">
        <f>C7</f>
        <v>打工</v>
      </c>
      <c r="K18" s="13" t="str">
        <f t="shared" ref="K18:Q18" si="0">D7</f>
        <v>房租</v>
      </c>
      <c r="L18" s="13" t="str">
        <f t="shared" si="0"/>
        <v>其他支出</v>
      </c>
      <c r="M18" s="13" t="str">
        <f t="shared" si="0"/>
        <v>目前资产</v>
      </c>
      <c r="N18" s="13" t="str">
        <f t="shared" si="0"/>
        <v>买房</v>
      </c>
      <c r="O18" s="13">
        <f t="shared" si="0"/>
        <v>0</v>
      </c>
      <c r="P18" s="13">
        <f t="shared" si="0"/>
        <v>0</v>
      </c>
      <c r="Q18" s="13">
        <f t="shared" si="0"/>
        <v>0</v>
      </c>
      <c r="R18" s="13">
        <f t="shared" ref="R18:T18" si="1">K7</f>
        <v>0</v>
      </c>
      <c r="S18" s="13">
        <f t="shared" si="1"/>
        <v>0</v>
      </c>
      <c r="T18" s="13">
        <f t="shared" si="1"/>
        <v>0</v>
      </c>
      <c r="U18" s="13">
        <f t="shared" ref="U18" si="2">N7</f>
        <v>0</v>
      </c>
      <c r="V18" s="13">
        <f t="shared" ref="V18" si="3">O7</f>
        <v>0</v>
      </c>
      <c r="W18" s="13">
        <f t="shared" ref="W18" si="4">P7</f>
        <v>0</v>
      </c>
      <c r="X18" s="13">
        <f t="shared" ref="X18" si="5">Q7</f>
        <v>0</v>
      </c>
      <c r="Y18" s="13">
        <f t="shared" ref="Y18" si="6">R7</f>
        <v>0</v>
      </c>
      <c r="Z18" s="13">
        <f t="shared" ref="Z18" si="7">S7</f>
        <v>0</v>
      </c>
      <c r="AA18" s="13">
        <f t="shared" ref="AA18" si="8">T7</f>
        <v>0</v>
      </c>
      <c r="AB18" s="13">
        <f t="shared" ref="AB18" si="9">U7</f>
        <v>0</v>
      </c>
      <c r="AC18" s="13">
        <f t="shared" ref="AC18" si="10">V7</f>
        <v>0</v>
      </c>
      <c r="AD18" s="13">
        <f t="shared" ref="AD18" si="11">W7</f>
        <v>0</v>
      </c>
      <c r="AE18" s="13">
        <f t="shared" ref="AE18" si="12">X7</f>
        <v>0</v>
      </c>
      <c r="AF18" s="13">
        <f t="shared" ref="AF18" si="13">Y7</f>
        <v>0</v>
      </c>
      <c r="AG18" s="13">
        <f t="shared" ref="AG18" si="14">Z7</f>
        <v>0</v>
      </c>
      <c r="AH18" s="13">
        <f t="shared" ref="AH18" si="15">AA7</f>
        <v>0</v>
      </c>
    </row>
    <row r="19" spans="1:34" x14ac:dyDescent="0.45">
      <c r="A19" s="1">
        <f t="shared" ref="A19:A50" si="16">ROW($A1)-1</f>
        <v>0</v>
      </c>
      <c r="B19" s="1">
        <f t="shared" ref="B19:B50" si="17">$C$2+A19</f>
        <v>2024</v>
      </c>
      <c r="C19" s="17">
        <f t="shared" ref="C19:C50" si="18">SUMIF(J19:AH19,"&gt;0")</f>
        <v>400000</v>
      </c>
      <c r="D19" s="17">
        <f t="shared" ref="D19:D50" si="19">SUMIF(J19:AH19,"&lt;0")</f>
        <v>-98000</v>
      </c>
      <c r="E19" s="17">
        <f t="shared" ref="E19:E50" si="20">C19+D19</f>
        <v>302000</v>
      </c>
      <c r="F19" s="17">
        <f>E19*$C$3</f>
        <v>10570.000000000002</v>
      </c>
      <c r="G19" s="17">
        <f>E19+F19</f>
        <v>312570</v>
      </c>
      <c r="H19" s="1">
        <f t="shared" ref="H19:H50" si="21">$C$1+A19</f>
        <v>22</v>
      </c>
      <c r="J19" s="14">
        <f>IF($H19=C$9, C$8,
  IF(AND($H19&gt;C$9, $H19&lt;C$10),
    J18*(1+C$11),
    0
  )
)</f>
        <v>300000</v>
      </c>
      <c r="K19" s="14">
        <f t="shared" ref="K19:M34" si="22">IF($H19=D$9, D$8,
  IF(AND($H19&gt;D$9, $H19&lt;D$10),
    K18*(1+D$11),
    0
  )
)</f>
        <v>-48000</v>
      </c>
      <c r="L19" s="14">
        <f t="shared" si="22"/>
        <v>-50000</v>
      </c>
      <c r="M19" s="14">
        <f t="shared" si="22"/>
        <v>100000</v>
      </c>
      <c r="N19" s="14">
        <f t="shared" ref="N19" si="23">IF($H19=G$9, G$8,
  IF(AND($H19&gt;G$9, $H19&lt;G$10),
    N18*(1+G$11),
    0
  )
)</f>
        <v>0</v>
      </c>
      <c r="O19" s="14">
        <f t="shared" ref="O19" si="24">IF($H19=H$9, H$8,
  IF(AND($H19&gt;H$9, $H19&lt;H$10),
    O18*(1+H$11),
    0
  )
)</f>
        <v>0</v>
      </c>
      <c r="P19" s="14">
        <f t="shared" ref="P19" si="25">IF($H19=I$9, I$8,
  IF(AND($H19&gt;I$9, $H19&lt;I$10),
    P18*(1+I$11),
    0
  )
)</f>
        <v>0</v>
      </c>
      <c r="Q19" s="14">
        <f t="shared" ref="Q19" si="26">IF($H19=J$9, J$8,
  IF(AND($H19&gt;J$9, $H19&lt;J$10),
    Q18*(1+J$11),
    0
  )
)</f>
        <v>0</v>
      </c>
      <c r="R19" s="14">
        <f t="shared" ref="R19" si="27">IF($H19=K$9, K$8,
  IF(AND($H19&gt;K$9, $H19&lt;K$10),
    R18*(1+K$11),
    0
  )
)</f>
        <v>0</v>
      </c>
      <c r="S19" s="14">
        <f t="shared" ref="S19" si="28">IF($H19=L$9, L$8,
  IF(AND($H19&gt;L$9, $H19&lt;L$10),
    S18*(1+L$11),
    0
  )
)</f>
        <v>0</v>
      </c>
      <c r="T19" s="14">
        <f t="shared" ref="T19" si="29">IF($H19=M$9, M$8,
  IF(AND($H19&gt;M$9, $H19&lt;M$10),
    T18*(1+M$11),
    0
  )
)</f>
        <v>0</v>
      </c>
      <c r="U19" s="14">
        <f t="shared" ref="U19" si="30">IF($H19=N$9, N$8,
  IF(AND($H19&gt;N$9, $H19&lt;N$10),
    U18*(1+N$11),
    0
  )
)</f>
        <v>0</v>
      </c>
      <c r="V19" s="14">
        <f t="shared" ref="V19" si="31">IF($H19=O$9, O$8,
  IF(AND($H19&gt;O$9, $H19&lt;O$10),
    V18*(1+O$11),
    0
  )
)</f>
        <v>0</v>
      </c>
      <c r="W19" s="14">
        <f t="shared" ref="W19" si="32">IF($H19=P$9, P$8,
  IF(AND($H19&gt;P$9, $H19&lt;P$10),
    W18*(1+P$11),
    0
  )
)</f>
        <v>0</v>
      </c>
      <c r="X19" s="14">
        <f t="shared" ref="X19" si="33">IF($H19=Q$9, Q$8,
  IF(AND($H19&gt;Q$9, $H19&lt;Q$10),
    X18*(1+Q$11),
    0
  )
)</f>
        <v>0</v>
      </c>
      <c r="Y19" s="14">
        <f t="shared" ref="Y19" si="34">IF($H19=R$9, R$8,
  IF(AND($H19&gt;R$9, $H19&lt;R$10),
    Y18*(1+R$11),
    0
  )
)</f>
        <v>0</v>
      </c>
      <c r="Z19" s="14">
        <f t="shared" ref="Z19" si="35">IF($H19=S$9, S$8,
  IF(AND($H19&gt;S$9, $H19&lt;S$10),
    Z18*(1+S$11),
    0
  )
)</f>
        <v>0</v>
      </c>
      <c r="AA19" s="14">
        <f t="shared" ref="AA19" si="36">IF($H19=T$9, T$8,
  IF(AND($H19&gt;T$9, $H19&lt;T$10),
    AA18*(1+T$11),
    0
  )
)</f>
        <v>0</v>
      </c>
      <c r="AB19" s="14">
        <f t="shared" ref="AB19" si="37">IF($H19=U$9, U$8,
  IF(AND($H19&gt;U$9, $H19&lt;U$10),
    AB18*(1+U$11),
    0
  )
)</f>
        <v>0</v>
      </c>
      <c r="AC19" s="14">
        <f t="shared" ref="AC19" si="38">IF($H19=V$9, V$8,
  IF(AND($H19&gt;V$9, $H19&lt;V$10),
    AC18*(1+V$11),
    0
  )
)</f>
        <v>0</v>
      </c>
      <c r="AD19" s="14">
        <f t="shared" ref="AD19" si="39">IF($H19=W$9, W$8,
  IF(AND($H19&gt;W$9, $H19&lt;W$10),
    AD18*(1+W$11),
    0
  )
)</f>
        <v>0</v>
      </c>
      <c r="AE19" s="14">
        <f t="shared" ref="AE19" si="40">IF($H19=X$9, X$8,
  IF(AND($H19&gt;X$9, $H19&lt;X$10),
    AE18*(1+X$11),
    0
  )
)</f>
        <v>0</v>
      </c>
      <c r="AF19" s="14">
        <f t="shared" ref="AF19" si="41">IF($H19=Y$9, Y$8,
  IF(AND($H19&gt;Y$9, $H19&lt;Y$10),
    AF18*(1+Y$11),
    0
  )
)</f>
        <v>0</v>
      </c>
      <c r="AG19" s="14">
        <f t="shared" ref="AG19" si="42">IF($H19=Z$9, Z$8,
  IF(AND($H19&gt;Z$9, $H19&lt;Z$10),
    AG18*(1+Z$11),
    0
  )
)</f>
        <v>0</v>
      </c>
      <c r="AH19" s="14">
        <f t="shared" ref="AH19" si="43">IF($H19=AA$9, AA$8,
  IF(AND($H19&gt;AA$9, $H19&lt;AA$10),
    AH18*(1+AA$11),
    0
  )
)</f>
        <v>0</v>
      </c>
    </row>
    <row r="20" spans="1:34" x14ac:dyDescent="0.45">
      <c r="A20" s="1">
        <f t="shared" si="16"/>
        <v>1</v>
      </c>
      <c r="B20" s="1">
        <f t="shared" si="17"/>
        <v>2025</v>
      </c>
      <c r="C20" s="17">
        <f t="shared" si="18"/>
        <v>321000</v>
      </c>
      <c r="D20" s="17">
        <f t="shared" si="19"/>
        <v>-101400</v>
      </c>
      <c r="E20" s="17">
        <f t="shared" si="20"/>
        <v>219600</v>
      </c>
      <c r="F20" s="17">
        <f>(G19+E20)*$C$3</f>
        <v>18625.95</v>
      </c>
      <c r="G20" s="17">
        <f>IF(G19+E20+F20&lt;$E$2, $E$2, IF(G19+E20+F20&gt;$E$1, $E$1, G19+E20+F20))</f>
        <v>550795.94999999995</v>
      </c>
      <c r="H20" s="1">
        <f t="shared" si="21"/>
        <v>23</v>
      </c>
      <c r="J20" s="14">
        <f t="shared" ref="J20:J83" si="44">IF($H20=C$9, C$8,
  IF(AND($H20&gt;C$9, $H20&lt;C$10),
    J19*(1+C$11),
    0
  )
)</f>
        <v>321000</v>
      </c>
      <c r="K20" s="14">
        <f t="shared" si="22"/>
        <v>-50400</v>
      </c>
      <c r="L20" s="14">
        <f t="shared" si="22"/>
        <v>-51000</v>
      </c>
      <c r="M20" s="14">
        <f t="shared" si="22"/>
        <v>0</v>
      </c>
      <c r="N20" s="14">
        <f t="shared" ref="N20:N83" si="45">IF($H20=G$9, G$8,
  IF(AND($H20&gt;G$9, $H20&lt;G$10),
    N19*(1+G$11),
    0
  )
)</f>
        <v>0</v>
      </c>
      <c r="O20" s="14">
        <f t="shared" ref="O20:O83" si="46">IF($H20=H$9, H$8,
  IF(AND($H20&gt;H$9, $H20&lt;H$10),
    O19*(1+H$11),
    0
  )
)</f>
        <v>0</v>
      </c>
      <c r="P20" s="14">
        <f t="shared" ref="P20:P83" si="47">IF($H20=I$9, I$8,
  IF(AND($H20&gt;I$9, $H20&lt;I$10),
    P19*(1+I$11),
    0
  )
)</f>
        <v>0</v>
      </c>
      <c r="Q20" s="14">
        <f t="shared" ref="Q20:Q83" si="48">IF($H20=J$9, J$8,
  IF(AND($H20&gt;J$9, $H20&lt;J$10),
    Q19*(1+J$11),
    0
  )
)</f>
        <v>0</v>
      </c>
      <c r="R20" s="14">
        <f t="shared" ref="R20:R83" si="49">IF($H20=K$9, K$8,
  IF(AND($H20&gt;K$9, $H20&lt;K$10),
    R19*(1+K$11),
    0
  )
)</f>
        <v>0</v>
      </c>
      <c r="S20" s="14">
        <f t="shared" ref="S20:S83" si="50">IF($H20=L$9, L$8,
  IF(AND($H20&gt;L$9, $H20&lt;L$10),
    S19*(1+L$11),
    0
  )
)</f>
        <v>0</v>
      </c>
      <c r="T20" s="14">
        <f t="shared" ref="T20:T83" si="51">IF($H20=M$9, M$8,
  IF(AND($H20&gt;M$9, $H20&lt;M$10),
    T19*(1+M$11),
    0
  )
)</f>
        <v>0</v>
      </c>
      <c r="U20" s="14">
        <f t="shared" ref="U20:U83" si="52">IF($H20=N$9, N$8,
  IF(AND($H20&gt;N$9, $H20&lt;N$10),
    U19*(1+N$11),
    0
  )
)</f>
        <v>0</v>
      </c>
      <c r="V20" s="14">
        <f t="shared" ref="V20:V83" si="53">IF($H20=O$9, O$8,
  IF(AND($H20&gt;O$9, $H20&lt;O$10),
    V19*(1+O$11),
    0
  )
)</f>
        <v>0</v>
      </c>
      <c r="W20" s="14">
        <f t="shared" ref="W20:W83" si="54">IF($H20=P$9, P$8,
  IF(AND($H20&gt;P$9, $H20&lt;P$10),
    W19*(1+P$11),
    0
  )
)</f>
        <v>0</v>
      </c>
      <c r="X20" s="14">
        <f t="shared" ref="X20:X83" si="55">IF($H20=Q$9, Q$8,
  IF(AND($H20&gt;Q$9, $H20&lt;Q$10),
    X19*(1+Q$11),
    0
  )
)</f>
        <v>0</v>
      </c>
      <c r="Y20" s="14">
        <f t="shared" ref="Y20:Y83" si="56">IF($H20=R$9, R$8,
  IF(AND($H20&gt;R$9, $H20&lt;R$10),
    Y19*(1+R$11),
    0
  )
)</f>
        <v>0</v>
      </c>
      <c r="Z20" s="14">
        <f t="shared" ref="Z20:Z83" si="57">IF($H20=S$9, S$8,
  IF(AND($H20&gt;S$9, $H20&lt;S$10),
    Z19*(1+S$11),
    0
  )
)</f>
        <v>0</v>
      </c>
      <c r="AA20" s="14">
        <f t="shared" ref="AA20:AA83" si="58">IF($H20=T$9, T$8,
  IF(AND($H20&gt;T$9, $H20&lt;T$10),
    AA19*(1+T$11),
    0
  )
)</f>
        <v>0</v>
      </c>
      <c r="AB20" s="14">
        <f t="shared" ref="AB20:AB83" si="59">IF($H20=U$9, U$8,
  IF(AND($H20&gt;U$9, $H20&lt;U$10),
    AB19*(1+U$11),
    0
  )
)</f>
        <v>0</v>
      </c>
      <c r="AC20" s="14">
        <f t="shared" ref="AC20:AC83" si="60">IF($H20=V$9, V$8,
  IF(AND($H20&gt;V$9, $H20&lt;V$10),
    AC19*(1+V$11),
    0
  )
)</f>
        <v>0</v>
      </c>
      <c r="AD20" s="14">
        <f t="shared" ref="AD20:AD83" si="61">IF($H20=W$9, W$8,
  IF(AND($H20&gt;W$9, $H20&lt;W$10),
    AD19*(1+W$11),
    0
  )
)</f>
        <v>0</v>
      </c>
      <c r="AE20" s="14">
        <f t="shared" ref="AE20:AE83" si="62">IF($H20=X$9, X$8,
  IF(AND($H20&gt;X$9, $H20&lt;X$10),
    AE19*(1+X$11),
    0
  )
)</f>
        <v>0</v>
      </c>
      <c r="AF20" s="14">
        <f t="shared" ref="AF20:AF83" si="63">IF($H20=Y$9, Y$8,
  IF(AND($H20&gt;Y$9, $H20&lt;Y$10),
    AF19*(1+Y$11),
    0
  )
)</f>
        <v>0</v>
      </c>
      <c r="AG20" s="14">
        <f t="shared" ref="AG20:AG83" si="64">IF($H20=Z$9, Z$8,
  IF(AND($H20&gt;Z$9, $H20&lt;Z$10),
    AG19*(1+Z$11),
    0
  )
)</f>
        <v>0</v>
      </c>
      <c r="AH20" s="14">
        <f t="shared" ref="AH20:AH83" si="65">IF($H20=AA$9, AA$8,
  IF(AND($H20&gt;AA$9, $H20&lt;AA$10),
    AH19*(1+AA$11),
    0
  )
)</f>
        <v>0</v>
      </c>
    </row>
    <row r="21" spans="1:34" x14ac:dyDescent="0.45">
      <c r="A21" s="1">
        <f t="shared" si="16"/>
        <v>2</v>
      </c>
      <c r="B21" s="1">
        <f t="shared" si="17"/>
        <v>2026</v>
      </c>
      <c r="C21" s="17">
        <f t="shared" si="18"/>
        <v>343470</v>
      </c>
      <c r="D21" s="17">
        <f t="shared" si="19"/>
        <v>-104940</v>
      </c>
      <c r="E21" s="17">
        <f t="shared" si="20"/>
        <v>238530</v>
      </c>
      <c r="F21" s="17">
        <f t="shared" ref="F21:F84" si="66">(G20+E21)*$C$3</f>
        <v>27626.40825</v>
      </c>
      <c r="G21" s="17">
        <f t="shared" ref="G21:G84" si="67">IF(G20+E21+F21&lt;$E$2, $E$2, IF(G20+E21+F21&gt;$E$1, $E$1, G20+E21+F21))</f>
        <v>816952.35824999993</v>
      </c>
      <c r="H21" s="1">
        <f t="shared" si="21"/>
        <v>24</v>
      </c>
      <c r="J21" s="14">
        <f t="shared" si="44"/>
        <v>343470</v>
      </c>
      <c r="K21" s="14">
        <f t="shared" si="22"/>
        <v>-52920</v>
      </c>
      <c r="L21" s="14">
        <f t="shared" si="22"/>
        <v>-52020</v>
      </c>
      <c r="M21" s="14">
        <f t="shared" si="22"/>
        <v>0</v>
      </c>
      <c r="N21" s="14">
        <f t="shared" si="45"/>
        <v>0</v>
      </c>
      <c r="O21" s="14">
        <f t="shared" si="46"/>
        <v>0</v>
      </c>
      <c r="P21" s="14">
        <f t="shared" si="47"/>
        <v>0</v>
      </c>
      <c r="Q21" s="14">
        <f t="shared" si="48"/>
        <v>0</v>
      </c>
      <c r="R21" s="14">
        <f t="shared" si="49"/>
        <v>0</v>
      </c>
      <c r="S21" s="14">
        <f t="shared" si="50"/>
        <v>0</v>
      </c>
      <c r="T21" s="14">
        <f t="shared" si="51"/>
        <v>0</v>
      </c>
      <c r="U21" s="14">
        <f t="shared" si="52"/>
        <v>0</v>
      </c>
      <c r="V21" s="14">
        <f t="shared" si="53"/>
        <v>0</v>
      </c>
      <c r="W21" s="14">
        <f t="shared" si="54"/>
        <v>0</v>
      </c>
      <c r="X21" s="14">
        <f t="shared" si="55"/>
        <v>0</v>
      </c>
      <c r="Y21" s="14">
        <f t="shared" si="56"/>
        <v>0</v>
      </c>
      <c r="Z21" s="14">
        <f t="shared" si="57"/>
        <v>0</v>
      </c>
      <c r="AA21" s="14">
        <f t="shared" si="58"/>
        <v>0</v>
      </c>
      <c r="AB21" s="14">
        <f t="shared" si="59"/>
        <v>0</v>
      </c>
      <c r="AC21" s="14">
        <f t="shared" si="60"/>
        <v>0</v>
      </c>
      <c r="AD21" s="14">
        <f t="shared" si="61"/>
        <v>0</v>
      </c>
      <c r="AE21" s="14">
        <f t="shared" si="62"/>
        <v>0</v>
      </c>
      <c r="AF21" s="14">
        <f t="shared" si="63"/>
        <v>0</v>
      </c>
      <c r="AG21" s="14">
        <f t="shared" si="64"/>
        <v>0</v>
      </c>
      <c r="AH21" s="14">
        <f t="shared" si="65"/>
        <v>0</v>
      </c>
    </row>
    <row r="22" spans="1:34" x14ac:dyDescent="0.45">
      <c r="A22" s="1">
        <f t="shared" si="16"/>
        <v>3</v>
      </c>
      <c r="B22" s="1">
        <f t="shared" si="17"/>
        <v>2027</v>
      </c>
      <c r="C22" s="17">
        <f t="shared" si="18"/>
        <v>367512.9</v>
      </c>
      <c r="D22" s="17">
        <f t="shared" si="19"/>
        <v>-108626.4</v>
      </c>
      <c r="E22" s="17">
        <f t="shared" si="20"/>
        <v>258886.50000000003</v>
      </c>
      <c r="F22" s="17">
        <f t="shared" si="66"/>
        <v>37654.360038750005</v>
      </c>
      <c r="G22" s="17">
        <f t="shared" si="67"/>
        <v>1113493.2182887502</v>
      </c>
      <c r="H22" s="1">
        <f t="shared" si="21"/>
        <v>25</v>
      </c>
      <c r="J22" s="14">
        <f t="shared" si="44"/>
        <v>367512.9</v>
      </c>
      <c r="K22" s="14">
        <f t="shared" si="22"/>
        <v>-55566</v>
      </c>
      <c r="L22" s="14">
        <f t="shared" si="22"/>
        <v>-53060.4</v>
      </c>
      <c r="M22" s="14">
        <f t="shared" si="22"/>
        <v>0</v>
      </c>
      <c r="N22" s="14">
        <f t="shared" si="45"/>
        <v>0</v>
      </c>
      <c r="O22" s="14">
        <f t="shared" si="46"/>
        <v>0</v>
      </c>
      <c r="P22" s="14">
        <f t="shared" si="47"/>
        <v>0</v>
      </c>
      <c r="Q22" s="14">
        <f t="shared" si="48"/>
        <v>0</v>
      </c>
      <c r="R22" s="14">
        <f t="shared" si="49"/>
        <v>0</v>
      </c>
      <c r="S22" s="14">
        <f t="shared" si="50"/>
        <v>0</v>
      </c>
      <c r="T22" s="14">
        <f t="shared" si="51"/>
        <v>0</v>
      </c>
      <c r="U22" s="14">
        <f t="shared" si="52"/>
        <v>0</v>
      </c>
      <c r="V22" s="14">
        <f t="shared" si="53"/>
        <v>0</v>
      </c>
      <c r="W22" s="14">
        <f t="shared" si="54"/>
        <v>0</v>
      </c>
      <c r="X22" s="14">
        <f t="shared" si="55"/>
        <v>0</v>
      </c>
      <c r="Y22" s="14">
        <f t="shared" si="56"/>
        <v>0</v>
      </c>
      <c r="Z22" s="14">
        <f t="shared" si="57"/>
        <v>0</v>
      </c>
      <c r="AA22" s="14">
        <f t="shared" si="58"/>
        <v>0</v>
      </c>
      <c r="AB22" s="14">
        <f t="shared" si="59"/>
        <v>0</v>
      </c>
      <c r="AC22" s="14">
        <f t="shared" si="60"/>
        <v>0</v>
      </c>
      <c r="AD22" s="14">
        <f t="shared" si="61"/>
        <v>0</v>
      </c>
      <c r="AE22" s="14">
        <f t="shared" si="62"/>
        <v>0</v>
      </c>
      <c r="AF22" s="14">
        <f t="shared" si="63"/>
        <v>0</v>
      </c>
      <c r="AG22" s="14">
        <f t="shared" si="64"/>
        <v>0</v>
      </c>
      <c r="AH22" s="14">
        <f t="shared" si="65"/>
        <v>0</v>
      </c>
    </row>
    <row r="23" spans="1:34" x14ac:dyDescent="0.45">
      <c r="A23" s="1">
        <f t="shared" si="16"/>
        <v>4</v>
      </c>
      <c r="B23" s="1">
        <f t="shared" si="17"/>
        <v>2028</v>
      </c>
      <c r="C23" s="17">
        <f t="shared" si="18"/>
        <v>393238.80300000007</v>
      </c>
      <c r="D23" s="17">
        <f t="shared" si="19"/>
        <v>-112465.908</v>
      </c>
      <c r="E23" s="17">
        <f t="shared" si="20"/>
        <v>280772.89500000008</v>
      </c>
      <c r="F23" s="17">
        <f t="shared" si="66"/>
        <v>48799.313965106259</v>
      </c>
      <c r="G23" s="17">
        <f t="shared" si="67"/>
        <v>1443065.4272538563</v>
      </c>
      <c r="H23" s="1">
        <f t="shared" si="21"/>
        <v>26</v>
      </c>
      <c r="J23" s="14">
        <f t="shared" si="44"/>
        <v>393238.80300000007</v>
      </c>
      <c r="K23" s="14">
        <f t="shared" si="22"/>
        <v>-58344.3</v>
      </c>
      <c r="L23" s="14">
        <f t="shared" si="22"/>
        <v>-54121.608</v>
      </c>
      <c r="M23" s="14">
        <f t="shared" si="22"/>
        <v>0</v>
      </c>
      <c r="N23" s="14">
        <f t="shared" si="45"/>
        <v>0</v>
      </c>
      <c r="O23" s="14">
        <f t="shared" si="46"/>
        <v>0</v>
      </c>
      <c r="P23" s="14">
        <f t="shared" si="47"/>
        <v>0</v>
      </c>
      <c r="Q23" s="14">
        <f t="shared" si="48"/>
        <v>0</v>
      </c>
      <c r="R23" s="14">
        <f t="shared" si="49"/>
        <v>0</v>
      </c>
      <c r="S23" s="14">
        <f t="shared" si="50"/>
        <v>0</v>
      </c>
      <c r="T23" s="14">
        <f t="shared" si="51"/>
        <v>0</v>
      </c>
      <c r="U23" s="14">
        <f t="shared" si="52"/>
        <v>0</v>
      </c>
      <c r="V23" s="14">
        <f t="shared" si="53"/>
        <v>0</v>
      </c>
      <c r="W23" s="14">
        <f t="shared" si="54"/>
        <v>0</v>
      </c>
      <c r="X23" s="14">
        <f t="shared" si="55"/>
        <v>0</v>
      </c>
      <c r="Y23" s="14">
        <f t="shared" si="56"/>
        <v>0</v>
      </c>
      <c r="Z23" s="14">
        <f t="shared" si="57"/>
        <v>0</v>
      </c>
      <c r="AA23" s="14">
        <f t="shared" si="58"/>
        <v>0</v>
      </c>
      <c r="AB23" s="14">
        <f t="shared" si="59"/>
        <v>0</v>
      </c>
      <c r="AC23" s="14">
        <f t="shared" si="60"/>
        <v>0</v>
      </c>
      <c r="AD23" s="14">
        <f t="shared" si="61"/>
        <v>0</v>
      </c>
      <c r="AE23" s="14">
        <f t="shared" si="62"/>
        <v>0</v>
      </c>
      <c r="AF23" s="14">
        <f t="shared" si="63"/>
        <v>0</v>
      </c>
      <c r="AG23" s="14">
        <f t="shared" si="64"/>
        <v>0</v>
      </c>
      <c r="AH23" s="14">
        <f t="shared" si="65"/>
        <v>0</v>
      </c>
    </row>
    <row r="24" spans="1:34" x14ac:dyDescent="0.45">
      <c r="A24" s="1">
        <f t="shared" si="16"/>
        <v>5</v>
      </c>
      <c r="B24" s="1">
        <f t="shared" si="17"/>
        <v>2029</v>
      </c>
      <c r="C24" s="17">
        <f t="shared" si="18"/>
        <v>420765.51921000011</v>
      </c>
      <c r="D24" s="17">
        <f t="shared" si="19"/>
        <v>-116465.55516000002</v>
      </c>
      <c r="E24" s="17">
        <f t="shared" si="20"/>
        <v>304299.96405000007</v>
      </c>
      <c r="F24" s="17">
        <f t="shared" si="66"/>
        <v>61157.788695634983</v>
      </c>
      <c r="G24" s="17">
        <f t="shared" si="67"/>
        <v>1808523.1799994914</v>
      </c>
      <c r="H24" s="1">
        <f t="shared" si="21"/>
        <v>27</v>
      </c>
      <c r="J24" s="14">
        <f t="shared" si="44"/>
        <v>420765.51921000011</v>
      </c>
      <c r="K24" s="14">
        <f t="shared" si="22"/>
        <v>-61261.515000000007</v>
      </c>
      <c r="L24" s="14">
        <f t="shared" si="22"/>
        <v>-55204.040160000004</v>
      </c>
      <c r="M24" s="14">
        <f t="shared" si="22"/>
        <v>0</v>
      </c>
      <c r="N24" s="14">
        <f t="shared" si="45"/>
        <v>0</v>
      </c>
      <c r="O24" s="14">
        <f t="shared" si="46"/>
        <v>0</v>
      </c>
      <c r="P24" s="14">
        <f t="shared" si="47"/>
        <v>0</v>
      </c>
      <c r="Q24" s="14">
        <f t="shared" si="48"/>
        <v>0</v>
      </c>
      <c r="R24" s="14">
        <f t="shared" si="49"/>
        <v>0</v>
      </c>
      <c r="S24" s="14">
        <f t="shared" si="50"/>
        <v>0</v>
      </c>
      <c r="T24" s="14">
        <f t="shared" si="51"/>
        <v>0</v>
      </c>
      <c r="U24" s="14">
        <f t="shared" si="52"/>
        <v>0</v>
      </c>
      <c r="V24" s="14">
        <f t="shared" si="53"/>
        <v>0</v>
      </c>
      <c r="W24" s="14">
        <f t="shared" si="54"/>
        <v>0</v>
      </c>
      <c r="X24" s="14">
        <f t="shared" si="55"/>
        <v>0</v>
      </c>
      <c r="Y24" s="14">
        <f t="shared" si="56"/>
        <v>0</v>
      </c>
      <c r="Z24" s="14">
        <f t="shared" si="57"/>
        <v>0</v>
      </c>
      <c r="AA24" s="14">
        <f t="shared" si="58"/>
        <v>0</v>
      </c>
      <c r="AB24" s="14">
        <f t="shared" si="59"/>
        <v>0</v>
      </c>
      <c r="AC24" s="14">
        <f t="shared" si="60"/>
        <v>0</v>
      </c>
      <c r="AD24" s="14">
        <f t="shared" si="61"/>
        <v>0</v>
      </c>
      <c r="AE24" s="14">
        <f t="shared" si="62"/>
        <v>0</v>
      </c>
      <c r="AF24" s="14">
        <f t="shared" si="63"/>
        <v>0</v>
      </c>
      <c r="AG24" s="14">
        <f t="shared" si="64"/>
        <v>0</v>
      </c>
      <c r="AH24" s="14">
        <f t="shared" si="65"/>
        <v>0</v>
      </c>
    </row>
    <row r="25" spans="1:34" x14ac:dyDescent="0.45">
      <c r="A25" s="1">
        <f t="shared" si="16"/>
        <v>6</v>
      </c>
      <c r="B25" s="1">
        <f t="shared" si="17"/>
        <v>2030</v>
      </c>
      <c r="C25" s="17">
        <f t="shared" si="18"/>
        <v>450219.10555470013</v>
      </c>
      <c r="D25" s="17">
        <f t="shared" si="19"/>
        <v>-120632.71171320001</v>
      </c>
      <c r="E25" s="17">
        <f t="shared" si="20"/>
        <v>329586.3938415001</v>
      </c>
      <c r="F25" s="17">
        <f t="shared" si="66"/>
        <v>74833.835084434715</v>
      </c>
      <c r="G25" s="17">
        <f t="shared" si="67"/>
        <v>2212943.4089254262</v>
      </c>
      <c r="H25" s="1">
        <f t="shared" si="21"/>
        <v>28</v>
      </c>
      <c r="J25" s="14">
        <f t="shared" si="44"/>
        <v>450219.10555470013</v>
      </c>
      <c r="K25" s="14">
        <f t="shared" si="22"/>
        <v>-64324.59075000001</v>
      </c>
      <c r="L25" s="14">
        <f t="shared" si="22"/>
        <v>-56308.120963200003</v>
      </c>
      <c r="M25" s="14">
        <f t="shared" si="22"/>
        <v>0</v>
      </c>
      <c r="N25" s="14">
        <f t="shared" si="45"/>
        <v>0</v>
      </c>
      <c r="O25" s="14">
        <f t="shared" si="46"/>
        <v>0</v>
      </c>
      <c r="P25" s="14">
        <f t="shared" si="47"/>
        <v>0</v>
      </c>
      <c r="Q25" s="14">
        <f t="shared" si="48"/>
        <v>0</v>
      </c>
      <c r="R25" s="14">
        <f t="shared" si="49"/>
        <v>0</v>
      </c>
      <c r="S25" s="14">
        <f t="shared" si="50"/>
        <v>0</v>
      </c>
      <c r="T25" s="14">
        <f t="shared" si="51"/>
        <v>0</v>
      </c>
      <c r="U25" s="14">
        <f t="shared" si="52"/>
        <v>0</v>
      </c>
      <c r="V25" s="14">
        <f t="shared" si="53"/>
        <v>0</v>
      </c>
      <c r="W25" s="14">
        <f t="shared" si="54"/>
        <v>0</v>
      </c>
      <c r="X25" s="14">
        <f t="shared" si="55"/>
        <v>0</v>
      </c>
      <c r="Y25" s="14">
        <f t="shared" si="56"/>
        <v>0</v>
      </c>
      <c r="Z25" s="14">
        <f t="shared" si="57"/>
        <v>0</v>
      </c>
      <c r="AA25" s="14">
        <f t="shared" si="58"/>
        <v>0</v>
      </c>
      <c r="AB25" s="14">
        <f t="shared" si="59"/>
        <v>0</v>
      </c>
      <c r="AC25" s="14">
        <f t="shared" si="60"/>
        <v>0</v>
      </c>
      <c r="AD25" s="14">
        <f t="shared" si="61"/>
        <v>0</v>
      </c>
      <c r="AE25" s="14">
        <f t="shared" si="62"/>
        <v>0</v>
      </c>
      <c r="AF25" s="14">
        <f t="shared" si="63"/>
        <v>0</v>
      </c>
      <c r="AG25" s="14">
        <f t="shared" si="64"/>
        <v>0</v>
      </c>
      <c r="AH25" s="14">
        <f t="shared" si="65"/>
        <v>0</v>
      </c>
    </row>
    <row r="26" spans="1:34" x14ac:dyDescent="0.45">
      <c r="A26" s="1">
        <f t="shared" si="16"/>
        <v>7</v>
      </c>
      <c r="B26" s="1">
        <f t="shared" si="17"/>
        <v>2031</v>
      </c>
      <c r="C26" s="17">
        <f t="shared" si="18"/>
        <v>481734.44294352917</v>
      </c>
      <c r="D26" s="17">
        <f t="shared" si="19"/>
        <v>-124975.10366996401</v>
      </c>
      <c r="E26" s="17">
        <f t="shared" si="20"/>
        <v>356759.33927356516</v>
      </c>
      <c r="F26" s="17">
        <f t="shared" si="66"/>
        <v>89939.5961869647</v>
      </c>
      <c r="G26" s="17">
        <f t="shared" si="67"/>
        <v>2659642.3443859559</v>
      </c>
      <c r="H26" s="1">
        <f t="shared" si="21"/>
        <v>29</v>
      </c>
      <c r="J26" s="14">
        <f t="shared" si="44"/>
        <v>481734.44294352917</v>
      </c>
      <c r="K26" s="14">
        <f t="shared" si="22"/>
        <v>-67540.820287500013</v>
      </c>
      <c r="L26" s="14">
        <f t="shared" si="22"/>
        <v>-57434.283382464004</v>
      </c>
      <c r="M26" s="14">
        <f t="shared" si="22"/>
        <v>0</v>
      </c>
      <c r="N26" s="14">
        <f t="shared" si="45"/>
        <v>0</v>
      </c>
      <c r="O26" s="14">
        <f t="shared" si="46"/>
        <v>0</v>
      </c>
      <c r="P26" s="14">
        <f t="shared" si="47"/>
        <v>0</v>
      </c>
      <c r="Q26" s="14">
        <f t="shared" si="48"/>
        <v>0</v>
      </c>
      <c r="R26" s="14">
        <f t="shared" si="49"/>
        <v>0</v>
      </c>
      <c r="S26" s="14">
        <f t="shared" si="50"/>
        <v>0</v>
      </c>
      <c r="T26" s="14">
        <f t="shared" si="51"/>
        <v>0</v>
      </c>
      <c r="U26" s="14">
        <f t="shared" si="52"/>
        <v>0</v>
      </c>
      <c r="V26" s="14">
        <f t="shared" si="53"/>
        <v>0</v>
      </c>
      <c r="W26" s="14">
        <f t="shared" si="54"/>
        <v>0</v>
      </c>
      <c r="X26" s="14">
        <f t="shared" si="55"/>
        <v>0</v>
      </c>
      <c r="Y26" s="14">
        <f t="shared" si="56"/>
        <v>0</v>
      </c>
      <c r="Z26" s="14">
        <f t="shared" si="57"/>
        <v>0</v>
      </c>
      <c r="AA26" s="14">
        <f t="shared" si="58"/>
        <v>0</v>
      </c>
      <c r="AB26" s="14">
        <f t="shared" si="59"/>
        <v>0</v>
      </c>
      <c r="AC26" s="14">
        <f t="shared" si="60"/>
        <v>0</v>
      </c>
      <c r="AD26" s="14">
        <f t="shared" si="61"/>
        <v>0</v>
      </c>
      <c r="AE26" s="14">
        <f t="shared" si="62"/>
        <v>0</v>
      </c>
      <c r="AF26" s="14">
        <f t="shared" si="63"/>
        <v>0</v>
      </c>
      <c r="AG26" s="14">
        <f t="shared" si="64"/>
        <v>0</v>
      </c>
      <c r="AH26" s="14">
        <f t="shared" si="65"/>
        <v>0</v>
      </c>
    </row>
    <row r="27" spans="1:34" x14ac:dyDescent="0.45">
      <c r="A27" s="1">
        <f t="shared" si="16"/>
        <v>8</v>
      </c>
      <c r="B27" s="1">
        <f t="shared" si="17"/>
        <v>2032</v>
      </c>
      <c r="C27" s="17">
        <f t="shared" si="18"/>
        <v>515455.85394957627</v>
      </c>
      <c r="D27" s="17">
        <f t="shared" si="19"/>
        <v>-3129500.8303519883</v>
      </c>
      <c r="E27" s="17">
        <f t="shared" si="20"/>
        <v>-2614044.9764024122</v>
      </c>
      <c r="F27" s="17">
        <f t="shared" si="66"/>
        <v>1595.9078794240324</v>
      </c>
      <c r="G27" s="17">
        <f t="shared" si="67"/>
        <v>47193.275862967814</v>
      </c>
      <c r="H27" s="1">
        <f t="shared" si="21"/>
        <v>30</v>
      </c>
      <c r="J27" s="14">
        <f t="shared" si="44"/>
        <v>515455.85394957627</v>
      </c>
      <c r="K27" s="14">
        <f t="shared" si="22"/>
        <v>-70917.861301875018</v>
      </c>
      <c r="L27" s="14">
        <f t="shared" si="22"/>
        <v>-58582.969050113286</v>
      </c>
      <c r="M27" s="14">
        <f t="shared" si="22"/>
        <v>0</v>
      </c>
      <c r="N27" s="14">
        <f t="shared" si="45"/>
        <v>-3000000</v>
      </c>
      <c r="O27" s="14">
        <f t="shared" si="46"/>
        <v>0</v>
      </c>
      <c r="P27" s="14">
        <f t="shared" si="47"/>
        <v>0</v>
      </c>
      <c r="Q27" s="14">
        <f t="shared" si="48"/>
        <v>0</v>
      </c>
      <c r="R27" s="14">
        <f t="shared" si="49"/>
        <v>0</v>
      </c>
      <c r="S27" s="14">
        <f t="shared" si="50"/>
        <v>0</v>
      </c>
      <c r="T27" s="14">
        <f t="shared" si="51"/>
        <v>0</v>
      </c>
      <c r="U27" s="14">
        <f t="shared" si="52"/>
        <v>0</v>
      </c>
      <c r="V27" s="14">
        <f t="shared" si="53"/>
        <v>0</v>
      </c>
      <c r="W27" s="14">
        <f t="shared" si="54"/>
        <v>0</v>
      </c>
      <c r="X27" s="14">
        <f t="shared" si="55"/>
        <v>0</v>
      </c>
      <c r="Y27" s="14">
        <f t="shared" si="56"/>
        <v>0</v>
      </c>
      <c r="Z27" s="14">
        <f t="shared" si="57"/>
        <v>0</v>
      </c>
      <c r="AA27" s="14">
        <f t="shared" si="58"/>
        <v>0</v>
      </c>
      <c r="AB27" s="14">
        <f t="shared" si="59"/>
        <v>0</v>
      </c>
      <c r="AC27" s="14">
        <f t="shared" si="60"/>
        <v>0</v>
      </c>
      <c r="AD27" s="14">
        <f t="shared" si="61"/>
        <v>0</v>
      </c>
      <c r="AE27" s="14">
        <f t="shared" si="62"/>
        <v>0</v>
      </c>
      <c r="AF27" s="14">
        <f t="shared" si="63"/>
        <v>0</v>
      </c>
      <c r="AG27" s="14">
        <f t="shared" si="64"/>
        <v>0</v>
      </c>
      <c r="AH27" s="14">
        <f t="shared" si="65"/>
        <v>0</v>
      </c>
    </row>
    <row r="28" spans="1:34" x14ac:dyDescent="0.45">
      <c r="A28" s="1">
        <f t="shared" si="16"/>
        <v>9</v>
      </c>
      <c r="B28" s="1">
        <f t="shared" si="17"/>
        <v>2033</v>
      </c>
      <c r="C28" s="17">
        <f t="shared" si="18"/>
        <v>551537.76372604666</v>
      </c>
      <c r="D28" s="17">
        <f t="shared" si="19"/>
        <v>-134218.38279808432</v>
      </c>
      <c r="E28" s="17">
        <f t="shared" si="20"/>
        <v>417319.38092796237</v>
      </c>
      <c r="F28" s="17">
        <f t="shared" si="66"/>
        <v>16257.942987682558</v>
      </c>
      <c r="G28" s="17">
        <f t="shared" si="67"/>
        <v>480770.59977861273</v>
      </c>
      <c r="H28" s="1">
        <f t="shared" si="21"/>
        <v>31</v>
      </c>
      <c r="J28" s="14">
        <f t="shared" si="44"/>
        <v>551537.76372604666</v>
      </c>
      <c r="K28" s="14">
        <f t="shared" si="22"/>
        <v>-74463.754366968773</v>
      </c>
      <c r="L28" s="14">
        <f t="shared" si="22"/>
        <v>-59754.628431115554</v>
      </c>
      <c r="M28" s="14">
        <f t="shared" si="22"/>
        <v>0</v>
      </c>
      <c r="N28" s="14">
        <f t="shared" si="45"/>
        <v>0</v>
      </c>
      <c r="O28" s="14">
        <f t="shared" si="46"/>
        <v>0</v>
      </c>
      <c r="P28" s="14">
        <f t="shared" si="47"/>
        <v>0</v>
      </c>
      <c r="Q28" s="14">
        <f t="shared" si="48"/>
        <v>0</v>
      </c>
      <c r="R28" s="14">
        <f t="shared" si="49"/>
        <v>0</v>
      </c>
      <c r="S28" s="14">
        <f t="shared" si="50"/>
        <v>0</v>
      </c>
      <c r="T28" s="14">
        <f t="shared" si="51"/>
        <v>0</v>
      </c>
      <c r="U28" s="14">
        <f t="shared" si="52"/>
        <v>0</v>
      </c>
      <c r="V28" s="14">
        <f t="shared" si="53"/>
        <v>0</v>
      </c>
      <c r="W28" s="14">
        <f t="shared" si="54"/>
        <v>0</v>
      </c>
      <c r="X28" s="14">
        <f t="shared" si="55"/>
        <v>0</v>
      </c>
      <c r="Y28" s="14">
        <f t="shared" si="56"/>
        <v>0</v>
      </c>
      <c r="Z28" s="14">
        <f t="shared" si="57"/>
        <v>0</v>
      </c>
      <c r="AA28" s="14">
        <f t="shared" si="58"/>
        <v>0</v>
      </c>
      <c r="AB28" s="14">
        <f t="shared" si="59"/>
        <v>0</v>
      </c>
      <c r="AC28" s="14">
        <f t="shared" si="60"/>
        <v>0</v>
      </c>
      <c r="AD28" s="14">
        <f t="shared" si="61"/>
        <v>0</v>
      </c>
      <c r="AE28" s="14">
        <f t="shared" si="62"/>
        <v>0</v>
      </c>
      <c r="AF28" s="14">
        <f t="shared" si="63"/>
        <v>0</v>
      </c>
      <c r="AG28" s="14">
        <f t="shared" si="64"/>
        <v>0</v>
      </c>
      <c r="AH28" s="14">
        <f t="shared" si="65"/>
        <v>0</v>
      </c>
    </row>
    <row r="29" spans="1:34" x14ac:dyDescent="0.45">
      <c r="A29" s="1">
        <f t="shared" si="16"/>
        <v>10</v>
      </c>
      <c r="B29" s="1">
        <f t="shared" si="17"/>
        <v>2034</v>
      </c>
      <c r="C29" s="17">
        <f t="shared" si="18"/>
        <v>590145.40718687</v>
      </c>
      <c r="D29" s="17">
        <f t="shared" si="19"/>
        <v>-139136.66308505507</v>
      </c>
      <c r="E29" s="17">
        <f t="shared" si="20"/>
        <v>451008.74410181493</v>
      </c>
      <c r="F29" s="17">
        <f t="shared" si="66"/>
        <v>32612.277035814972</v>
      </c>
      <c r="G29" s="17">
        <f t="shared" si="67"/>
        <v>964391.62091624259</v>
      </c>
      <c r="H29" s="1">
        <f t="shared" si="21"/>
        <v>32</v>
      </c>
      <c r="J29" s="14">
        <f t="shared" si="44"/>
        <v>590145.40718687</v>
      </c>
      <c r="K29" s="14">
        <f t="shared" si="22"/>
        <v>-78186.94208531722</v>
      </c>
      <c r="L29" s="14">
        <f t="shared" si="22"/>
        <v>-60949.720999737867</v>
      </c>
      <c r="M29" s="14">
        <f t="shared" si="22"/>
        <v>0</v>
      </c>
      <c r="N29" s="14">
        <f t="shared" si="45"/>
        <v>0</v>
      </c>
      <c r="O29" s="14">
        <f t="shared" si="46"/>
        <v>0</v>
      </c>
      <c r="P29" s="14">
        <f t="shared" si="47"/>
        <v>0</v>
      </c>
      <c r="Q29" s="14">
        <f t="shared" si="48"/>
        <v>0</v>
      </c>
      <c r="R29" s="14">
        <f t="shared" si="49"/>
        <v>0</v>
      </c>
      <c r="S29" s="14">
        <f t="shared" si="50"/>
        <v>0</v>
      </c>
      <c r="T29" s="14">
        <f t="shared" si="51"/>
        <v>0</v>
      </c>
      <c r="U29" s="14">
        <f t="shared" si="52"/>
        <v>0</v>
      </c>
      <c r="V29" s="14">
        <f t="shared" si="53"/>
        <v>0</v>
      </c>
      <c r="W29" s="14">
        <f t="shared" si="54"/>
        <v>0</v>
      </c>
      <c r="X29" s="14">
        <f t="shared" si="55"/>
        <v>0</v>
      </c>
      <c r="Y29" s="14">
        <f t="shared" si="56"/>
        <v>0</v>
      </c>
      <c r="Z29" s="14">
        <f t="shared" si="57"/>
        <v>0</v>
      </c>
      <c r="AA29" s="14">
        <f t="shared" si="58"/>
        <v>0</v>
      </c>
      <c r="AB29" s="14">
        <f t="shared" si="59"/>
        <v>0</v>
      </c>
      <c r="AC29" s="14">
        <f t="shared" si="60"/>
        <v>0</v>
      </c>
      <c r="AD29" s="14">
        <f t="shared" si="61"/>
        <v>0</v>
      </c>
      <c r="AE29" s="14">
        <f t="shared" si="62"/>
        <v>0</v>
      </c>
      <c r="AF29" s="14">
        <f t="shared" si="63"/>
        <v>0</v>
      </c>
      <c r="AG29" s="14">
        <f t="shared" si="64"/>
        <v>0</v>
      </c>
      <c r="AH29" s="14">
        <f t="shared" si="65"/>
        <v>0</v>
      </c>
    </row>
    <row r="30" spans="1:34" x14ac:dyDescent="0.45">
      <c r="A30" s="1">
        <f t="shared" si="16"/>
        <v>11</v>
      </c>
      <c r="B30" s="1">
        <f t="shared" si="17"/>
        <v>2035</v>
      </c>
      <c r="C30" s="17">
        <f t="shared" si="18"/>
        <v>631455.58568995097</v>
      </c>
      <c r="D30" s="17">
        <f t="shared" si="19"/>
        <v>-62168.715419732624</v>
      </c>
      <c r="E30" s="17">
        <f t="shared" si="20"/>
        <v>569286.87027021835</v>
      </c>
      <c r="F30" s="17">
        <f t="shared" si="66"/>
        <v>53678.747191526141</v>
      </c>
      <c r="G30" s="17">
        <f t="shared" si="67"/>
        <v>1587357.2383779872</v>
      </c>
      <c r="H30" s="1">
        <f t="shared" si="21"/>
        <v>33</v>
      </c>
      <c r="J30" s="14">
        <f t="shared" si="44"/>
        <v>631455.58568995097</v>
      </c>
      <c r="K30" s="14">
        <f t="shared" si="22"/>
        <v>0</v>
      </c>
      <c r="L30" s="14">
        <f t="shared" si="22"/>
        <v>-62168.715419732624</v>
      </c>
      <c r="M30" s="14">
        <f t="shared" si="22"/>
        <v>0</v>
      </c>
      <c r="N30" s="14">
        <f t="shared" si="45"/>
        <v>0</v>
      </c>
      <c r="O30" s="14">
        <f t="shared" si="46"/>
        <v>0</v>
      </c>
      <c r="P30" s="14">
        <f t="shared" si="47"/>
        <v>0</v>
      </c>
      <c r="Q30" s="14">
        <f t="shared" si="48"/>
        <v>0</v>
      </c>
      <c r="R30" s="14">
        <f t="shared" si="49"/>
        <v>0</v>
      </c>
      <c r="S30" s="14">
        <f t="shared" si="50"/>
        <v>0</v>
      </c>
      <c r="T30" s="14">
        <f t="shared" si="51"/>
        <v>0</v>
      </c>
      <c r="U30" s="14">
        <f t="shared" si="52"/>
        <v>0</v>
      </c>
      <c r="V30" s="14">
        <f t="shared" si="53"/>
        <v>0</v>
      </c>
      <c r="W30" s="14">
        <f t="shared" si="54"/>
        <v>0</v>
      </c>
      <c r="X30" s="14">
        <f t="shared" si="55"/>
        <v>0</v>
      </c>
      <c r="Y30" s="14">
        <f t="shared" si="56"/>
        <v>0</v>
      </c>
      <c r="Z30" s="14">
        <f t="shared" si="57"/>
        <v>0</v>
      </c>
      <c r="AA30" s="14">
        <f t="shared" si="58"/>
        <v>0</v>
      </c>
      <c r="AB30" s="14">
        <f t="shared" si="59"/>
        <v>0</v>
      </c>
      <c r="AC30" s="14">
        <f t="shared" si="60"/>
        <v>0</v>
      </c>
      <c r="AD30" s="14">
        <f t="shared" si="61"/>
        <v>0</v>
      </c>
      <c r="AE30" s="14">
        <f t="shared" si="62"/>
        <v>0</v>
      </c>
      <c r="AF30" s="14">
        <f t="shared" si="63"/>
        <v>0</v>
      </c>
      <c r="AG30" s="14">
        <f t="shared" si="64"/>
        <v>0</v>
      </c>
      <c r="AH30" s="14">
        <f t="shared" si="65"/>
        <v>0</v>
      </c>
    </row>
    <row r="31" spans="1:34" x14ac:dyDescent="0.45">
      <c r="A31" s="1">
        <f t="shared" si="16"/>
        <v>12</v>
      </c>
      <c r="B31" s="1">
        <f t="shared" si="17"/>
        <v>2036</v>
      </c>
      <c r="C31" s="17">
        <f t="shared" si="18"/>
        <v>675657.47668824752</v>
      </c>
      <c r="D31" s="17">
        <f t="shared" si="19"/>
        <v>-63412.089728127277</v>
      </c>
      <c r="E31" s="17">
        <f t="shared" si="20"/>
        <v>612245.38696012029</v>
      </c>
      <c r="F31" s="17">
        <f t="shared" si="66"/>
        <v>76986.091886833761</v>
      </c>
      <c r="G31" s="17">
        <f t="shared" si="67"/>
        <v>2276588.7172249411</v>
      </c>
      <c r="H31" s="1">
        <f t="shared" si="21"/>
        <v>34</v>
      </c>
      <c r="J31" s="14">
        <f t="shared" si="44"/>
        <v>675657.47668824752</v>
      </c>
      <c r="K31" s="14">
        <f t="shared" si="22"/>
        <v>0</v>
      </c>
      <c r="L31" s="14">
        <f t="shared" si="22"/>
        <v>-63412.089728127277</v>
      </c>
      <c r="M31" s="14">
        <f t="shared" si="22"/>
        <v>0</v>
      </c>
      <c r="N31" s="14">
        <f t="shared" si="45"/>
        <v>0</v>
      </c>
      <c r="O31" s="14">
        <f t="shared" si="46"/>
        <v>0</v>
      </c>
      <c r="P31" s="14">
        <f t="shared" si="47"/>
        <v>0</v>
      </c>
      <c r="Q31" s="14">
        <f t="shared" si="48"/>
        <v>0</v>
      </c>
      <c r="R31" s="14">
        <f t="shared" si="49"/>
        <v>0</v>
      </c>
      <c r="S31" s="14">
        <f t="shared" si="50"/>
        <v>0</v>
      </c>
      <c r="T31" s="14">
        <f t="shared" si="51"/>
        <v>0</v>
      </c>
      <c r="U31" s="14">
        <f t="shared" si="52"/>
        <v>0</v>
      </c>
      <c r="V31" s="14">
        <f t="shared" si="53"/>
        <v>0</v>
      </c>
      <c r="W31" s="14">
        <f t="shared" si="54"/>
        <v>0</v>
      </c>
      <c r="X31" s="14">
        <f t="shared" si="55"/>
        <v>0</v>
      </c>
      <c r="Y31" s="14">
        <f t="shared" si="56"/>
        <v>0</v>
      </c>
      <c r="Z31" s="14">
        <f t="shared" si="57"/>
        <v>0</v>
      </c>
      <c r="AA31" s="14">
        <f t="shared" si="58"/>
        <v>0</v>
      </c>
      <c r="AB31" s="14">
        <f t="shared" si="59"/>
        <v>0</v>
      </c>
      <c r="AC31" s="14">
        <f t="shared" si="60"/>
        <v>0</v>
      </c>
      <c r="AD31" s="14">
        <f t="shared" si="61"/>
        <v>0</v>
      </c>
      <c r="AE31" s="14">
        <f t="shared" si="62"/>
        <v>0</v>
      </c>
      <c r="AF31" s="14">
        <f t="shared" si="63"/>
        <v>0</v>
      </c>
      <c r="AG31" s="14">
        <f t="shared" si="64"/>
        <v>0</v>
      </c>
      <c r="AH31" s="14">
        <f t="shared" si="65"/>
        <v>0</v>
      </c>
    </row>
    <row r="32" spans="1:34" x14ac:dyDescent="0.45">
      <c r="A32" s="1">
        <f t="shared" si="16"/>
        <v>13</v>
      </c>
      <c r="B32" s="1">
        <f t="shared" si="17"/>
        <v>2037</v>
      </c>
      <c r="C32" s="17">
        <f t="shared" si="18"/>
        <v>0</v>
      </c>
      <c r="D32" s="17">
        <f t="shared" si="19"/>
        <v>-64680.331522689827</v>
      </c>
      <c r="E32" s="17">
        <f t="shared" si="20"/>
        <v>-64680.331522689827</v>
      </c>
      <c r="F32" s="17">
        <f t="shared" si="66"/>
        <v>77416.793499578809</v>
      </c>
      <c r="G32" s="17">
        <f t="shared" si="67"/>
        <v>2289325.1792018302</v>
      </c>
      <c r="H32" s="1">
        <f t="shared" si="21"/>
        <v>35</v>
      </c>
      <c r="J32" s="14">
        <f t="shared" si="44"/>
        <v>0</v>
      </c>
      <c r="K32" s="14">
        <f t="shared" si="22"/>
        <v>0</v>
      </c>
      <c r="L32" s="14">
        <f t="shared" si="22"/>
        <v>-64680.331522689827</v>
      </c>
      <c r="M32" s="14">
        <f t="shared" si="22"/>
        <v>0</v>
      </c>
      <c r="N32" s="14">
        <f t="shared" si="45"/>
        <v>0</v>
      </c>
      <c r="O32" s="14">
        <f t="shared" si="46"/>
        <v>0</v>
      </c>
      <c r="P32" s="14">
        <f t="shared" si="47"/>
        <v>0</v>
      </c>
      <c r="Q32" s="14">
        <f t="shared" si="48"/>
        <v>0</v>
      </c>
      <c r="R32" s="14">
        <f t="shared" si="49"/>
        <v>0</v>
      </c>
      <c r="S32" s="14">
        <f t="shared" si="50"/>
        <v>0</v>
      </c>
      <c r="T32" s="14">
        <f t="shared" si="51"/>
        <v>0</v>
      </c>
      <c r="U32" s="14">
        <f t="shared" si="52"/>
        <v>0</v>
      </c>
      <c r="V32" s="14">
        <f t="shared" si="53"/>
        <v>0</v>
      </c>
      <c r="W32" s="14">
        <f t="shared" si="54"/>
        <v>0</v>
      </c>
      <c r="X32" s="14">
        <f t="shared" si="55"/>
        <v>0</v>
      </c>
      <c r="Y32" s="14">
        <f t="shared" si="56"/>
        <v>0</v>
      </c>
      <c r="Z32" s="14">
        <f t="shared" si="57"/>
        <v>0</v>
      </c>
      <c r="AA32" s="14">
        <f t="shared" si="58"/>
        <v>0</v>
      </c>
      <c r="AB32" s="14">
        <f t="shared" si="59"/>
        <v>0</v>
      </c>
      <c r="AC32" s="14">
        <f t="shared" si="60"/>
        <v>0</v>
      </c>
      <c r="AD32" s="14">
        <f t="shared" si="61"/>
        <v>0</v>
      </c>
      <c r="AE32" s="14">
        <f t="shared" si="62"/>
        <v>0</v>
      </c>
      <c r="AF32" s="14">
        <f t="shared" si="63"/>
        <v>0</v>
      </c>
      <c r="AG32" s="14">
        <f t="shared" si="64"/>
        <v>0</v>
      </c>
      <c r="AH32" s="14">
        <f t="shared" si="65"/>
        <v>0</v>
      </c>
    </row>
    <row r="33" spans="1:34" x14ac:dyDescent="0.45">
      <c r="A33" s="1">
        <f t="shared" si="16"/>
        <v>14</v>
      </c>
      <c r="B33" s="1">
        <f t="shared" si="17"/>
        <v>2038</v>
      </c>
      <c r="C33" s="17">
        <f t="shared" si="18"/>
        <v>0</v>
      </c>
      <c r="D33" s="17">
        <f t="shared" si="19"/>
        <v>-65973.938153143623</v>
      </c>
      <c r="E33" s="17">
        <f t="shared" si="20"/>
        <v>-65973.938153143623</v>
      </c>
      <c r="F33" s="17">
        <f t="shared" si="66"/>
        <v>77817.293436704043</v>
      </c>
      <c r="G33" s="17">
        <f t="shared" si="67"/>
        <v>2301168.5344853909</v>
      </c>
      <c r="H33" s="1">
        <f t="shared" si="21"/>
        <v>36</v>
      </c>
      <c r="J33" s="14">
        <f t="shared" si="44"/>
        <v>0</v>
      </c>
      <c r="K33" s="14">
        <f t="shared" si="22"/>
        <v>0</v>
      </c>
      <c r="L33" s="14">
        <f t="shared" si="22"/>
        <v>-65973.938153143623</v>
      </c>
      <c r="M33" s="14">
        <f t="shared" si="22"/>
        <v>0</v>
      </c>
      <c r="N33" s="14">
        <f t="shared" si="45"/>
        <v>0</v>
      </c>
      <c r="O33" s="14">
        <f t="shared" si="46"/>
        <v>0</v>
      </c>
      <c r="P33" s="14">
        <f t="shared" si="47"/>
        <v>0</v>
      </c>
      <c r="Q33" s="14">
        <f t="shared" si="48"/>
        <v>0</v>
      </c>
      <c r="R33" s="14">
        <f t="shared" si="49"/>
        <v>0</v>
      </c>
      <c r="S33" s="14">
        <f t="shared" si="50"/>
        <v>0</v>
      </c>
      <c r="T33" s="14">
        <f t="shared" si="51"/>
        <v>0</v>
      </c>
      <c r="U33" s="14">
        <f t="shared" si="52"/>
        <v>0</v>
      </c>
      <c r="V33" s="14">
        <f t="shared" si="53"/>
        <v>0</v>
      </c>
      <c r="W33" s="14">
        <f t="shared" si="54"/>
        <v>0</v>
      </c>
      <c r="X33" s="14">
        <f t="shared" si="55"/>
        <v>0</v>
      </c>
      <c r="Y33" s="14">
        <f t="shared" si="56"/>
        <v>0</v>
      </c>
      <c r="Z33" s="14">
        <f t="shared" si="57"/>
        <v>0</v>
      </c>
      <c r="AA33" s="14">
        <f t="shared" si="58"/>
        <v>0</v>
      </c>
      <c r="AB33" s="14">
        <f t="shared" si="59"/>
        <v>0</v>
      </c>
      <c r="AC33" s="14">
        <f t="shared" si="60"/>
        <v>0</v>
      </c>
      <c r="AD33" s="14">
        <f t="shared" si="61"/>
        <v>0</v>
      </c>
      <c r="AE33" s="14">
        <f t="shared" si="62"/>
        <v>0</v>
      </c>
      <c r="AF33" s="14">
        <f t="shared" si="63"/>
        <v>0</v>
      </c>
      <c r="AG33" s="14">
        <f t="shared" si="64"/>
        <v>0</v>
      </c>
      <c r="AH33" s="14">
        <f t="shared" si="65"/>
        <v>0</v>
      </c>
    </row>
    <row r="34" spans="1:34" x14ac:dyDescent="0.45">
      <c r="A34" s="1">
        <f t="shared" si="16"/>
        <v>15</v>
      </c>
      <c r="B34" s="1">
        <f t="shared" si="17"/>
        <v>2039</v>
      </c>
      <c r="C34" s="17">
        <f t="shared" si="18"/>
        <v>0</v>
      </c>
      <c r="D34" s="17">
        <f t="shared" si="19"/>
        <v>-67293.416916206494</v>
      </c>
      <c r="E34" s="17">
        <f t="shared" si="20"/>
        <v>-67293.416916206494</v>
      </c>
      <c r="F34" s="17">
        <f t="shared" si="66"/>
        <v>78185.629114921467</v>
      </c>
      <c r="G34" s="17">
        <f t="shared" si="67"/>
        <v>2312060.7466841061</v>
      </c>
      <c r="H34" s="1">
        <f t="shared" si="21"/>
        <v>37</v>
      </c>
      <c r="J34" s="14">
        <f t="shared" si="44"/>
        <v>0</v>
      </c>
      <c r="K34" s="14">
        <f t="shared" si="22"/>
        <v>0</v>
      </c>
      <c r="L34" s="14">
        <f t="shared" si="22"/>
        <v>-67293.416916206494</v>
      </c>
      <c r="M34" s="14">
        <f t="shared" si="22"/>
        <v>0</v>
      </c>
      <c r="N34" s="14">
        <f t="shared" si="45"/>
        <v>0</v>
      </c>
      <c r="O34" s="14">
        <f t="shared" si="46"/>
        <v>0</v>
      </c>
      <c r="P34" s="14">
        <f t="shared" si="47"/>
        <v>0</v>
      </c>
      <c r="Q34" s="14">
        <f t="shared" si="48"/>
        <v>0</v>
      </c>
      <c r="R34" s="14">
        <f t="shared" si="49"/>
        <v>0</v>
      </c>
      <c r="S34" s="14">
        <f t="shared" si="50"/>
        <v>0</v>
      </c>
      <c r="T34" s="14">
        <f t="shared" si="51"/>
        <v>0</v>
      </c>
      <c r="U34" s="14">
        <f t="shared" si="52"/>
        <v>0</v>
      </c>
      <c r="V34" s="14">
        <f t="shared" si="53"/>
        <v>0</v>
      </c>
      <c r="W34" s="14">
        <f t="shared" si="54"/>
        <v>0</v>
      </c>
      <c r="X34" s="14">
        <f t="shared" si="55"/>
        <v>0</v>
      </c>
      <c r="Y34" s="14">
        <f t="shared" si="56"/>
        <v>0</v>
      </c>
      <c r="Z34" s="14">
        <f t="shared" si="57"/>
        <v>0</v>
      </c>
      <c r="AA34" s="14">
        <f t="shared" si="58"/>
        <v>0</v>
      </c>
      <c r="AB34" s="14">
        <f t="shared" si="59"/>
        <v>0</v>
      </c>
      <c r="AC34" s="14">
        <f t="shared" si="60"/>
        <v>0</v>
      </c>
      <c r="AD34" s="14">
        <f t="shared" si="61"/>
        <v>0</v>
      </c>
      <c r="AE34" s="14">
        <f t="shared" si="62"/>
        <v>0</v>
      </c>
      <c r="AF34" s="14">
        <f t="shared" si="63"/>
        <v>0</v>
      </c>
      <c r="AG34" s="14">
        <f t="shared" si="64"/>
        <v>0</v>
      </c>
      <c r="AH34" s="14">
        <f t="shared" si="65"/>
        <v>0</v>
      </c>
    </row>
    <row r="35" spans="1:34" x14ac:dyDescent="0.45">
      <c r="A35" s="1">
        <f t="shared" si="16"/>
        <v>16</v>
      </c>
      <c r="B35" s="1">
        <f t="shared" si="17"/>
        <v>2040</v>
      </c>
      <c r="C35" s="17">
        <f t="shared" si="18"/>
        <v>0</v>
      </c>
      <c r="D35" s="17">
        <f t="shared" si="19"/>
        <v>-68639.285254530623</v>
      </c>
      <c r="E35" s="17">
        <f t="shared" si="20"/>
        <v>-68639.285254530623</v>
      </c>
      <c r="F35" s="17">
        <f t="shared" si="66"/>
        <v>78519.751150035154</v>
      </c>
      <c r="G35" s="17">
        <f t="shared" si="67"/>
        <v>2321941.2125796108</v>
      </c>
      <c r="H35" s="1">
        <f t="shared" si="21"/>
        <v>38</v>
      </c>
      <c r="J35" s="14">
        <f t="shared" si="44"/>
        <v>0</v>
      </c>
      <c r="K35" s="14">
        <f t="shared" ref="K35:K98" si="68">IF($H35=D$9, D$8,
  IF(AND($H35&gt;D$9, $H35&lt;D$10),
    K34*(1+D$11),
    0
  )
)</f>
        <v>0</v>
      </c>
      <c r="L35" s="14">
        <f t="shared" ref="L35:M98" si="69">IF($H35=E$9, E$8,
  IF(AND($H35&gt;E$9, $H35&lt;E$10),
    L34*(1+E$11),
    0
  )
)</f>
        <v>-68639.285254530623</v>
      </c>
      <c r="M35" s="14">
        <f t="shared" si="69"/>
        <v>0</v>
      </c>
      <c r="N35" s="14">
        <f t="shared" si="45"/>
        <v>0</v>
      </c>
      <c r="O35" s="14">
        <f t="shared" si="46"/>
        <v>0</v>
      </c>
      <c r="P35" s="14">
        <f t="shared" si="47"/>
        <v>0</v>
      </c>
      <c r="Q35" s="14">
        <f t="shared" si="48"/>
        <v>0</v>
      </c>
      <c r="R35" s="14">
        <f t="shared" si="49"/>
        <v>0</v>
      </c>
      <c r="S35" s="14">
        <f t="shared" si="50"/>
        <v>0</v>
      </c>
      <c r="T35" s="14">
        <f t="shared" si="51"/>
        <v>0</v>
      </c>
      <c r="U35" s="14">
        <f t="shared" si="52"/>
        <v>0</v>
      </c>
      <c r="V35" s="14">
        <f t="shared" si="53"/>
        <v>0</v>
      </c>
      <c r="W35" s="14">
        <f t="shared" si="54"/>
        <v>0</v>
      </c>
      <c r="X35" s="14">
        <f t="shared" si="55"/>
        <v>0</v>
      </c>
      <c r="Y35" s="14">
        <f t="shared" si="56"/>
        <v>0</v>
      </c>
      <c r="Z35" s="14">
        <f t="shared" si="57"/>
        <v>0</v>
      </c>
      <c r="AA35" s="14">
        <f t="shared" si="58"/>
        <v>0</v>
      </c>
      <c r="AB35" s="14">
        <f t="shared" si="59"/>
        <v>0</v>
      </c>
      <c r="AC35" s="14">
        <f t="shared" si="60"/>
        <v>0</v>
      </c>
      <c r="AD35" s="14">
        <f t="shared" si="61"/>
        <v>0</v>
      </c>
      <c r="AE35" s="14">
        <f t="shared" si="62"/>
        <v>0</v>
      </c>
      <c r="AF35" s="14">
        <f t="shared" si="63"/>
        <v>0</v>
      </c>
      <c r="AG35" s="14">
        <f t="shared" si="64"/>
        <v>0</v>
      </c>
      <c r="AH35" s="14">
        <f t="shared" si="65"/>
        <v>0</v>
      </c>
    </row>
    <row r="36" spans="1:34" x14ac:dyDescent="0.45">
      <c r="A36" s="1">
        <f t="shared" si="16"/>
        <v>17</v>
      </c>
      <c r="B36" s="1">
        <f t="shared" si="17"/>
        <v>2041</v>
      </c>
      <c r="C36" s="17">
        <f t="shared" si="18"/>
        <v>0</v>
      </c>
      <c r="D36" s="17">
        <f t="shared" si="19"/>
        <v>-70012.07095962124</v>
      </c>
      <c r="E36" s="17">
        <f t="shared" si="20"/>
        <v>-70012.07095962124</v>
      </c>
      <c r="F36" s="17">
        <f t="shared" si="66"/>
        <v>78817.519956699645</v>
      </c>
      <c r="G36" s="17">
        <f t="shared" si="67"/>
        <v>2330746.6615766892</v>
      </c>
      <c r="H36" s="1">
        <f t="shared" si="21"/>
        <v>39</v>
      </c>
      <c r="J36" s="14">
        <f t="shared" si="44"/>
        <v>0</v>
      </c>
      <c r="K36" s="14">
        <f t="shared" si="68"/>
        <v>0</v>
      </c>
      <c r="L36" s="14">
        <f t="shared" si="69"/>
        <v>-70012.07095962124</v>
      </c>
      <c r="M36" s="14">
        <f t="shared" si="69"/>
        <v>0</v>
      </c>
      <c r="N36" s="14">
        <f t="shared" si="45"/>
        <v>0</v>
      </c>
      <c r="O36" s="14">
        <f t="shared" si="46"/>
        <v>0</v>
      </c>
      <c r="P36" s="14">
        <f t="shared" si="47"/>
        <v>0</v>
      </c>
      <c r="Q36" s="14">
        <f t="shared" si="48"/>
        <v>0</v>
      </c>
      <c r="R36" s="14">
        <f t="shared" si="49"/>
        <v>0</v>
      </c>
      <c r="S36" s="14">
        <f t="shared" si="50"/>
        <v>0</v>
      </c>
      <c r="T36" s="14">
        <f t="shared" si="51"/>
        <v>0</v>
      </c>
      <c r="U36" s="14">
        <f t="shared" si="52"/>
        <v>0</v>
      </c>
      <c r="V36" s="14">
        <f t="shared" si="53"/>
        <v>0</v>
      </c>
      <c r="W36" s="14">
        <f t="shared" si="54"/>
        <v>0</v>
      </c>
      <c r="X36" s="14">
        <f t="shared" si="55"/>
        <v>0</v>
      </c>
      <c r="Y36" s="14">
        <f t="shared" si="56"/>
        <v>0</v>
      </c>
      <c r="Z36" s="14">
        <f t="shared" si="57"/>
        <v>0</v>
      </c>
      <c r="AA36" s="14">
        <f t="shared" si="58"/>
        <v>0</v>
      </c>
      <c r="AB36" s="14">
        <f t="shared" si="59"/>
        <v>0</v>
      </c>
      <c r="AC36" s="14">
        <f t="shared" si="60"/>
        <v>0</v>
      </c>
      <c r="AD36" s="14">
        <f t="shared" si="61"/>
        <v>0</v>
      </c>
      <c r="AE36" s="14">
        <f t="shared" si="62"/>
        <v>0</v>
      </c>
      <c r="AF36" s="14">
        <f t="shared" si="63"/>
        <v>0</v>
      </c>
      <c r="AG36" s="14">
        <f t="shared" si="64"/>
        <v>0</v>
      </c>
      <c r="AH36" s="14">
        <f t="shared" si="65"/>
        <v>0</v>
      </c>
    </row>
    <row r="37" spans="1:34" x14ac:dyDescent="0.45">
      <c r="A37" s="1">
        <f t="shared" si="16"/>
        <v>18</v>
      </c>
      <c r="B37" s="1">
        <f t="shared" si="17"/>
        <v>2042</v>
      </c>
      <c r="C37" s="17">
        <f t="shared" si="18"/>
        <v>0</v>
      </c>
      <c r="D37" s="17">
        <f t="shared" si="19"/>
        <v>-71412.312378813673</v>
      </c>
      <c r="E37" s="17">
        <f t="shared" si="20"/>
        <v>-71412.312378813673</v>
      </c>
      <c r="F37" s="17">
        <f t="shared" si="66"/>
        <v>79076.702221925661</v>
      </c>
      <c r="G37" s="17">
        <f t="shared" si="67"/>
        <v>2338411.0514198015</v>
      </c>
      <c r="H37" s="1">
        <f t="shared" si="21"/>
        <v>40</v>
      </c>
      <c r="J37" s="14">
        <f t="shared" si="44"/>
        <v>0</v>
      </c>
      <c r="K37" s="14">
        <f t="shared" si="68"/>
        <v>0</v>
      </c>
      <c r="L37" s="14">
        <f t="shared" si="69"/>
        <v>-71412.312378813673</v>
      </c>
      <c r="M37" s="14">
        <f t="shared" si="69"/>
        <v>0</v>
      </c>
      <c r="N37" s="14">
        <f t="shared" si="45"/>
        <v>0</v>
      </c>
      <c r="O37" s="14">
        <f t="shared" si="46"/>
        <v>0</v>
      </c>
      <c r="P37" s="14">
        <f t="shared" si="47"/>
        <v>0</v>
      </c>
      <c r="Q37" s="14">
        <f t="shared" si="48"/>
        <v>0</v>
      </c>
      <c r="R37" s="14">
        <f t="shared" si="49"/>
        <v>0</v>
      </c>
      <c r="S37" s="14">
        <f t="shared" si="50"/>
        <v>0</v>
      </c>
      <c r="T37" s="14">
        <f t="shared" si="51"/>
        <v>0</v>
      </c>
      <c r="U37" s="14">
        <f t="shared" si="52"/>
        <v>0</v>
      </c>
      <c r="V37" s="14">
        <f t="shared" si="53"/>
        <v>0</v>
      </c>
      <c r="W37" s="14">
        <f t="shared" si="54"/>
        <v>0</v>
      </c>
      <c r="X37" s="14">
        <f t="shared" si="55"/>
        <v>0</v>
      </c>
      <c r="Y37" s="14">
        <f t="shared" si="56"/>
        <v>0</v>
      </c>
      <c r="Z37" s="14">
        <f t="shared" si="57"/>
        <v>0</v>
      </c>
      <c r="AA37" s="14">
        <f t="shared" si="58"/>
        <v>0</v>
      </c>
      <c r="AB37" s="14">
        <f t="shared" si="59"/>
        <v>0</v>
      </c>
      <c r="AC37" s="14">
        <f t="shared" si="60"/>
        <v>0</v>
      </c>
      <c r="AD37" s="14">
        <f t="shared" si="61"/>
        <v>0</v>
      </c>
      <c r="AE37" s="14">
        <f t="shared" si="62"/>
        <v>0</v>
      </c>
      <c r="AF37" s="14">
        <f t="shared" si="63"/>
        <v>0</v>
      </c>
      <c r="AG37" s="14">
        <f t="shared" si="64"/>
        <v>0</v>
      </c>
      <c r="AH37" s="14">
        <f t="shared" si="65"/>
        <v>0</v>
      </c>
    </row>
    <row r="38" spans="1:34" x14ac:dyDescent="0.45">
      <c r="A38" s="1">
        <f t="shared" si="16"/>
        <v>19</v>
      </c>
      <c r="B38" s="1">
        <f t="shared" si="17"/>
        <v>2043</v>
      </c>
      <c r="C38" s="17">
        <f t="shared" si="18"/>
        <v>0</v>
      </c>
      <c r="D38" s="17">
        <f t="shared" si="19"/>
        <v>-72840.558626389946</v>
      </c>
      <c r="E38" s="17">
        <f t="shared" si="20"/>
        <v>-72840.558626389946</v>
      </c>
      <c r="F38" s="17">
        <f t="shared" si="66"/>
        <v>79294.967247769411</v>
      </c>
      <c r="G38" s="17">
        <f t="shared" si="67"/>
        <v>2344865.4600411807</v>
      </c>
      <c r="H38" s="1">
        <f t="shared" si="21"/>
        <v>41</v>
      </c>
      <c r="J38" s="14">
        <f t="shared" si="44"/>
        <v>0</v>
      </c>
      <c r="K38" s="14">
        <f t="shared" si="68"/>
        <v>0</v>
      </c>
      <c r="L38" s="14">
        <f t="shared" si="69"/>
        <v>-72840.558626389946</v>
      </c>
      <c r="M38" s="14">
        <f t="shared" si="69"/>
        <v>0</v>
      </c>
      <c r="N38" s="14">
        <f t="shared" si="45"/>
        <v>0</v>
      </c>
      <c r="O38" s="14">
        <f t="shared" si="46"/>
        <v>0</v>
      </c>
      <c r="P38" s="14">
        <f t="shared" si="47"/>
        <v>0</v>
      </c>
      <c r="Q38" s="14">
        <f t="shared" si="48"/>
        <v>0</v>
      </c>
      <c r="R38" s="14">
        <f t="shared" si="49"/>
        <v>0</v>
      </c>
      <c r="S38" s="14">
        <f t="shared" si="50"/>
        <v>0</v>
      </c>
      <c r="T38" s="14">
        <f t="shared" si="51"/>
        <v>0</v>
      </c>
      <c r="U38" s="14">
        <f t="shared" si="52"/>
        <v>0</v>
      </c>
      <c r="V38" s="14">
        <f t="shared" si="53"/>
        <v>0</v>
      </c>
      <c r="W38" s="14">
        <f t="shared" si="54"/>
        <v>0</v>
      </c>
      <c r="X38" s="14">
        <f t="shared" si="55"/>
        <v>0</v>
      </c>
      <c r="Y38" s="14">
        <f t="shared" si="56"/>
        <v>0</v>
      </c>
      <c r="Z38" s="14">
        <f t="shared" si="57"/>
        <v>0</v>
      </c>
      <c r="AA38" s="14">
        <f t="shared" si="58"/>
        <v>0</v>
      </c>
      <c r="AB38" s="14">
        <f t="shared" si="59"/>
        <v>0</v>
      </c>
      <c r="AC38" s="14">
        <f t="shared" si="60"/>
        <v>0</v>
      </c>
      <c r="AD38" s="14">
        <f t="shared" si="61"/>
        <v>0</v>
      </c>
      <c r="AE38" s="14">
        <f t="shared" si="62"/>
        <v>0</v>
      </c>
      <c r="AF38" s="14">
        <f t="shared" si="63"/>
        <v>0</v>
      </c>
      <c r="AG38" s="14">
        <f t="shared" si="64"/>
        <v>0</v>
      </c>
      <c r="AH38" s="14">
        <f t="shared" si="65"/>
        <v>0</v>
      </c>
    </row>
    <row r="39" spans="1:34" x14ac:dyDescent="0.45">
      <c r="A39" s="1">
        <f t="shared" si="16"/>
        <v>20</v>
      </c>
      <c r="B39" s="1">
        <f t="shared" si="17"/>
        <v>2044</v>
      </c>
      <c r="C39" s="17">
        <f t="shared" si="18"/>
        <v>0</v>
      </c>
      <c r="D39" s="17">
        <f t="shared" si="19"/>
        <v>-74297.369798917745</v>
      </c>
      <c r="E39" s="17">
        <f t="shared" si="20"/>
        <v>-74297.369798917745</v>
      </c>
      <c r="F39" s="17">
        <f t="shared" si="66"/>
        <v>79469.883158479206</v>
      </c>
      <c r="G39" s="17">
        <f t="shared" si="67"/>
        <v>2350037.9734007423</v>
      </c>
      <c r="H39" s="1">
        <f t="shared" si="21"/>
        <v>42</v>
      </c>
      <c r="J39" s="14">
        <f t="shared" si="44"/>
        <v>0</v>
      </c>
      <c r="K39" s="14">
        <f t="shared" si="68"/>
        <v>0</v>
      </c>
      <c r="L39" s="14">
        <f t="shared" si="69"/>
        <v>-74297.369798917745</v>
      </c>
      <c r="M39" s="14">
        <f t="shared" si="69"/>
        <v>0</v>
      </c>
      <c r="N39" s="14">
        <f t="shared" si="45"/>
        <v>0</v>
      </c>
      <c r="O39" s="14">
        <f t="shared" si="46"/>
        <v>0</v>
      </c>
      <c r="P39" s="14">
        <f t="shared" si="47"/>
        <v>0</v>
      </c>
      <c r="Q39" s="14">
        <f t="shared" si="48"/>
        <v>0</v>
      </c>
      <c r="R39" s="14">
        <f t="shared" si="49"/>
        <v>0</v>
      </c>
      <c r="S39" s="14">
        <f t="shared" si="50"/>
        <v>0</v>
      </c>
      <c r="T39" s="14">
        <f t="shared" si="51"/>
        <v>0</v>
      </c>
      <c r="U39" s="14">
        <f t="shared" si="52"/>
        <v>0</v>
      </c>
      <c r="V39" s="14">
        <f t="shared" si="53"/>
        <v>0</v>
      </c>
      <c r="W39" s="14">
        <f t="shared" si="54"/>
        <v>0</v>
      </c>
      <c r="X39" s="14">
        <f t="shared" si="55"/>
        <v>0</v>
      </c>
      <c r="Y39" s="14">
        <f t="shared" si="56"/>
        <v>0</v>
      </c>
      <c r="Z39" s="14">
        <f t="shared" si="57"/>
        <v>0</v>
      </c>
      <c r="AA39" s="14">
        <f t="shared" si="58"/>
        <v>0</v>
      </c>
      <c r="AB39" s="14">
        <f t="shared" si="59"/>
        <v>0</v>
      </c>
      <c r="AC39" s="14">
        <f t="shared" si="60"/>
        <v>0</v>
      </c>
      <c r="AD39" s="14">
        <f t="shared" si="61"/>
        <v>0</v>
      </c>
      <c r="AE39" s="14">
        <f t="shared" si="62"/>
        <v>0</v>
      </c>
      <c r="AF39" s="14">
        <f t="shared" si="63"/>
        <v>0</v>
      </c>
      <c r="AG39" s="14">
        <f t="shared" si="64"/>
        <v>0</v>
      </c>
      <c r="AH39" s="14">
        <f t="shared" si="65"/>
        <v>0</v>
      </c>
    </row>
    <row r="40" spans="1:34" x14ac:dyDescent="0.45">
      <c r="A40" s="1">
        <f t="shared" si="16"/>
        <v>21</v>
      </c>
      <c r="B40" s="1">
        <f t="shared" si="17"/>
        <v>2045</v>
      </c>
      <c r="C40" s="17">
        <f t="shared" si="18"/>
        <v>0</v>
      </c>
      <c r="D40" s="17">
        <f t="shared" si="19"/>
        <v>-75783.317194896095</v>
      </c>
      <c r="E40" s="17">
        <f t="shared" si="20"/>
        <v>-75783.317194896095</v>
      </c>
      <c r="F40" s="17">
        <f t="shared" si="66"/>
        <v>79598.912967204611</v>
      </c>
      <c r="G40" s="17">
        <f t="shared" si="67"/>
        <v>2353853.5691730506</v>
      </c>
      <c r="H40" s="1">
        <f t="shared" si="21"/>
        <v>43</v>
      </c>
      <c r="J40" s="14">
        <f t="shared" si="44"/>
        <v>0</v>
      </c>
      <c r="K40" s="14">
        <f t="shared" si="68"/>
        <v>0</v>
      </c>
      <c r="L40" s="14">
        <f t="shared" si="69"/>
        <v>-75783.317194896095</v>
      </c>
      <c r="M40" s="14">
        <f t="shared" si="69"/>
        <v>0</v>
      </c>
      <c r="N40" s="14">
        <f t="shared" si="45"/>
        <v>0</v>
      </c>
      <c r="O40" s="14">
        <f t="shared" si="46"/>
        <v>0</v>
      </c>
      <c r="P40" s="14">
        <f t="shared" si="47"/>
        <v>0</v>
      </c>
      <c r="Q40" s="14">
        <f t="shared" si="48"/>
        <v>0</v>
      </c>
      <c r="R40" s="14">
        <f t="shared" si="49"/>
        <v>0</v>
      </c>
      <c r="S40" s="14">
        <f t="shared" si="50"/>
        <v>0</v>
      </c>
      <c r="T40" s="14">
        <f t="shared" si="51"/>
        <v>0</v>
      </c>
      <c r="U40" s="14">
        <f t="shared" si="52"/>
        <v>0</v>
      </c>
      <c r="V40" s="14">
        <f t="shared" si="53"/>
        <v>0</v>
      </c>
      <c r="W40" s="14">
        <f t="shared" si="54"/>
        <v>0</v>
      </c>
      <c r="X40" s="14">
        <f t="shared" si="55"/>
        <v>0</v>
      </c>
      <c r="Y40" s="14">
        <f t="shared" si="56"/>
        <v>0</v>
      </c>
      <c r="Z40" s="14">
        <f t="shared" si="57"/>
        <v>0</v>
      </c>
      <c r="AA40" s="14">
        <f t="shared" si="58"/>
        <v>0</v>
      </c>
      <c r="AB40" s="14">
        <f t="shared" si="59"/>
        <v>0</v>
      </c>
      <c r="AC40" s="14">
        <f t="shared" si="60"/>
        <v>0</v>
      </c>
      <c r="AD40" s="14">
        <f t="shared" si="61"/>
        <v>0</v>
      </c>
      <c r="AE40" s="14">
        <f t="shared" si="62"/>
        <v>0</v>
      </c>
      <c r="AF40" s="14">
        <f t="shared" si="63"/>
        <v>0</v>
      </c>
      <c r="AG40" s="14">
        <f t="shared" si="64"/>
        <v>0</v>
      </c>
      <c r="AH40" s="14">
        <f t="shared" si="65"/>
        <v>0</v>
      </c>
    </row>
    <row r="41" spans="1:34" x14ac:dyDescent="0.45">
      <c r="A41" s="1">
        <f t="shared" si="16"/>
        <v>22</v>
      </c>
      <c r="B41" s="1">
        <f t="shared" si="17"/>
        <v>2046</v>
      </c>
      <c r="C41" s="17">
        <f t="shared" si="18"/>
        <v>0</v>
      </c>
      <c r="D41" s="17">
        <f t="shared" si="19"/>
        <v>-77298.983538794026</v>
      </c>
      <c r="E41" s="17">
        <f t="shared" si="20"/>
        <v>-77298.983538794026</v>
      </c>
      <c r="F41" s="17">
        <f t="shared" si="66"/>
        <v>79679.410497198987</v>
      </c>
      <c r="G41" s="17">
        <f t="shared" si="67"/>
        <v>2356233.9961314555</v>
      </c>
      <c r="H41" s="1">
        <f t="shared" si="21"/>
        <v>44</v>
      </c>
      <c r="J41" s="14">
        <f t="shared" si="44"/>
        <v>0</v>
      </c>
      <c r="K41" s="14">
        <f t="shared" si="68"/>
        <v>0</v>
      </c>
      <c r="L41" s="14">
        <f t="shared" si="69"/>
        <v>-77298.983538794026</v>
      </c>
      <c r="M41" s="14">
        <f t="shared" si="69"/>
        <v>0</v>
      </c>
      <c r="N41" s="14">
        <f t="shared" si="45"/>
        <v>0</v>
      </c>
      <c r="O41" s="14">
        <f t="shared" si="46"/>
        <v>0</v>
      </c>
      <c r="P41" s="14">
        <f t="shared" si="47"/>
        <v>0</v>
      </c>
      <c r="Q41" s="14">
        <f t="shared" si="48"/>
        <v>0</v>
      </c>
      <c r="R41" s="14">
        <f t="shared" si="49"/>
        <v>0</v>
      </c>
      <c r="S41" s="14">
        <f t="shared" si="50"/>
        <v>0</v>
      </c>
      <c r="T41" s="14">
        <f t="shared" si="51"/>
        <v>0</v>
      </c>
      <c r="U41" s="14">
        <f t="shared" si="52"/>
        <v>0</v>
      </c>
      <c r="V41" s="14">
        <f t="shared" si="53"/>
        <v>0</v>
      </c>
      <c r="W41" s="14">
        <f t="shared" si="54"/>
        <v>0</v>
      </c>
      <c r="X41" s="14">
        <f t="shared" si="55"/>
        <v>0</v>
      </c>
      <c r="Y41" s="14">
        <f t="shared" si="56"/>
        <v>0</v>
      </c>
      <c r="Z41" s="14">
        <f t="shared" si="57"/>
        <v>0</v>
      </c>
      <c r="AA41" s="14">
        <f t="shared" si="58"/>
        <v>0</v>
      </c>
      <c r="AB41" s="14">
        <f t="shared" si="59"/>
        <v>0</v>
      </c>
      <c r="AC41" s="14">
        <f t="shared" si="60"/>
        <v>0</v>
      </c>
      <c r="AD41" s="14">
        <f t="shared" si="61"/>
        <v>0</v>
      </c>
      <c r="AE41" s="14">
        <f t="shared" si="62"/>
        <v>0</v>
      </c>
      <c r="AF41" s="14">
        <f t="shared" si="63"/>
        <v>0</v>
      </c>
      <c r="AG41" s="14">
        <f t="shared" si="64"/>
        <v>0</v>
      </c>
      <c r="AH41" s="14">
        <f t="shared" si="65"/>
        <v>0</v>
      </c>
    </row>
    <row r="42" spans="1:34" x14ac:dyDescent="0.45">
      <c r="A42" s="1">
        <f t="shared" si="16"/>
        <v>23</v>
      </c>
      <c r="B42" s="1">
        <f t="shared" si="17"/>
        <v>2047</v>
      </c>
      <c r="C42" s="17">
        <f t="shared" si="18"/>
        <v>0</v>
      </c>
      <c r="D42" s="17">
        <f t="shared" si="19"/>
        <v>-78844.963209569905</v>
      </c>
      <c r="E42" s="17">
        <f t="shared" si="20"/>
        <v>-78844.963209569905</v>
      </c>
      <c r="F42" s="17">
        <f t="shared" si="66"/>
        <v>79708.616152265997</v>
      </c>
      <c r="G42" s="17">
        <f t="shared" si="67"/>
        <v>2357097.6490741516</v>
      </c>
      <c r="H42" s="1">
        <f t="shared" si="21"/>
        <v>45</v>
      </c>
      <c r="J42" s="14">
        <f t="shared" si="44"/>
        <v>0</v>
      </c>
      <c r="K42" s="14">
        <f t="shared" si="68"/>
        <v>0</v>
      </c>
      <c r="L42" s="14">
        <f t="shared" si="69"/>
        <v>-78844.963209569905</v>
      </c>
      <c r="M42" s="14">
        <f t="shared" si="69"/>
        <v>0</v>
      </c>
      <c r="N42" s="14">
        <f t="shared" si="45"/>
        <v>0</v>
      </c>
      <c r="O42" s="14">
        <f t="shared" si="46"/>
        <v>0</v>
      </c>
      <c r="P42" s="14">
        <f t="shared" si="47"/>
        <v>0</v>
      </c>
      <c r="Q42" s="14">
        <f t="shared" si="48"/>
        <v>0</v>
      </c>
      <c r="R42" s="14">
        <f t="shared" si="49"/>
        <v>0</v>
      </c>
      <c r="S42" s="14">
        <f t="shared" si="50"/>
        <v>0</v>
      </c>
      <c r="T42" s="14">
        <f t="shared" si="51"/>
        <v>0</v>
      </c>
      <c r="U42" s="14">
        <f t="shared" si="52"/>
        <v>0</v>
      </c>
      <c r="V42" s="14">
        <f t="shared" si="53"/>
        <v>0</v>
      </c>
      <c r="W42" s="14">
        <f t="shared" si="54"/>
        <v>0</v>
      </c>
      <c r="X42" s="14">
        <f t="shared" si="55"/>
        <v>0</v>
      </c>
      <c r="Y42" s="14">
        <f t="shared" si="56"/>
        <v>0</v>
      </c>
      <c r="Z42" s="14">
        <f t="shared" si="57"/>
        <v>0</v>
      </c>
      <c r="AA42" s="14">
        <f t="shared" si="58"/>
        <v>0</v>
      </c>
      <c r="AB42" s="14">
        <f t="shared" si="59"/>
        <v>0</v>
      </c>
      <c r="AC42" s="14">
        <f t="shared" si="60"/>
        <v>0</v>
      </c>
      <c r="AD42" s="14">
        <f t="shared" si="61"/>
        <v>0</v>
      </c>
      <c r="AE42" s="14">
        <f t="shared" si="62"/>
        <v>0</v>
      </c>
      <c r="AF42" s="14">
        <f t="shared" si="63"/>
        <v>0</v>
      </c>
      <c r="AG42" s="14">
        <f t="shared" si="64"/>
        <v>0</v>
      </c>
      <c r="AH42" s="14">
        <f t="shared" si="65"/>
        <v>0</v>
      </c>
    </row>
    <row r="43" spans="1:34" x14ac:dyDescent="0.45">
      <c r="A43" s="1">
        <f t="shared" si="16"/>
        <v>24</v>
      </c>
      <c r="B43" s="1">
        <f t="shared" si="17"/>
        <v>2048</v>
      </c>
      <c r="C43" s="17">
        <f t="shared" si="18"/>
        <v>0</v>
      </c>
      <c r="D43" s="17">
        <f t="shared" si="19"/>
        <v>-80421.862473761299</v>
      </c>
      <c r="E43" s="17">
        <f t="shared" si="20"/>
        <v>-80421.862473761299</v>
      </c>
      <c r="F43" s="17">
        <f t="shared" si="66"/>
        <v>79683.652531013679</v>
      </c>
      <c r="G43" s="17">
        <f t="shared" si="67"/>
        <v>2356359.4391314043</v>
      </c>
      <c r="H43" s="1">
        <f t="shared" si="21"/>
        <v>46</v>
      </c>
      <c r="J43" s="14">
        <f t="shared" si="44"/>
        <v>0</v>
      </c>
      <c r="K43" s="14">
        <f t="shared" si="68"/>
        <v>0</v>
      </c>
      <c r="L43" s="14">
        <f t="shared" si="69"/>
        <v>-80421.862473761299</v>
      </c>
      <c r="M43" s="14">
        <f t="shared" si="69"/>
        <v>0</v>
      </c>
      <c r="N43" s="14">
        <f t="shared" si="45"/>
        <v>0</v>
      </c>
      <c r="O43" s="14">
        <f t="shared" si="46"/>
        <v>0</v>
      </c>
      <c r="P43" s="14">
        <f t="shared" si="47"/>
        <v>0</v>
      </c>
      <c r="Q43" s="14">
        <f t="shared" si="48"/>
        <v>0</v>
      </c>
      <c r="R43" s="14">
        <f t="shared" si="49"/>
        <v>0</v>
      </c>
      <c r="S43" s="14">
        <f t="shared" si="50"/>
        <v>0</v>
      </c>
      <c r="T43" s="14">
        <f t="shared" si="51"/>
        <v>0</v>
      </c>
      <c r="U43" s="14">
        <f t="shared" si="52"/>
        <v>0</v>
      </c>
      <c r="V43" s="14">
        <f t="shared" si="53"/>
        <v>0</v>
      </c>
      <c r="W43" s="14">
        <f t="shared" si="54"/>
        <v>0</v>
      </c>
      <c r="X43" s="14">
        <f t="shared" si="55"/>
        <v>0</v>
      </c>
      <c r="Y43" s="14">
        <f t="shared" si="56"/>
        <v>0</v>
      </c>
      <c r="Z43" s="14">
        <f t="shared" si="57"/>
        <v>0</v>
      </c>
      <c r="AA43" s="14">
        <f t="shared" si="58"/>
        <v>0</v>
      </c>
      <c r="AB43" s="14">
        <f t="shared" si="59"/>
        <v>0</v>
      </c>
      <c r="AC43" s="14">
        <f t="shared" si="60"/>
        <v>0</v>
      </c>
      <c r="AD43" s="14">
        <f t="shared" si="61"/>
        <v>0</v>
      </c>
      <c r="AE43" s="14">
        <f t="shared" si="62"/>
        <v>0</v>
      </c>
      <c r="AF43" s="14">
        <f t="shared" si="63"/>
        <v>0</v>
      </c>
      <c r="AG43" s="14">
        <f t="shared" si="64"/>
        <v>0</v>
      </c>
      <c r="AH43" s="14">
        <f t="shared" si="65"/>
        <v>0</v>
      </c>
    </row>
    <row r="44" spans="1:34" x14ac:dyDescent="0.45">
      <c r="A44" s="1">
        <f t="shared" si="16"/>
        <v>25</v>
      </c>
      <c r="B44" s="1">
        <f t="shared" si="17"/>
        <v>2049</v>
      </c>
      <c r="C44" s="17">
        <f t="shared" si="18"/>
        <v>0</v>
      </c>
      <c r="D44" s="17">
        <f t="shared" si="19"/>
        <v>-82030.299723236531</v>
      </c>
      <c r="E44" s="17">
        <f t="shared" si="20"/>
        <v>-82030.299723236531</v>
      </c>
      <c r="F44" s="17">
        <f t="shared" si="66"/>
        <v>79601.519879285886</v>
      </c>
      <c r="G44" s="17">
        <f t="shared" si="67"/>
        <v>2353930.6592874536</v>
      </c>
      <c r="H44" s="1">
        <f t="shared" si="21"/>
        <v>47</v>
      </c>
      <c r="J44" s="14">
        <f t="shared" si="44"/>
        <v>0</v>
      </c>
      <c r="K44" s="14">
        <f t="shared" si="68"/>
        <v>0</v>
      </c>
      <c r="L44" s="14">
        <f t="shared" si="69"/>
        <v>-82030.299723236531</v>
      </c>
      <c r="M44" s="14">
        <f t="shared" si="69"/>
        <v>0</v>
      </c>
      <c r="N44" s="14">
        <f t="shared" si="45"/>
        <v>0</v>
      </c>
      <c r="O44" s="14">
        <f t="shared" si="46"/>
        <v>0</v>
      </c>
      <c r="P44" s="14">
        <f t="shared" si="47"/>
        <v>0</v>
      </c>
      <c r="Q44" s="14">
        <f t="shared" si="48"/>
        <v>0</v>
      </c>
      <c r="R44" s="14">
        <f t="shared" si="49"/>
        <v>0</v>
      </c>
      <c r="S44" s="14">
        <f t="shared" si="50"/>
        <v>0</v>
      </c>
      <c r="T44" s="14">
        <f t="shared" si="51"/>
        <v>0</v>
      </c>
      <c r="U44" s="14">
        <f t="shared" si="52"/>
        <v>0</v>
      </c>
      <c r="V44" s="14">
        <f t="shared" si="53"/>
        <v>0</v>
      </c>
      <c r="W44" s="14">
        <f t="shared" si="54"/>
        <v>0</v>
      </c>
      <c r="X44" s="14">
        <f t="shared" si="55"/>
        <v>0</v>
      </c>
      <c r="Y44" s="14">
        <f t="shared" si="56"/>
        <v>0</v>
      </c>
      <c r="Z44" s="14">
        <f t="shared" si="57"/>
        <v>0</v>
      </c>
      <c r="AA44" s="14">
        <f t="shared" si="58"/>
        <v>0</v>
      </c>
      <c r="AB44" s="14">
        <f t="shared" si="59"/>
        <v>0</v>
      </c>
      <c r="AC44" s="14">
        <f t="shared" si="60"/>
        <v>0</v>
      </c>
      <c r="AD44" s="14">
        <f t="shared" si="61"/>
        <v>0</v>
      </c>
      <c r="AE44" s="14">
        <f t="shared" si="62"/>
        <v>0</v>
      </c>
      <c r="AF44" s="14">
        <f t="shared" si="63"/>
        <v>0</v>
      </c>
      <c r="AG44" s="14">
        <f t="shared" si="64"/>
        <v>0</v>
      </c>
      <c r="AH44" s="14">
        <f t="shared" si="65"/>
        <v>0</v>
      </c>
    </row>
    <row r="45" spans="1:34" x14ac:dyDescent="0.45">
      <c r="A45" s="1">
        <f t="shared" si="16"/>
        <v>26</v>
      </c>
      <c r="B45" s="1">
        <f t="shared" si="17"/>
        <v>2050</v>
      </c>
      <c r="C45" s="17">
        <f t="shared" si="18"/>
        <v>0</v>
      </c>
      <c r="D45" s="17">
        <f t="shared" si="19"/>
        <v>-83670.905717701258</v>
      </c>
      <c r="E45" s="17">
        <f t="shared" si="20"/>
        <v>-83670.905717701258</v>
      </c>
      <c r="F45" s="17">
        <f t="shared" si="66"/>
        <v>79459.091374941345</v>
      </c>
      <c r="G45" s="17">
        <f t="shared" si="67"/>
        <v>2349718.8449446936</v>
      </c>
      <c r="H45" s="1">
        <f t="shared" si="21"/>
        <v>48</v>
      </c>
      <c r="J45" s="14">
        <f t="shared" si="44"/>
        <v>0</v>
      </c>
      <c r="K45" s="14">
        <f t="shared" si="68"/>
        <v>0</v>
      </c>
      <c r="L45" s="14">
        <f t="shared" si="69"/>
        <v>-83670.905717701258</v>
      </c>
      <c r="M45" s="14">
        <f t="shared" si="69"/>
        <v>0</v>
      </c>
      <c r="N45" s="14">
        <f t="shared" si="45"/>
        <v>0</v>
      </c>
      <c r="O45" s="14">
        <f t="shared" si="46"/>
        <v>0</v>
      </c>
      <c r="P45" s="14">
        <f t="shared" si="47"/>
        <v>0</v>
      </c>
      <c r="Q45" s="14">
        <f t="shared" si="48"/>
        <v>0</v>
      </c>
      <c r="R45" s="14">
        <f t="shared" si="49"/>
        <v>0</v>
      </c>
      <c r="S45" s="14">
        <f t="shared" si="50"/>
        <v>0</v>
      </c>
      <c r="T45" s="14">
        <f t="shared" si="51"/>
        <v>0</v>
      </c>
      <c r="U45" s="14">
        <f t="shared" si="52"/>
        <v>0</v>
      </c>
      <c r="V45" s="14">
        <f t="shared" si="53"/>
        <v>0</v>
      </c>
      <c r="W45" s="14">
        <f t="shared" si="54"/>
        <v>0</v>
      </c>
      <c r="X45" s="14">
        <f t="shared" si="55"/>
        <v>0</v>
      </c>
      <c r="Y45" s="14">
        <f t="shared" si="56"/>
        <v>0</v>
      </c>
      <c r="Z45" s="14">
        <f t="shared" si="57"/>
        <v>0</v>
      </c>
      <c r="AA45" s="14">
        <f t="shared" si="58"/>
        <v>0</v>
      </c>
      <c r="AB45" s="14">
        <f t="shared" si="59"/>
        <v>0</v>
      </c>
      <c r="AC45" s="14">
        <f t="shared" si="60"/>
        <v>0</v>
      </c>
      <c r="AD45" s="14">
        <f t="shared" si="61"/>
        <v>0</v>
      </c>
      <c r="AE45" s="14">
        <f t="shared" si="62"/>
        <v>0</v>
      </c>
      <c r="AF45" s="14">
        <f t="shared" si="63"/>
        <v>0</v>
      </c>
      <c r="AG45" s="14">
        <f t="shared" si="64"/>
        <v>0</v>
      </c>
      <c r="AH45" s="14">
        <f t="shared" si="65"/>
        <v>0</v>
      </c>
    </row>
    <row r="46" spans="1:34" x14ac:dyDescent="0.45">
      <c r="A46" s="1">
        <f t="shared" si="16"/>
        <v>27</v>
      </c>
      <c r="B46" s="1">
        <f t="shared" si="17"/>
        <v>2051</v>
      </c>
      <c r="C46" s="17">
        <f t="shared" si="18"/>
        <v>0</v>
      </c>
      <c r="D46" s="17">
        <f t="shared" si="19"/>
        <v>-85344.323832055292</v>
      </c>
      <c r="E46" s="17">
        <f t="shared" si="20"/>
        <v>-85344.323832055292</v>
      </c>
      <c r="F46" s="17">
        <f t="shared" si="66"/>
        <v>79253.108238942354</v>
      </c>
      <c r="G46" s="17">
        <f t="shared" si="67"/>
        <v>2343627.629351581</v>
      </c>
      <c r="H46" s="1">
        <f t="shared" si="21"/>
        <v>49</v>
      </c>
      <c r="J46" s="14">
        <f t="shared" si="44"/>
        <v>0</v>
      </c>
      <c r="K46" s="14">
        <f t="shared" si="68"/>
        <v>0</v>
      </c>
      <c r="L46" s="14">
        <f t="shared" si="69"/>
        <v>-85344.323832055292</v>
      </c>
      <c r="M46" s="14">
        <f t="shared" si="69"/>
        <v>0</v>
      </c>
      <c r="N46" s="14">
        <f t="shared" si="45"/>
        <v>0</v>
      </c>
      <c r="O46" s="14">
        <f t="shared" si="46"/>
        <v>0</v>
      </c>
      <c r="P46" s="14">
        <f t="shared" si="47"/>
        <v>0</v>
      </c>
      <c r="Q46" s="14">
        <f t="shared" si="48"/>
        <v>0</v>
      </c>
      <c r="R46" s="14">
        <f t="shared" si="49"/>
        <v>0</v>
      </c>
      <c r="S46" s="14">
        <f t="shared" si="50"/>
        <v>0</v>
      </c>
      <c r="T46" s="14">
        <f t="shared" si="51"/>
        <v>0</v>
      </c>
      <c r="U46" s="14">
        <f t="shared" si="52"/>
        <v>0</v>
      </c>
      <c r="V46" s="14">
        <f t="shared" si="53"/>
        <v>0</v>
      </c>
      <c r="W46" s="14">
        <f t="shared" si="54"/>
        <v>0</v>
      </c>
      <c r="X46" s="14">
        <f t="shared" si="55"/>
        <v>0</v>
      </c>
      <c r="Y46" s="14">
        <f t="shared" si="56"/>
        <v>0</v>
      </c>
      <c r="Z46" s="14">
        <f t="shared" si="57"/>
        <v>0</v>
      </c>
      <c r="AA46" s="14">
        <f t="shared" si="58"/>
        <v>0</v>
      </c>
      <c r="AB46" s="14">
        <f t="shared" si="59"/>
        <v>0</v>
      </c>
      <c r="AC46" s="14">
        <f t="shared" si="60"/>
        <v>0</v>
      </c>
      <c r="AD46" s="14">
        <f t="shared" si="61"/>
        <v>0</v>
      </c>
      <c r="AE46" s="14">
        <f t="shared" si="62"/>
        <v>0</v>
      </c>
      <c r="AF46" s="14">
        <f t="shared" si="63"/>
        <v>0</v>
      </c>
      <c r="AG46" s="14">
        <f t="shared" si="64"/>
        <v>0</v>
      </c>
      <c r="AH46" s="14">
        <f t="shared" si="65"/>
        <v>0</v>
      </c>
    </row>
    <row r="47" spans="1:34" x14ac:dyDescent="0.45">
      <c r="A47" s="1">
        <f t="shared" si="16"/>
        <v>28</v>
      </c>
      <c r="B47" s="1">
        <f t="shared" si="17"/>
        <v>2052</v>
      </c>
      <c r="C47" s="17">
        <f t="shared" si="18"/>
        <v>0</v>
      </c>
      <c r="D47" s="17">
        <f t="shared" si="19"/>
        <v>-87051.210308696405</v>
      </c>
      <c r="E47" s="17">
        <f t="shared" si="20"/>
        <v>-87051.210308696405</v>
      </c>
      <c r="F47" s="17">
        <f t="shared" si="66"/>
        <v>78980.174666500956</v>
      </c>
      <c r="G47" s="17">
        <f t="shared" si="67"/>
        <v>2335556.5937093855</v>
      </c>
      <c r="H47" s="1">
        <f t="shared" si="21"/>
        <v>50</v>
      </c>
      <c r="J47" s="14">
        <f t="shared" si="44"/>
        <v>0</v>
      </c>
      <c r="K47" s="14">
        <f t="shared" si="68"/>
        <v>0</v>
      </c>
      <c r="L47" s="14">
        <f t="shared" si="69"/>
        <v>-87051.210308696405</v>
      </c>
      <c r="M47" s="14">
        <f t="shared" si="69"/>
        <v>0</v>
      </c>
      <c r="N47" s="14">
        <f t="shared" si="45"/>
        <v>0</v>
      </c>
      <c r="O47" s="14">
        <f t="shared" si="46"/>
        <v>0</v>
      </c>
      <c r="P47" s="14">
        <f t="shared" si="47"/>
        <v>0</v>
      </c>
      <c r="Q47" s="14">
        <f t="shared" si="48"/>
        <v>0</v>
      </c>
      <c r="R47" s="14">
        <f t="shared" si="49"/>
        <v>0</v>
      </c>
      <c r="S47" s="14">
        <f t="shared" si="50"/>
        <v>0</v>
      </c>
      <c r="T47" s="14">
        <f t="shared" si="51"/>
        <v>0</v>
      </c>
      <c r="U47" s="14">
        <f t="shared" si="52"/>
        <v>0</v>
      </c>
      <c r="V47" s="14">
        <f t="shared" si="53"/>
        <v>0</v>
      </c>
      <c r="W47" s="14">
        <f t="shared" si="54"/>
        <v>0</v>
      </c>
      <c r="X47" s="14">
        <f t="shared" si="55"/>
        <v>0</v>
      </c>
      <c r="Y47" s="14">
        <f t="shared" si="56"/>
        <v>0</v>
      </c>
      <c r="Z47" s="14">
        <f t="shared" si="57"/>
        <v>0</v>
      </c>
      <c r="AA47" s="14">
        <f t="shared" si="58"/>
        <v>0</v>
      </c>
      <c r="AB47" s="14">
        <f t="shared" si="59"/>
        <v>0</v>
      </c>
      <c r="AC47" s="14">
        <f t="shared" si="60"/>
        <v>0</v>
      </c>
      <c r="AD47" s="14">
        <f t="shared" si="61"/>
        <v>0</v>
      </c>
      <c r="AE47" s="14">
        <f t="shared" si="62"/>
        <v>0</v>
      </c>
      <c r="AF47" s="14">
        <f t="shared" si="63"/>
        <v>0</v>
      </c>
      <c r="AG47" s="14">
        <f t="shared" si="64"/>
        <v>0</v>
      </c>
      <c r="AH47" s="14">
        <f t="shared" si="65"/>
        <v>0</v>
      </c>
    </row>
    <row r="48" spans="1:34" x14ac:dyDescent="0.45">
      <c r="A48" s="1">
        <f t="shared" si="16"/>
        <v>29</v>
      </c>
      <c r="B48" s="1">
        <f t="shared" si="17"/>
        <v>2053</v>
      </c>
      <c r="C48" s="17">
        <f t="shared" si="18"/>
        <v>0</v>
      </c>
      <c r="D48" s="17">
        <f t="shared" si="19"/>
        <v>-88792.234514870332</v>
      </c>
      <c r="E48" s="17">
        <f t="shared" si="20"/>
        <v>-88792.234514870332</v>
      </c>
      <c r="F48" s="17">
        <f t="shared" si="66"/>
        <v>78636.752571808043</v>
      </c>
      <c r="G48" s="17">
        <f t="shared" si="67"/>
        <v>2325401.1117663234</v>
      </c>
      <c r="H48" s="1">
        <f t="shared" si="21"/>
        <v>51</v>
      </c>
      <c r="J48" s="14">
        <f t="shared" si="44"/>
        <v>0</v>
      </c>
      <c r="K48" s="14">
        <f t="shared" si="68"/>
        <v>0</v>
      </c>
      <c r="L48" s="14">
        <f t="shared" si="69"/>
        <v>-88792.234514870332</v>
      </c>
      <c r="M48" s="14">
        <f t="shared" si="69"/>
        <v>0</v>
      </c>
      <c r="N48" s="14">
        <f t="shared" si="45"/>
        <v>0</v>
      </c>
      <c r="O48" s="14">
        <f t="shared" si="46"/>
        <v>0</v>
      </c>
      <c r="P48" s="14">
        <f t="shared" si="47"/>
        <v>0</v>
      </c>
      <c r="Q48" s="14">
        <f t="shared" si="48"/>
        <v>0</v>
      </c>
      <c r="R48" s="14">
        <f t="shared" si="49"/>
        <v>0</v>
      </c>
      <c r="S48" s="14">
        <f t="shared" si="50"/>
        <v>0</v>
      </c>
      <c r="T48" s="14">
        <f t="shared" si="51"/>
        <v>0</v>
      </c>
      <c r="U48" s="14">
        <f t="shared" si="52"/>
        <v>0</v>
      </c>
      <c r="V48" s="14">
        <f t="shared" si="53"/>
        <v>0</v>
      </c>
      <c r="W48" s="14">
        <f t="shared" si="54"/>
        <v>0</v>
      </c>
      <c r="X48" s="14">
        <f t="shared" si="55"/>
        <v>0</v>
      </c>
      <c r="Y48" s="14">
        <f t="shared" si="56"/>
        <v>0</v>
      </c>
      <c r="Z48" s="14">
        <f t="shared" si="57"/>
        <v>0</v>
      </c>
      <c r="AA48" s="14">
        <f t="shared" si="58"/>
        <v>0</v>
      </c>
      <c r="AB48" s="14">
        <f t="shared" si="59"/>
        <v>0</v>
      </c>
      <c r="AC48" s="14">
        <f t="shared" si="60"/>
        <v>0</v>
      </c>
      <c r="AD48" s="14">
        <f t="shared" si="61"/>
        <v>0</v>
      </c>
      <c r="AE48" s="14">
        <f t="shared" si="62"/>
        <v>0</v>
      </c>
      <c r="AF48" s="14">
        <f t="shared" si="63"/>
        <v>0</v>
      </c>
      <c r="AG48" s="14">
        <f t="shared" si="64"/>
        <v>0</v>
      </c>
      <c r="AH48" s="14">
        <f t="shared" si="65"/>
        <v>0</v>
      </c>
    </row>
    <row r="49" spans="1:34" x14ac:dyDescent="0.45">
      <c r="A49" s="1">
        <f t="shared" si="16"/>
        <v>30</v>
      </c>
      <c r="B49" s="1">
        <f t="shared" si="17"/>
        <v>2054</v>
      </c>
      <c r="C49" s="17">
        <f t="shared" si="18"/>
        <v>0</v>
      </c>
      <c r="D49" s="17">
        <f t="shared" si="19"/>
        <v>-90568.079205167742</v>
      </c>
      <c r="E49" s="17">
        <f t="shared" si="20"/>
        <v>-90568.079205167742</v>
      </c>
      <c r="F49" s="17">
        <f t="shared" si="66"/>
        <v>78219.156139640443</v>
      </c>
      <c r="G49" s="17">
        <f t="shared" si="67"/>
        <v>2313052.1887007961</v>
      </c>
      <c r="H49" s="1">
        <f t="shared" si="21"/>
        <v>52</v>
      </c>
      <c r="J49" s="14">
        <f t="shared" si="44"/>
        <v>0</v>
      </c>
      <c r="K49" s="14">
        <f t="shared" si="68"/>
        <v>0</v>
      </c>
      <c r="L49" s="14">
        <f t="shared" si="69"/>
        <v>-90568.079205167742</v>
      </c>
      <c r="M49" s="14">
        <f t="shared" si="69"/>
        <v>0</v>
      </c>
      <c r="N49" s="14">
        <f t="shared" si="45"/>
        <v>0</v>
      </c>
      <c r="O49" s="14">
        <f t="shared" si="46"/>
        <v>0</v>
      </c>
      <c r="P49" s="14">
        <f t="shared" si="47"/>
        <v>0</v>
      </c>
      <c r="Q49" s="14">
        <f t="shared" si="48"/>
        <v>0</v>
      </c>
      <c r="R49" s="14">
        <f t="shared" si="49"/>
        <v>0</v>
      </c>
      <c r="S49" s="14">
        <f t="shared" si="50"/>
        <v>0</v>
      </c>
      <c r="T49" s="14">
        <f t="shared" si="51"/>
        <v>0</v>
      </c>
      <c r="U49" s="14">
        <f t="shared" si="52"/>
        <v>0</v>
      </c>
      <c r="V49" s="14">
        <f t="shared" si="53"/>
        <v>0</v>
      </c>
      <c r="W49" s="14">
        <f t="shared" si="54"/>
        <v>0</v>
      </c>
      <c r="X49" s="14">
        <f t="shared" si="55"/>
        <v>0</v>
      </c>
      <c r="Y49" s="14">
        <f t="shared" si="56"/>
        <v>0</v>
      </c>
      <c r="Z49" s="14">
        <f t="shared" si="57"/>
        <v>0</v>
      </c>
      <c r="AA49" s="14">
        <f t="shared" si="58"/>
        <v>0</v>
      </c>
      <c r="AB49" s="14">
        <f t="shared" si="59"/>
        <v>0</v>
      </c>
      <c r="AC49" s="14">
        <f t="shared" si="60"/>
        <v>0</v>
      </c>
      <c r="AD49" s="14">
        <f t="shared" si="61"/>
        <v>0</v>
      </c>
      <c r="AE49" s="14">
        <f t="shared" si="62"/>
        <v>0</v>
      </c>
      <c r="AF49" s="14">
        <f t="shared" si="63"/>
        <v>0</v>
      </c>
      <c r="AG49" s="14">
        <f t="shared" si="64"/>
        <v>0</v>
      </c>
      <c r="AH49" s="14">
        <f t="shared" si="65"/>
        <v>0</v>
      </c>
    </row>
    <row r="50" spans="1:34" x14ac:dyDescent="0.45">
      <c r="A50" s="1">
        <f t="shared" si="16"/>
        <v>31</v>
      </c>
      <c r="B50" s="1">
        <f t="shared" si="17"/>
        <v>2055</v>
      </c>
      <c r="C50" s="17">
        <f t="shared" si="18"/>
        <v>0</v>
      </c>
      <c r="D50" s="17">
        <f t="shared" si="19"/>
        <v>-92379.440789271102</v>
      </c>
      <c r="E50" s="17">
        <f t="shared" si="20"/>
        <v>-92379.440789271102</v>
      </c>
      <c r="F50" s="17">
        <f t="shared" si="66"/>
        <v>77723.546176903386</v>
      </c>
      <c r="G50" s="17">
        <f t="shared" si="67"/>
        <v>2298396.2940884284</v>
      </c>
      <c r="H50" s="1">
        <f t="shared" si="21"/>
        <v>53</v>
      </c>
      <c r="J50" s="14">
        <f t="shared" si="44"/>
        <v>0</v>
      </c>
      <c r="K50" s="14">
        <f t="shared" si="68"/>
        <v>0</v>
      </c>
      <c r="L50" s="14">
        <f t="shared" si="69"/>
        <v>-92379.440789271102</v>
      </c>
      <c r="M50" s="14">
        <f t="shared" si="69"/>
        <v>0</v>
      </c>
      <c r="N50" s="14">
        <f t="shared" si="45"/>
        <v>0</v>
      </c>
      <c r="O50" s="14">
        <f t="shared" si="46"/>
        <v>0</v>
      </c>
      <c r="P50" s="14">
        <f t="shared" si="47"/>
        <v>0</v>
      </c>
      <c r="Q50" s="14">
        <f t="shared" si="48"/>
        <v>0</v>
      </c>
      <c r="R50" s="14">
        <f t="shared" si="49"/>
        <v>0</v>
      </c>
      <c r="S50" s="14">
        <f t="shared" si="50"/>
        <v>0</v>
      </c>
      <c r="T50" s="14">
        <f t="shared" si="51"/>
        <v>0</v>
      </c>
      <c r="U50" s="14">
        <f t="shared" si="52"/>
        <v>0</v>
      </c>
      <c r="V50" s="14">
        <f t="shared" si="53"/>
        <v>0</v>
      </c>
      <c r="W50" s="14">
        <f t="shared" si="54"/>
        <v>0</v>
      </c>
      <c r="X50" s="14">
        <f t="shared" si="55"/>
        <v>0</v>
      </c>
      <c r="Y50" s="14">
        <f t="shared" si="56"/>
        <v>0</v>
      </c>
      <c r="Z50" s="14">
        <f t="shared" si="57"/>
        <v>0</v>
      </c>
      <c r="AA50" s="14">
        <f t="shared" si="58"/>
        <v>0</v>
      </c>
      <c r="AB50" s="14">
        <f t="shared" si="59"/>
        <v>0</v>
      </c>
      <c r="AC50" s="14">
        <f t="shared" si="60"/>
        <v>0</v>
      </c>
      <c r="AD50" s="14">
        <f t="shared" si="61"/>
        <v>0</v>
      </c>
      <c r="AE50" s="14">
        <f t="shared" si="62"/>
        <v>0</v>
      </c>
      <c r="AF50" s="14">
        <f t="shared" si="63"/>
        <v>0</v>
      </c>
      <c r="AG50" s="14">
        <f t="shared" si="64"/>
        <v>0</v>
      </c>
      <c r="AH50" s="14">
        <f t="shared" si="65"/>
        <v>0</v>
      </c>
    </row>
    <row r="51" spans="1:34" x14ac:dyDescent="0.45">
      <c r="A51" s="1">
        <f t="shared" ref="A51:A82" si="70">ROW($A33)-1</f>
        <v>32</v>
      </c>
      <c r="B51" s="1">
        <f t="shared" ref="B51:B82" si="71">$C$2+A51</f>
        <v>2056</v>
      </c>
      <c r="C51" s="17">
        <f t="shared" ref="C51:C82" si="72">SUMIF(J51:AH51,"&gt;0")</f>
        <v>0</v>
      </c>
      <c r="D51" s="17">
        <f t="shared" ref="D51:D82" si="73">SUMIF(J51:AH51,"&lt;0")</f>
        <v>-94227.029605056523</v>
      </c>
      <c r="E51" s="17">
        <f t="shared" ref="E51:E82" si="74">C51+D51</f>
        <v>-94227.029605056523</v>
      </c>
      <c r="F51" s="17">
        <f t="shared" si="66"/>
        <v>77145.924256918021</v>
      </c>
      <c r="G51" s="17">
        <f t="shared" si="67"/>
        <v>2281315.1887402898</v>
      </c>
      <c r="H51" s="1">
        <f t="shared" ref="H51:H82" si="75">$C$1+A51</f>
        <v>54</v>
      </c>
      <c r="J51" s="14">
        <f t="shared" si="44"/>
        <v>0</v>
      </c>
      <c r="K51" s="14">
        <f t="shared" si="68"/>
        <v>0</v>
      </c>
      <c r="L51" s="14">
        <f t="shared" si="69"/>
        <v>-94227.029605056523</v>
      </c>
      <c r="M51" s="14">
        <f t="shared" si="69"/>
        <v>0</v>
      </c>
      <c r="N51" s="14">
        <f t="shared" si="45"/>
        <v>0</v>
      </c>
      <c r="O51" s="14">
        <f t="shared" si="46"/>
        <v>0</v>
      </c>
      <c r="P51" s="14">
        <f t="shared" si="47"/>
        <v>0</v>
      </c>
      <c r="Q51" s="14">
        <f t="shared" si="48"/>
        <v>0</v>
      </c>
      <c r="R51" s="14">
        <f t="shared" si="49"/>
        <v>0</v>
      </c>
      <c r="S51" s="14">
        <f t="shared" si="50"/>
        <v>0</v>
      </c>
      <c r="T51" s="14">
        <f t="shared" si="51"/>
        <v>0</v>
      </c>
      <c r="U51" s="14">
        <f t="shared" si="52"/>
        <v>0</v>
      </c>
      <c r="V51" s="14">
        <f t="shared" si="53"/>
        <v>0</v>
      </c>
      <c r="W51" s="14">
        <f t="shared" si="54"/>
        <v>0</v>
      </c>
      <c r="X51" s="14">
        <f t="shared" si="55"/>
        <v>0</v>
      </c>
      <c r="Y51" s="14">
        <f t="shared" si="56"/>
        <v>0</v>
      </c>
      <c r="Z51" s="14">
        <f t="shared" si="57"/>
        <v>0</v>
      </c>
      <c r="AA51" s="14">
        <f t="shared" si="58"/>
        <v>0</v>
      </c>
      <c r="AB51" s="14">
        <f t="shared" si="59"/>
        <v>0</v>
      </c>
      <c r="AC51" s="14">
        <f t="shared" si="60"/>
        <v>0</v>
      </c>
      <c r="AD51" s="14">
        <f t="shared" si="61"/>
        <v>0</v>
      </c>
      <c r="AE51" s="14">
        <f t="shared" si="62"/>
        <v>0</v>
      </c>
      <c r="AF51" s="14">
        <f t="shared" si="63"/>
        <v>0</v>
      </c>
      <c r="AG51" s="14">
        <f t="shared" si="64"/>
        <v>0</v>
      </c>
      <c r="AH51" s="14">
        <f t="shared" si="65"/>
        <v>0</v>
      </c>
    </row>
    <row r="52" spans="1:34" x14ac:dyDescent="0.45">
      <c r="A52" s="1">
        <f t="shared" si="70"/>
        <v>33</v>
      </c>
      <c r="B52" s="1">
        <f t="shared" si="71"/>
        <v>2057</v>
      </c>
      <c r="C52" s="17">
        <f t="shared" si="72"/>
        <v>0</v>
      </c>
      <c r="D52" s="17">
        <f t="shared" si="73"/>
        <v>-96111.570197157649</v>
      </c>
      <c r="E52" s="17">
        <f t="shared" si="74"/>
        <v>-96111.570197157649</v>
      </c>
      <c r="F52" s="17">
        <f t="shared" si="66"/>
        <v>76482.126649009631</v>
      </c>
      <c r="G52" s="17">
        <f t="shared" si="67"/>
        <v>2261685.7451921417</v>
      </c>
      <c r="H52" s="1">
        <f t="shared" si="75"/>
        <v>55</v>
      </c>
      <c r="J52" s="14">
        <f t="shared" si="44"/>
        <v>0</v>
      </c>
      <c r="K52" s="14">
        <f t="shared" si="68"/>
        <v>0</v>
      </c>
      <c r="L52" s="14">
        <f t="shared" si="69"/>
        <v>-96111.570197157649</v>
      </c>
      <c r="M52" s="14">
        <f t="shared" si="69"/>
        <v>0</v>
      </c>
      <c r="N52" s="14">
        <f t="shared" si="45"/>
        <v>0</v>
      </c>
      <c r="O52" s="14">
        <f t="shared" si="46"/>
        <v>0</v>
      </c>
      <c r="P52" s="14">
        <f t="shared" si="47"/>
        <v>0</v>
      </c>
      <c r="Q52" s="14">
        <f t="shared" si="48"/>
        <v>0</v>
      </c>
      <c r="R52" s="14">
        <f t="shared" si="49"/>
        <v>0</v>
      </c>
      <c r="S52" s="14">
        <f t="shared" si="50"/>
        <v>0</v>
      </c>
      <c r="T52" s="14">
        <f t="shared" si="51"/>
        <v>0</v>
      </c>
      <c r="U52" s="14">
        <f t="shared" si="52"/>
        <v>0</v>
      </c>
      <c r="V52" s="14">
        <f t="shared" si="53"/>
        <v>0</v>
      </c>
      <c r="W52" s="14">
        <f t="shared" si="54"/>
        <v>0</v>
      </c>
      <c r="X52" s="14">
        <f t="shared" si="55"/>
        <v>0</v>
      </c>
      <c r="Y52" s="14">
        <f t="shared" si="56"/>
        <v>0</v>
      </c>
      <c r="Z52" s="14">
        <f t="shared" si="57"/>
        <v>0</v>
      </c>
      <c r="AA52" s="14">
        <f t="shared" si="58"/>
        <v>0</v>
      </c>
      <c r="AB52" s="14">
        <f t="shared" si="59"/>
        <v>0</v>
      </c>
      <c r="AC52" s="14">
        <f t="shared" si="60"/>
        <v>0</v>
      </c>
      <c r="AD52" s="14">
        <f t="shared" si="61"/>
        <v>0</v>
      </c>
      <c r="AE52" s="14">
        <f t="shared" si="62"/>
        <v>0</v>
      </c>
      <c r="AF52" s="14">
        <f t="shared" si="63"/>
        <v>0</v>
      </c>
      <c r="AG52" s="14">
        <f t="shared" si="64"/>
        <v>0</v>
      </c>
      <c r="AH52" s="14">
        <f t="shared" si="65"/>
        <v>0</v>
      </c>
    </row>
    <row r="53" spans="1:34" x14ac:dyDescent="0.45">
      <c r="A53" s="1">
        <f t="shared" si="70"/>
        <v>34</v>
      </c>
      <c r="B53" s="1">
        <f t="shared" si="71"/>
        <v>2058</v>
      </c>
      <c r="C53" s="17">
        <f t="shared" si="72"/>
        <v>0</v>
      </c>
      <c r="D53" s="17">
        <f t="shared" si="73"/>
        <v>-98033.8016011008</v>
      </c>
      <c r="E53" s="17">
        <f t="shared" si="74"/>
        <v>-98033.8016011008</v>
      </c>
      <c r="F53" s="17">
        <f t="shared" si="66"/>
        <v>75727.818025686443</v>
      </c>
      <c r="G53" s="17">
        <f t="shared" si="67"/>
        <v>2239379.7616167273</v>
      </c>
      <c r="H53" s="1">
        <f t="shared" si="75"/>
        <v>56</v>
      </c>
      <c r="J53" s="14">
        <f t="shared" si="44"/>
        <v>0</v>
      </c>
      <c r="K53" s="14">
        <f t="shared" si="68"/>
        <v>0</v>
      </c>
      <c r="L53" s="14">
        <f t="shared" si="69"/>
        <v>-98033.8016011008</v>
      </c>
      <c r="M53" s="14">
        <f t="shared" si="69"/>
        <v>0</v>
      </c>
      <c r="N53" s="14">
        <f t="shared" si="45"/>
        <v>0</v>
      </c>
      <c r="O53" s="14">
        <f t="shared" si="46"/>
        <v>0</v>
      </c>
      <c r="P53" s="14">
        <f t="shared" si="47"/>
        <v>0</v>
      </c>
      <c r="Q53" s="14">
        <f t="shared" si="48"/>
        <v>0</v>
      </c>
      <c r="R53" s="14">
        <f t="shared" si="49"/>
        <v>0</v>
      </c>
      <c r="S53" s="14">
        <f t="shared" si="50"/>
        <v>0</v>
      </c>
      <c r="T53" s="14">
        <f t="shared" si="51"/>
        <v>0</v>
      </c>
      <c r="U53" s="14">
        <f t="shared" si="52"/>
        <v>0</v>
      </c>
      <c r="V53" s="14">
        <f t="shared" si="53"/>
        <v>0</v>
      </c>
      <c r="W53" s="14">
        <f t="shared" si="54"/>
        <v>0</v>
      </c>
      <c r="X53" s="14">
        <f t="shared" si="55"/>
        <v>0</v>
      </c>
      <c r="Y53" s="14">
        <f t="shared" si="56"/>
        <v>0</v>
      </c>
      <c r="Z53" s="14">
        <f t="shared" si="57"/>
        <v>0</v>
      </c>
      <c r="AA53" s="14">
        <f t="shared" si="58"/>
        <v>0</v>
      </c>
      <c r="AB53" s="14">
        <f t="shared" si="59"/>
        <v>0</v>
      </c>
      <c r="AC53" s="14">
        <f t="shared" si="60"/>
        <v>0</v>
      </c>
      <c r="AD53" s="14">
        <f t="shared" si="61"/>
        <v>0</v>
      </c>
      <c r="AE53" s="14">
        <f t="shared" si="62"/>
        <v>0</v>
      </c>
      <c r="AF53" s="14">
        <f t="shared" si="63"/>
        <v>0</v>
      </c>
      <c r="AG53" s="14">
        <f t="shared" si="64"/>
        <v>0</v>
      </c>
      <c r="AH53" s="14">
        <f t="shared" si="65"/>
        <v>0</v>
      </c>
    </row>
    <row r="54" spans="1:34" x14ac:dyDescent="0.45">
      <c r="A54" s="1">
        <f t="shared" si="70"/>
        <v>35</v>
      </c>
      <c r="B54" s="1">
        <f t="shared" si="71"/>
        <v>2059</v>
      </c>
      <c r="C54" s="17">
        <f t="shared" si="72"/>
        <v>0</v>
      </c>
      <c r="D54" s="17">
        <f t="shared" si="73"/>
        <v>-99994.47763312282</v>
      </c>
      <c r="E54" s="17">
        <f t="shared" si="74"/>
        <v>-99994.47763312282</v>
      </c>
      <c r="F54" s="17">
        <f t="shared" si="66"/>
        <v>74878.484939426169</v>
      </c>
      <c r="G54" s="17">
        <f t="shared" si="67"/>
        <v>2214263.7689230307</v>
      </c>
      <c r="H54" s="1">
        <f t="shared" si="75"/>
        <v>57</v>
      </c>
      <c r="J54" s="14">
        <f t="shared" si="44"/>
        <v>0</v>
      </c>
      <c r="K54" s="14">
        <f t="shared" si="68"/>
        <v>0</v>
      </c>
      <c r="L54" s="14">
        <f t="shared" si="69"/>
        <v>-99994.47763312282</v>
      </c>
      <c r="M54" s="14">
        <f t="shared" si="69"/>
        <v>0</v>
      </c>
      <c r="N54" s="14">
        <f t="shared" si="45"/>
        <v>0</v>
      </c>
      <c r="O54" s="14">
        <f t="shared" si="46"/>
        <v>0</v>
      </c>
      <c r="P54" s="14">
        <f t="shared" si="47"/>
        <v>0</v>
      </c>
      <c r="Q54" s="14">
        <f t="shared" si="48"/>
        <v>0</v>
      </c>
      <c r="R54" s="14">
        <f t="shared" si="49"/>
        <v>0</v>
      </c>
      <c r="S54" s="14">
        <f t="shared" si="50"/>
        <v>0</v>
      </c>
      <c r="T54" s="14">
        <f t="shared" si="51"/>
        <v>0</v>
      </c>
      <c r="U54" s="14">
        <f t="shared" si="52"/>
        <v>0</v>
      </c>
      <c r="V54" s="14">
        <f t="shared" si="53"/>
        <v>0</v>
      </c>
      <c r="W54" s="14">
        <f t="shared" si="54"/>
        <v>0</v>
      </c>
      <c r="X54" s="14">
        <f t="shared" si="55"/>
        <v>0</v>
      </c>
      <c r="Y54" s="14">
        <f t="shared" si="56"/>
        <v>0</v>
      </c>
      <c r="Z54" s="14">
        <f t="shared" si="57"/>
        <v>0</v>
      </c>
      <c r="AA54" s="14">
        <f t="shared" si="58"/>
        <v>0</v>
      </c>
      <c r="AB54" s="14">
        <f t="shared" si="59"/>
        <v>0</v>
      </c>
      <c r="AC54" s="14">
        <f t="shared" si="60"/>
        <v>0</v>
      </c>
      <c r="AD54" s="14">
        <f t="shared" si="61"/>
        <v>0</v>
      </c>
      <c r="AE54" s="14">
        <f t="shared" si="62"/>
        <v>0</v>
      </c>
      <c r="AF54" s="14">
        <f t="shared" si="63"/>
        <v>0</v>
      </c>
      <c r="AG54" s="14">
        <f t="shared" si="64"/>
        <v>0</v>
      </c>
      <c r="AH54" s="14">
        <f t="shared" si="65"/>
        <v>0</v>
      </c>
    </row>
    <row r="55" spans="1:34" x14ac:dyDescent="0.45">
      <c r="A55" s="1">
        <f t="shared" si="70"/>
        <v>36</v>
      </c>
      <c r="B55" s="1">
        <f t="shared" si="71"/>
        <v>2060</v>
      </c>
      <c r="C55" s="17">
        <f t="shared" si="72"/>
        <v>0</v>
      </c>
      <c r="D55" s="17">
        <f t="shared" si="73"/>
        <v>-101994.36718578528</v>
      </c>
      <c r="E55" s="17">
        <f t="shared" si="74"/>
        <v>-101994.36718578528</v>
      </c>
      <c r="F55" s="17">
        <f t="shared" si="66"/>
        <v>73929.429060803595</v>
      </c>
      <c r="G55" s="17">
        <f t="shared" si="67"/>
        <v>2186198.830798049</v>
      </c>
      <c r="H55" s="1">
        <f t="shared" si="75"/>
        <v>58</v>
      </c>
      <c r="J55" s="14">
        <f t="shared" si="44"/>
        <v>0</v>
      </c>
      <c r="K55" s="14">
        <f t="shared" si="68"/>
        <v>0</v>
      </c>
      <c r="L55" s="14">
        <f t="shared" si="69"/>
        <v>-101994.36718578528</v>
      </c>
      <c r="M55" s="14">
        <f t="shared" si="69"/>
        <v>0</v>
      </c>
      <c r="N55" s="14">
        <f t="shared" si="45"/>
        <v>0</v>
      </c>
      <c r="O55" s="14">
        <f t="shared" si="46"/>
        <v>0</v>
      </c>
      <c r="P55" s="14">
        <f t="shared" si="47"/>
        <v>0</v>
      </c>
      <c r="Q55" s="14">
        <f t="shared" si="48"/>
        <v>0</v>
      </c>
      <c r="R55" s="14">
        <f t="shared" si="49"/>
        <v>0</v>
      </c>
      <c r="S55" s="14">
        <f t="shared" si="50"/>
        <v>0</v>
      </c>
      <c r="T55" s="14">
        <f t="shared" si="51"/>
        <v>0</v>
      </c>
      <c r="U55" s="14">
        <f t="shared" si="52"/>
        <v>0</v>
      </c>
      <c r="V55" s="14">
        <f t="shared" si="53"/>
        <v>0</v>
      </c>
      <c r="W55" s="14">
        <f t="shared" si="54"/>
        <v>0</v>
      </c>
      <c r="X55" s="14">
        <f t="shared" si="55"/>
        <v>0</v>
      </c>
      <c r="Y55" s="14">
        <f t="shared" si="56"/>
        <v>0</v>
      </c>
      <c r="Z55" s="14">
        <f t="shared" si="57"/>
        <v>0</v>
      </c>
      <c r="AA55" s="14">
        <f t="shared" si="58"/>
        <v>0</v>
      </c>
      <c r="AB55" s="14">
        <f t="shared" si="59"/>
        <v>0</v>
      </c>
      <c r="AC55" s="14">
        <f t="shared" si="60"/>
        <v>0</v>
      </c>
      <c r="AD55" s="14">
        <f t="shared" si="61"/>
        <v>0</v>
      </c>
      <c r="AE55" s="14">
        <f t="shared" si="62"/>
        <v>0</v>
      </c>
      <c r="AF55" s="14">
        <f t="shared" si="63"/>
        <v>0</v>
      </c>
      <c r="AG55" s="14">
        <f t="shared" si="64"/>
        <v>0</v>
      </c>
      <c r="AH55" s="14">
        <f t="shared" si="65"/>
        <v>0</v>
      </c>
    </row>
    <row r="56" spans="1:34" x14ac:dyDescent="0.45">
      <c r="A56" s="1">
        <f t="shared" si="70"/>
        <v>37</v>
      </c>
      <c r="B56" s="1">
        <f t="shared" si="71"/>
        <v>2061</v>
      </c>
      <c r="C56" s="17">
        <f t="shared" si="72"/>
        <v>0</v>
      </c>
      <c r="D56" s="17">
        <f t="shared" si="73"/>
        <v>-104034.25452950098</v>
      </c>
      <c r="E56" s="17">
        <f t="shared" si="74"/>
        <v>-104034.25452950098</v>
      </c>
      <c r="F56" s="17">
        <f t="shared" si="66"/>
        <v>72875.760169399189</v>
      </c>
      <c r="G56" s="17">
        <f t="shared" si="67"/>
        <v>2155040.3364379471</v>
      </c>
      <c r="H56" s="1">
        <f t="shared" si="75"/>
        <v>59</v>
      </c>
      <c r="J56" s="14">
        <f t="shared" si="44"/>
        <v>0</v>
      </c>
      <c r="K56" s="14">
        <f t="shared" si="68"/>
        <v>0</v>
      </c>
      <c r="L56" s="14">
        <f t="shared" si="69"/>
        <v>-104034.25452950098</v>
      </c>
      <c r="M56" s="14">
        <f t="shared" si="69"/>
        <v>0</v>
      </c>
      <c r="N56" s="14">
        <f t="shared" si="45"/>
        <v>0</v>
      </c>
      <c r="O56" s="14">
        <f t="shared" si="46"/>
        <v>0</v>
      </c>
      <c r="P56" s="14">
        <f t="shared" si="47"/>
        <v>0</v>
      </c>
      <c r="Q56" s="14">
        <f t="shared" si="48"/>
        <v>0</v>
      </c>
      <c r="R56" s="14">
        <f t="shared" si="49"/>
        <v>0</v>
      </c>
      <c r="S56" s="14">
        <f t="shared" si="50"/>
        <v>0</v>
      </c>
      <c r="T56" s="14">
        <f t="shared" si="51"/>
        <v>0</v>
      </c>
      <c r="U56" s="14">
        <f t="shared" si="52"/>
        <v>0</v>
      </c>
      <c r="V56" s="14">
        <f t="shared" si="53"/>
        <v>0</v>
      </c>
      <c r="W56" s="14">
        <f t="shared" si="54"/>
        <v>0</v>
      </c>
      <c r="X56" s="14">
        <f t="shared" si="55"/>
        <v>0</v>
      </c>
      <c r="Y56" s="14">
        <f t="shared" si="56"/>
        <v>0</v>
      </c>
      <c r="Z56" s="14">
        <f t="shared" si="57"/>
        <v>0</v>
      </c>
      <c r="AA56" s="14">
        <f t="shared" si="58"/>
        <v>0</v>
      </c>
      <c r="AB56" s="14">
        <f t="shared" si="59"/>
        <v>0</v>
      </c>
      <c r="AC56" s="14">
        <f t="shared" si="60"/>
        <v>0</v>
      </c>
      <c r="AD56" s="14">
        <f t="shared" si="61"/>
        <v>0</v>
      </c>
      <c r="AE56" s="14">
        <f t="shared" si="62"/>
        <v>0</v>
      </c>
      <c r="AF56" s="14">
        <f t="shared" si="63"/>
        <v>0</v>
      </c>
      <c r="AG56" s="14">
        <f t="shared" si="64"/>
        <v>0</v>
      </c>
      <c r="AH56" s="14">
        <f t="shared" si="65"/>
        <v>0</v>
      </c>
    </row>
    <row r="57" spans="1:34" x14ac:dyDescent="0.45">
      <c r="A57" s="1">
        <f t="shared" si="70"/>
        <v>38</v>
      </c>
      <c r="B57" s="1">
        <f t="shared" si="71"/>
        <v>2062</v>
      </c>
      <c r="C57" s="17">
        <f t="shared" si="72"/>
        <v>0</v>
      </c>
      <c r="D57" s="17">
        <f t="shared" si="73"/>
        <v>-106114.939620091</v>
      </c>
      <c r="E57" s="17">
        <f t="shared" si="74"/>
        <v>-106114.939620091</v>
      </c>
      <c r="F57" s="17">
        <f t="shared" si="66"/>
        <v>71712.388888624962</v>
      </c>
      <c r="G57" s="17">
        <f t="shared" si="67"/>
        <v>2120637.785706481</v>
      </c>
      <c r="H57" s="1">
        <f t="shared" si="75"/>
        <v>60</v>
      </c>
      <c r="J57" s="14">
        <f t="shared" si="44"/>
        <v>0</v>
      </c>
      <c r="K57" s="14">
        <f t="shared" si="68"/>
        <v>0</v>
      </c>
      <c r="L57" s="14">
        <f t="shared" si="69"/>
        <v>-106114.939620091</v>
      </c>
      <c r="M57" s="14">
        <f t="shared" si="69"/>
        <v>0</v>
      </c>
      <c r="N57" s="14">
        <f t="shared" si="45"/>
        <v>0</v>
      </c>
      <c r="O57" s="14">
        <f t="shared" si="46"/>
        <v>0</v>
      </c>
      <c r="P57" s="14">
        <f t="shared" si="47"/>
        <v>0</v>
      </c>
      <c r="Q57" s="14">
        <f t="shared" si="48"/>
        <v>0</v>
      </c>
      <c r="R57" s="14">
        <f t="shared" si="49"/>
        <v>0</v>
      </c>
      <c r="S57" s="14">
        <f t="shared" si="50"/>
        <v>0</v>
      </c>
      <c r="T57" s="14">
        <f t="shared" si="51"/>
        <v>0</v>
      </c>
      <c r="U57" s="14">
        <f t="shared" si="52"/>
        <v>0</v>
      </c>
      <c r="V57" s="14">
        <f t="shared" si="53"/>
        <v>0</v>
      </c>
      <c r="W57" s="14">
        <f t="shared" si="54"/>
        <v>0</v>
      </c>
      <c r="X57" s="14">
        <f t="shared" si="55"/>
        <v>0</v>
      </c>
      <c r="Y57" s="14">
        <f t="shared" si="56"/>
        <v>0</v>
      </c>
      <c r="Z57" s="14">
        <f t="shared" si="57"/>
        <v>0</v>
      </c>
      <c r="AA57" s="14">
        <f t="shared" si="58"/>
        <v>0</v>
      </c>
      <c r="AB57" s="14">
        <f t="shared" si="59"/>
        <v>0</v>
      </c>
      <c r="AC57" s="14">
        <f t="shared" si="60"/>
        <v>0</v>
      </c>
      <c r="AD57" s="14">
        <f t="shared" si="61"/>
        <v>0</v>
      </c>
      <c r="AE57" s="14">
        <f t="shared" si="62"/>
        <v>0</v>
      </c>
      <c r="AF57" s="14">
        <f t="shared" si="63"/>
        <v>0</v>
      </c>
      <c r="AG57" s="14">
        <f t="shared" si="64"/>
        <v>0</v>
      </c>
      <c r="AH57" s="14">
        <f t="shared" si="65"/>
        <v>0</v>
      </c>
    </row>
    <row r="58" spans="1:34" x14ac:dyDescent="0.45">
      <c r="A58" s="1">
        <f t="shared" si="70"/>
        <v>39</v>
      </c>
      <c r="B58" s="1">
        <f t="shared" si="71"/>
        <v>2063</v>
      </c>
      <c r="C58" s="17">
        <f t="shared" si="72"/>
        <v>0</v>
      </c>
      <c r="D58" s="17">
        <f t="shared" si="73"/>
        <v>-108237.23841249282</v>
      </c>
      <c r="E58" s="17">
        <f t="shared" si="74"/>
        <v>-108237.23841249282</v>
      </c>
      <c r="F58" s="17">
        <f t="shared" si="66"/>
        <v>70434.019155289585</v>
      </c>
      <c r="G58" s="17">
        <f t="shared" si="67"/>
        <v>2082834.5664492776</v>
      </c>
      <c r="H58" s="1">
        <f t="shared" si="75"/>
        <v>61</v>
      </c>
      <c r="J58" s="14">
        <f t="shared" si="44"/>
        <v>0</v>
      </c>
      <c r="K58" s="14">
        <f t="shared" si="68"/>
        <v>0</v>
      </c>
      <c r="L58" s="14">
        <f t="shared" si="69"/>
        <v>-108237.23841249282</v>
      </c>
      <c r="M58" s="14">
        <f t="shared" si="69"/>
        <v>0</v>
      </c>
      <c r="N58" s="14">
        <f t="shared" si="45"/>
        <v>0</v>
      </c>
      <c r="O58" s="14">
        <f t="shared" si="46"/>
        <v>0</v>
      </c>
      <c r="P58" s="14">
        <f t="shared" si="47"/>
        <v>0</v>
      </c>
      <c r="Q58" s="14">
        <f t="shared" si="48"/>
        <v>0</v>
      </c>
      <c r="R58" s="14">
        <f t="shared" si="49"/>
        <v>0</v>
      </c>
      <c r="S58" s="14">
        <f t="shared" si="50"/>
        <v>0</v>
      </c>
      <c r="T58" s="14">
        <f t="shared" si="51"/>
        <v>0</v>
      </c>
      <c r="U58" s="14">
        <f t="shared" si="52"/>
        <v>0</v>
      </c>
      <c r="V58" s="14">
        <f t="shared" si="53"/>
        <v>0</v>
      </c>
      <c r="W58" s="14">
        <f t="shared" si="54"/>
        <v>0</v>
      </c>
      <c r="X58" s="14">
        <f t="shared" si="55"/>
        <v>0</v>
      </c>
      <c r="Y58" s="14">
        <f t="shared" si="56"/>
        <v>0</v>
      </c>
      <c r="Z58" s="14">
        <f t="shared" si="57"/>
        <v>0</v>
      </c>
      <c r="AA58" s="14">
        <f t="shared" si="58"/>
        <v>0</v>
      </c>
      <c r="AB58" s="14">
        <f t="shared" si="59"/>
        <v>0</v>
      </c>
      <c r="AC58" s="14">
        <f t="shared" si="60"/>
        <v>0</v>
      </c>
      <c r="AD58" s="14">
        <f t="shared" si="61"/>
        <v>0</v>
      </c>
      <c r="AE58" s="14">
        <f t="shared" si="62"/>
        <v>0</v>
      </c>
      <c r="AF58" s="14">
        <f t="shared" si="63"/>
        <v>0</v>
      </c>
      <c r="AG58" s="14">
        <f t="shared" si="64"/>
        <v>0</v>
      </c>
      <c r="AH58" s="14">
        <f t="shared" si="65"/>
        <v>0</v>
      </c>
    </row>
    <row r="59" spans="1:34" x14ac:dyDescent="0.45">
      <c r="A59" s="1">
        <f t="shared" si="70"/>
        <v>40</v>
      </c>
      <c r="B59" s="1">
        <f t="shared" si="71"/>
        <v>2064</v>
      </c>
      <c r="C59" s="17">
        <f t="shared" si="72"/>
        <v>0</v>
      </c>
      <c r="D59" s="17">
        <f t="shared" si="73"/>
        <v>-110401.98318074268</v>
      </c>
      <c r="E59" s="17">
        <f t="shared" si="74"/>
        <v>-110401.98318074268</v>
      </c>
      <c r="F59" s="17">
        <f t="shared" si="66"/>
        <v>69035.140414398731</v>
      </c>
      <c r="G59" s="17">
        <f t="shared" si="67"/>
        <v>2041467.7236829335</v>
      </c>
      <c r="H59" s="1">
        <f t="shared" si="75"/>
        <v>62</v>
      </c>
      <c r="J59" s="14">
        <f t="shared" si="44"/>
        <v>0</v>
      </c>
      <c r="K59" s="14">
        <f t="shared" si="68"/>
        <v>0</v>
      </c>
      <c r="L59" s="14">
        <f t="shared" si="69"/>
        <v>-110401.98318074268</v>
      </c>
      <c r="M59" s="14">
        <f t="shared" si="69"/>
        <v>0</v>
      </c>
      <c r="N59" s="14">
        <f t="shared" si="45"/>
        <v>0</v>
      </c>
      <c r="O59" s="14">
        <f t="shared" si="46"/>
        <v>0</v>
      </c>
      <c r="P59" s="14">
        <f t="shared" si="47"/>
        <v>0</v>
      </c>
      <c r="Q59" s="14">
        <f t="shared" si="48"/>
        <v>0</v>
      </c>
      <c r="R59" s="14">
        <f t="shared" si="49"/>
        <v>0</v>
      </c>
      <c r="S59" s="14">
        <f t="shared" si="50"/>
        <v>0</v>
      </c>
      <c r="T59" s="14">
        <f t="shared" si="51"/>
        <v>0</v>
      </c>
      <c r="U59" s="14">
        <f t="shared" si="52"/>
        <v>0</v>
      </c>
      <c r="V59" s="14">
        <f t="shared" si="53"/>
        <v>0</v>
      </c>
      <c r="W59" s="14">
        <f t="shared" si="54"/>
        <v>0</v>
      </c>
      <c r="X59" s="14">
        <f t="shared" si="55"/>
        <v>0</v>
      </c>
      <c r="Y59" s="14">
        <f t="shared" si="56"/>
        <v>0</v>
      </c>
      <c r="Z59" s="14">
        <f t="shared" si="57"/>
        <v>0</v>
      </c>
      <c r="AA59" s="14">
        <f t="shared" si="58"/>
        <v>0</v>
      </c>
      <c r="AB59" s="14">
        <f t="shared" si="59"/>
        <v>0</v>
      </c>
      <c r="AC59" s="14">
        <f t="shared" si="60"/>
        <v>0</v>
      </c>
      <c r="AD59" s="14">
        <f t="shared" si="61"/>
        <v>0</v>
      </c>
      <c r="AE59" s="14">
        <f t="shared" si="62"/>
        <v>0</v>
      </c>
      <c r="AF59" s="14">
        <f t="shared" si="63"/>
        <v>0</v>
      </c>
      <c r="AG59" s="14">
        <f t="shared" si="64"/>
        <v>0</v>
      </c>
      <c r="AH59" s="14">
        <f t="shared" si="65"/>
        <v>0</v>
      </c>
    </row>
    <row r="60" spans="1:34" x14ac:dyDescent="0.45">
      <c r="A60" s="1">
        <f t="shared" si="70"/>
        <v>41</v>
      </c>
      <c r="B60" s="1">
        <f t="shared" si="71"/>
        <v>2065</v>
      </c>
      <c r="C60" s="17">
        <f t="shared" si="72"/>
        <v>0</v>
      </c>
      <c r="D60" s="17">
        <f t="shared" si="73"/>
        <v>-112610.02284435753</v>
      </c>
      <c r="E60" s="17">
        <f t="shared" si="74"/>
        <v>-112610.02284435753</v>
      </c>
      <c r="F60" s="17">
        <f t="shared" si="66"/>
        <v>67510.019529350175</v>
      </c>
      <c r="G60" s="17">
        <f t="shared" si="67"/>
        <v>1996367.7203679262</v>
      </c>
      <c r="H60" s="1">
        <f t="shared" si="75"/>
        <v>63</v>
      </c>
      <c r="J60" s="14">
        <f t="shared" si="44"/>
        <v>0</v>
      </c>
      <c r="K60" s="14">
        <f t="shared" si="68"/>
        <v>0</v>
      </c>
      <c r="L60" s="14">
        <f t="shared" si="69"/>
        <v>-112610.02284435753</v>
      </c>
      <c r="M60" s="14">
        <f t="shared" si="69"/>
        <v>0</v>
      </c>
      <c r="N60" s="14">
        <f t="shared" si="45"/>
        <v>0</v>
      </c>
      <c r="O60" s="14">
        <f t="shared" si="46"/>
        <v>0</v>
      </c>
      <c r="P60" s="14">
        <f t="shared" si="47"/>
        <v>0</v>
      </c>
      <c r="Q60" s="14">
        <f t="shared" si="48"/>
        <v>0</v>
      </c>
      <c r="R60" s="14">
        <f t="shared" si="49"/>
        <v>0</v>
      </c>
      <c r="S60" s="14">
        <f t="shared" si="50"/>
        <v>0</v>
      </c>
      <c r="T60" s="14">
        <f t="shared" si="51"/>
        <v>0</v>
      </c>
      <c r="U60" s="14">
        <f t="shared" si="52"/>
        <v>0</v>
      </c>
      <c r="V60" s="14">
        <f t="shared" si="53"/>
        <v>0</v>
      </c>
      <c r="W60" s="14">
        <f t="shared" si="54"/>
        <v>0</v>
      </c>
      <c r="X60" s="14">
        <f t="shared" si="55"/>
        <v>0</v>
      </c>
      <c r="Y60" s="14">
        <f t="shared" si="56"/>
        <v>0</v>
      </c>
      <c r="Z60" s="14">
        <f t="shared" si="57"/>
        <v>0</v>
      </c>
      <c r="AA60" s="14">
        <f t="shared" si="58"/>
        <v>0</v>
      </c>
      <c r="AB60" s="14">
        <f t="shared" si="59"/>
        <v>0</v>
      </c>
      <c r="AC60" s="14">
        <f t="shared" si="60"/>
        <v>0</v>
      </c>
      <c r="AD60" s="14">
        <f t="shared" si="61"/>
        <v>0</v>
      </c>
      <c r="AE60" s="14">
        <f t="shared" si="62"/>
        <v>0</v>
      </c>
      <c r="AF60" s="14">
        <f t="shared" si="63"/>
        <v>0</v>
      </c>
      <c r="AG60" s="14">
        <f t="shared" si="64"/>
        <v>0</v>
      </c>
      <c r="AH60" s="14">
        <f t="shared" si="65"/>
        <v>0</v>
      </c>
    </row>
    <row r="61" spans="1:34" x14ac:dyDescent="0.45">
      <c r="A61" s="1">
        <f t="shared" si="70"/>
        <v>42</v>
      </c>
      <c r="B61" s="1">
        <f t="shared" si="71"/>
        <v>2066</v>
      </c>
      <c r="C61" s="17">
        <f t="shared" si="72"/>
        <v>0</v>
      </c>
      <c r="D61" s="17">
        <f t="shared" si="73"/>
        <v>-114862.22330124468</v>
      </c>
      <c r="E61" s="17">
        <f t="shared" si="74"/>
        <v>-114862.22330124468</v>
      </c>
      <c r="F61" s="17">
        <f t="shared" si="66"/>
        <v>65852.692397333856</v>
      </c>
      <c r="G61" s="17">
        <f t="shared" si="67"/>
        <v>1947358.1894640154</v>
      </c>
      <c r="H61" s="1">
        <f t="shared" si="75"/>
        <v>64</v>
      </c>
      <c r="J61" s="14">
        <f t="shared" si="44"/>
        <v>0</v>
      </c>
      <c r="K61" s="14">
        <f t="shared" si="68"/>
        <v>0</v>
      </c>
      <c r="L61" s="14">
        <f t="shared" si="69"/>
        <v>-114862.22330124468</v>
      </c>
      <c r="M61" s="14">
        <f t="shared" si="69"/>
        <v>0</v>
      </c>
      <c r="N61" s="14">
        <f t="shared" si="45"/>
        <v>0</v>
      </c>
      <c r="O61" s="14">
        <f t="shared" si="46"/>
        <v>0</v>
      </c>
      <c r="P61" s="14">
        <f t="shared" si="47"/>
        <v>0</v>
      </c>
      <c r="Q61" s="14">
        <f t="shared" si="48"/>
        <v>0</v>
      </c>
      <c r="R61" s="14">
        <f t="shared" si="49"/>
        <v>0</v>
      </c>
      <c r="S61" s="14">
        <f t="shared" si="50"/>
        <v>0</v>
      </c>
      <c r="T61" s="14">
        <f t="shared" si="51"/>
        <v>0</v>
      </c>
      <c r="U61" s="14">
        <f t="shared" si="52"/>
        <v>0</v>
      </c>
      <c r="V61" s="14">
        <f t="shared" si="53"/>
        <v>0</v>
      </c>
      <c r="W61" s="14">
        <f t="shared" si="54"/>
        <v>0</v>
      </c>
      <c r="X61" s="14">
        <f t="shared" si="55"/>
        <v>0</v>
      </c>
      <c r="Y61" s="14">
        <f t="shared" si="56"/>
        <v>0</v>
      </c>
      <c r="Z61" s="14">
        <f t="shared" si="57"/>
        <v>0</v>
      </c>
      <c r="AA61" s="14">
        <f t="shared" si="58"/>
        <v>0</v>
      </c>
      <c r="AB61" s="14">
        <f t="shared" si="59"/>
        <v>0</v>
      </c>
      <c r="AC61" s="14">
        <f t="shared" si="60"/>
        <v>0</v>
      </c>
      <c r="AD61" s="14">
        <f t="shared" si="61"/>
        <v>0</v>
      </c>
      <c r="AE61" s="14">
        <f t="shared" si="62"/>
        <v>0</v>
      </c>
      <c r="AF61" s="14">
        <f t="shared" si="63"/>
        <v>0</v>
      </c>
      <c r="AG61" s="14">
        <f t="shared" si="64"/>
        <v>0</v>
      </c>
      <c r="AH61" s="14">
        <f t="shared" si="65"/>
        <v>0</v>
      </c>
    </row>
    <row r="62" spans="1:34" x14ac:dyDescent="0.45">
      <c r="A62" s="1">
        <f t="shared" si="70"/>
        <v>43</v>
      </c>
      <c r="B62" s="1">
        <f t="shared" si="71"/>
        <v>2067</v>
      </c>
      <c r="C62" s="17">
        <f t="shared" si="72"/>
        <v>0</v>
      </c>
      <c r="D62" s="17">
        <f t="shared" si="73"/>
        <v>-117159.46776726958</v>
      </c>
      <c r="E62" s="17">
        <f t="shared" si="74"/>
        <v>-117159.46776726958</v>
      </c>
      <c r="F62" s="17">
        <f t="shared" si="66"/>
        <v>64056.955259386108</v>
      </c>
      <c r="G62" s="17">
        <f t="shared" si="67"/>
        <v>1894255.6769561321</v>
      </c>
      <c r="H62" s="1">
        <f t="shared" si="75"/>
        <v>65</v>
      </c>
      <c r="J62" s="14">
        <f t="shared" si="44"/>
        <v>0</v>
      </c>
      <c r="K62" s="14">
        <f t="shared" si="68"/>
        <v>0</v>
      </c>
      <c r="L62" s="14">
        <f t="shared" si="69"/>
        <v>-117159.46776726958</v>
      </c>
      <c r="M62" s="14">
        <f t="shared" si="69"/>
        <v>0</v>
      </c>
      <c r="N62" s="14">
        <f t="shared" si="45"/>
        <v>0</v>
      </c>
      <c r="O62" s="14">
        <f t="shared" si="46"/>
        <v>0</v>
      </c>
      <c r="P62" s="14">
        <f t="shared" si="47"/>
        <v>0</v>
      </c>
      <c r="Q62" s="14">
        <f t="shared" si="48"/>
        <v>0</v>
      </c>
      <c r="R62" s="14">
        <f t="shared" si="49"/>
        <v>0</v>
      </c>
      <c r="S62" s="14">
        <f t="shared" si="50"/>
        <v>0</v>
      </c>
      <c r="T62" s="14">
        <f t="shared" si="51"/>
        <v>0</v>
      </c>
      <c r="U62" s="14">
        <f t="shared" si="52"/>
        <v>0</v>
      </c>
      <c r="V62" s="14">
        <f t="shared" si="53"/>
        <v>0</v>
      </c>
      <c r="W62" s="14">
        <f t="shared" si="54"/>
        <v>0</v>
      </c>
      <c r="X62" s="14">
        <f t="shared" si="55"/>
        <v>0</v>
      </c>
      <c r="Y62" s="14">
        <f t="shared" si="56"/>
        <v>0</v>
      </c>
      <c r="Z62" s="14">
        <f t="shared" si="57"/>
        <v>0</v>
      </c>
      <c r="AA62" s="14">
        <f t="shared" si="58"/>
        <v>0</v>
      </c>
      <c r="AB62" s="14">
        <f t="shared" si="59"/>
        <v>0</v>
      </c>
      <c r="AC62" s="14">
        <f t="shared" si="60"/>
        <v>0</v>
      </c>
      <c r="AD62" s="14">
        <f t="shared" si="61"/>
        <v>0</v>
      </c>
      <c r="AE62" s="14">
        <f t="shared" si="62"/>
        <v>0</v>
      </c>
      <c r="AF62" s="14">
        <f t="shared" si="63"/>
        <v>0</v>
      </c>
      <c r="AG62" s="14">
        <f t="shared" si="64"/>
        <v>0</v>
      </c>
      <c r="AH62" s="14">
        <f t="shared" si="65"/>
        <v>0</v>
      </c>
    </row>
    <row r="63" spans="1:34" x14ac:dyDescent="0.45">
      <c r="A63" s="1">
        <f t="shared" si="70"/>
        <v>44</v>
      </c>
      <c r="B63" s="1">
        <f t="shared" si="71"/>
        <v>2068</v>
      </c>
      <c r="C63" s="17">
        <f t="shared" si="72"/>
        <v>0</v>
      </c>
      <c r="D63" s="17">
        <f t="shared" si="73"/>
        <v>-119502.65712261498</v>
      </c>
      <c r="E63" s="17">
        <f t="shared" si="74"/>
        <v>-119502.65712261498</v>
      </c>
      <c r="F63" s="17">
        <f t="shared" si="66"/>
        <v>62116.3556941731</v>
      </c>
      <c r="G63" s="17">
        <f t="shared" si="67"/>
        <v>1836869.3755276902</v>
      </c>
      <c r="H63" s="1">
        <f t="shared" si="75"/>
        <v>66</v>
      </c>
      <c r="J63" s="14">
        <f t="shared" si="44"/>
        <v>0</v>
      </c>
      <c r="K63" s="14">
        <f t="shared" si="68"/>
        <v>0</v>
      </c>
      <c r="L63" s="14">
        <f t="shared" si="69"/>
        <v>-119502.65712261498</v>
      </c>
      <c r="M63" s="14">
        <f t="shared" si="69"/>
        <v>0</v>
      </c>
      <c r="N63" s="14">
        <f t="shared" si="45"/>
        <v>0</v>
      </c>
      <c r="O63" s="14">
        <f t="shared" si="46"/>
        <v>0</v>
      </c>
      <c r="P63" s="14">
        <f t="shared" si="47"/>
        <v>0</v>
      </c>
      <c r="Q63" s="14">
        <f t="shared" si="48"/>
        <v>0</v>
      </c>
      <c r="R63" s="14">
        <f t="shared" si="49"/>
        <v>0</v>
      </c>
      <c r="S63" s="14">
        <f t="shared" si="50"/>
        <v>0</v>
      </c>
      <c r="T63" s="14">
        <f t="shared" si="51"/>
        <v>0</v>
      </c>
      <c r="U63" s="14">
        <f t="shared" si="52"/>
        <v>0</v>
      </c>
      <c r="V63" s="14">
        <f t="shared" si="53"/>
        <v>0</v>
      </c>
      <c r="W63" s="14">
        <f t="shared" si="54"/>
        <v>0</v>
      </c>
      <c r="X63" s="14">
        <f t="shared" si="55"/>
        <v>0</v>
      </c>
      <c r="Y63" s="14">
        <f t="shared" si="56"/>
        <v>0</v>
      </c>
      <c r="Z63" s="14">
        <f t="shared" si="57"/>
        <v>0</v>
      </c>
      <c r="AA63" s="14">
        <f t="shared" si="58"/>
        <v>0</v>
      </c>
      <c r="AB63" s="14">
        <f t="shared" si="59"/>
        <v>0</v>
      </c>
      <c r="AC63" s="14">
        <f t="shared" si="60"/>
        <v>0</v>
      </c>
      <c r="AD63" s="14">
        <f t="shared" si="61"/>
        <v>0</v>
      </c>
      <c r="AE63" s="14">
        <f t="shared" si="62"/>
        <v>0</v>
      </c>
      <c r="AF63" s="14">
        <f t="shared" si="63"/>
        <v>0</v>
      </c>
      <c r="AG63" s="14">
        <f t="shared" si="64"/>
        <v>0</v>
      </c>
      <c r="AH63" s="14">
        <f t="shared" si="65"/>
        <v>0</v>
      </c>
    </row>
    <row r="64" spans="1:34" x14ac:dyDescent="0.45">
      <c r="A64" s="1">
        <f t="shared" si="70"/>
        <v>45</v>
      </c>
      <c r="B64" s="1">
        <f t="shared" si="71"/>
        <v>2069</v>
      </c>
      <c r="C64" s="17">
        <f t="shared" si="72"/>
        <v>0</v>
      </c>
      <c r="D64" s="17">
        <f t="shared" si="73"/>
        <v>-121892.71026506729</v>
      </c>
      <c r="E64" s="17">
        <f t="shared" si="74"/>
        <v>-121892.71026506729</v>
      </c>
      <c r="F64" s="17">
        <f t="shared" si="66"/>
        <v>60024.1832841918</v>
      </c>
      <c r="G64" s="17">
        <f t="shared" si="67"/>
        <v>1775000.8485468146</v>
      </c>
      <c r="H64" s="1">
        <f t="shared" si="75"/>
        <v>67</v>
      </c>
      <c r="J64" s="14">
        <f t="shared" si="44"/>
        <v>0</v>
      </c>
      <c r="K64" s="14">
        <f t="shared" si="68"/>
        <v>0</v>
      </c>
      <c r="L64" s="14">
        <f t="shared" si="69"/>
        <v>-121892.71026506729</v>
      </c>
      <c r="M64" s="14">
        <f t="shared" si="69"/>
        <v>0</v>
      </c>
      <c r="N64" s="14">
        <f t="shared" si="45"/>
        <v>0</v>
      </c>
      <c r="O64" s="14">
        <f t="shared" si="46"/>
        <v>0</v>
      </c>
      <c r="P64" s="14">
        <f t="shared" si="47"/>
        <v>0</v>
      </c>
      <c r="Q64" s="14">
        <f t="shared" si="48"/>
        <v>0</v>
      </c>
      <c r="R64" s="14">
        <f t="shared" si="49"/>
        <v>0</v>
      </c>
      <c r="S64" s="14">
        <f t="shared" si="50"/>
        <v>0</v>
      </c>
      <c r="T64" s="14">
        <f t="shared" si="51"/>
        <v>0</v>
      </c>
      <c r="U64" s="14">
        <f t="shared" si="52"/>
        <v>0</v>
      </c>
      <c r="V64" s="14">
        <f t="shared" si="53"/>
        <v>0</v>
      </c>
      <c r="W64" s="14">
        <f t="shared" si="54"/>
        <v>0</v>
      </c>
      <c r="X64" s="14">
        <f t="shared" si="55"/>
        <v>0</v>
      </c>
      <c r="Y64" s="14">
        <f t="shared" si="56"/>
        <v>0</v>
      </c>
      <c r="Z64" s="14">
        <f t="shared" si="57"/>
        <v>0</v>
      </c>
      <c r="AA64" s="14">
        <f t="shared" si="58"/>
        <v>0</v>
      </c>
      <c r="AB64" s="14">
        <f t="shared" si="59"/>
        <v>0</v>
      </c>
      <c r="AC64" s="14">
        <f t="shared" si="60"/>
        <v>0</v>
      </c>
      <c r="AD64" s="14">
        <f t="shared" si="61"/>
        <v>0</v>
      </c>
      <c r="AE64" s="14">
        <f t="shared" si="62"/>
        <v>0</v>
      </c>
      <c r="AF64" s="14">
        <f t="shared" si="63"/>
        <v>0</v>
      </c>
      <c r="AG64" s="14">
        <f t="shared" si="64"/>
        <v>0</v>
      </c>
      <c r="AH64" s="14">
        <f t="shared" si="65"/>
        <v>0</v>
      </c>
    </row>
    <row r="65" spans="1:34" x14ac:dyDescent="0.45">
      <c r="A65" s="1">
        <f t="shared" si="70"/>
        <v>46</v>
      </c>
      <c r="B65" s="1">
        <f t="shared" si="71"/>
        <v>2070</v>
      </c>
      <c r="C65" s="17">
        <f t="shared" si="72"/>
        <v>0</v>
      </c>
      <c r="D65" s="17">
        <f t="shared" si="73"/>
        <v>-124330.56447036864</v>
      </c>
      <c r="E65" s="17">
        <f t="shared" si="74"/>
        <v>-124330.56447036864</v>
      </c>
      <c r="F65" s="17">
        <f t="shared" si="66"/>
        <v>57773.459942675618</v>
      </c>
      <c r="G65" s="17">
        <f t="shared" si="67"/>
        <v>1708443.7440191216</v>
      </c>
      <c r="H65" s="1">
        <f t="shared" si="75"/>
        <v>68</v>
      </c>
      <c r="J65" s="14">
        <f t="shared" si="44"/>
        <v>0</v>
      </c>
      <c r="K65" s="14">
        <f t="shared" si="68"/>
        <v>0</v>
      </c>
      <c r="L65" s="14">
        <f t="shared" si="69"/>
        <v>-124330.56447036864</v>
      </c>
      <c r="M65" s="14">
        <f t="shared" si="69"/>
        <v>0</v>
      </c>
      <c r="N65" s="14">
        <f t="shared" si="45"/>
        <v>0</v>
      </c>
      <c r="O65" s="14">
        <f t="shared" si="46"/>
        <v>0</v>
      </c>
      <c r="P65" s="14">
        <f t="shared" si="47"/>
        <v>0</v>
      </c>
      <c r="Q65" s="14">
        <f t="shared" si="48"/>
        <v>0</v>
      </c>
      <c r="R65" s="14">
        <f t="shared" si="49"/>
        <v>0</v>
      </c>
      <c r="S65" s="14">
        <f t="shared" si="50"/>
        <v>0</v>
      </c>
      <c r="T65" s="14">
        <f t="shared" si="51"/>
        <v>0</v>
      </c>
      <c r="U65" s="14">
        <f t="shared" si="52"/>
        <v>0</v>
      </c>
      <c r="V65" s="14">
        <f t="shared" si="53"/>
        <v>0</v>
      </c>
      <c r="W65" s="14">
        <f t="shared" si="54"/>
        <v>0</v>
      </c>
      <c r="X65" s="14">
        <f t="shared" si="55"/>
        <v>0</v>
      </c>
      <c r="Y65" s="14">
        <f t="shared" si="56"/>
        <v>0</v>
      </c>
      <c r="Z65" s="14">
        <f t="shared" si="57"/>
        <v>0</v>
      </c>
      <c r="AA65" s="14">
        <f t="shared" si="58"/>
        <v>0</v>
      </c>
      <c r="AB65" s="14">
        <f t="shared" si="59"/>
        <v>0</v>
      </c>
      <c r="AC65" s="14">
        <f t="shared" si="60"/>
        <v>0</v>
      </c>
      <c r="AD65" s="14">
        <f t="shared" si="61"/>
        <v>0</v>
      </c>
      <c r="AE65" s="14">
        <f t="shared" si="62"/>
        <v>0</v>
      </c>
      <c r="AF65" s="14">
        <f t="shared" si="63"/>
        <v>0</v>
      </c>
      <c r="AG65" s="14">
        <f t="shared" si="64"/>
        <v>0</v>
      </c>
      <c r="AH65" s="14">
        <f t="shared" si="65"/>
        <v>0</v>
      </c>
    </row>
    <row r="66" spans="1:34" x14ac:dyDescent="0.45">
      <c r="A66" s="1">
        <f t="shared" si="70"/>
        <v>47</v>
      </c>
      <c r="B66" s="1">
        <f t="shared" si="71"/>
        <v>2071</v>
      </c>
      <c r="C66" s="17">
        <f t="shared" si="72"/>
        <v>0</v>
      </c>
      <c r="D66" s="17">
        <f t="shared" si="73"/>
        <v>-126817.17575977602</v>
      </c>
      <c r="E66" s="17">
        <f t="shared" si="74"/>
        <v>-126817.17575977602</v>
      </c>
      <c r="F66" s="17">
        <f t="shared" si="66"/>
        <v>55356.929889077102</v>
      </c>
      <c r="G66" s="17">
        <f t="shared" si="67"/>
        <v>1636983.4981484227</v>
      </c>
      <c r="H66" s="1">
        <f t="shared" si="75"/>
        <v>69</v>
      </c>
      <c r="J66" s="14">
        <f t="shared" si="44"/>
        <v>0</v>
      </c>
      <c r="K66" s="14">
        <f t="shared" si="68"/>
        <v>0</v>
      </c>
      <c r="L66" s="14">
        <f t="shared" si="69"/>
        <v>-126817.17575977602</v>
      </c>
      <c r="M66" s="14">
        <f t="shared" si="69"/>
        <v>0</v>
      </c>
      <c r="N66" s="14">
        <f t="shared" si="45"/>
        <v>0</v>
      </c>
      <c r="O66" s="14">
        <f t="shared" si="46"/>
        <v>0</v>
      </c>
      <c r="P66" s="14">
        <f t="shared" si="47"/>
        <v>0</v>
      </c>
      <c r="Q66" s="14">
        <f t="shared" si="48"/>
        <v>0</v>
      </c>
      <c r="R66" s="14">
        <f t="shared" si="49"/>
        <v>0</v>
      </c>
      <c r="S66" s="14">
        <f t="shared" si="50"/>
        <v>0</v>
      </c>
      <c r="T66" s="14">
        <f t="shared" si="51"/>
        <v>0</v>
      </c>
      <c r="U66" s="14">
        <f t="shared" si="52"/>
        <v>0</v>
      </c>
      <c r="V66" s="14">
        <f t="shared" si="53"/>
        <v>0</v>
      </c>
      <c r="W66" s="14">
        <f t="shared" si="54"/>
        <v>0</v>
      </c>
      <c r="X66" s="14">
        <f t="shared" si="55"/>
        <v>0</v>
      </c>
      <c r="Y66" s="14">
        <f t="shared" si="56"/>
        <v>0</v>
      </c>
      <c r="Z66" s="14">
        <f t="shared" si="57"/>
        <v>0</v>
      </c>
      <c r="AA66" s="14">
        <f t="shared" si="58"/>
        <v>0</v>
      </c>
      <c r="AB66" s="14">
        <f t="shared" si="59"/>
        <v>0</v>
      </c>
      <c r="AC66" s="14">
        <f t="shared" si="60"/>
        <v>0</v>
      </c>
      <c r="AD66" s="14">
        <f t="shared" si="61"/>
        <v>0</v>
      </c>
      <c r="AE66" s="14">
        <f t="shared" si="62"/>
        <v>0</v>
      </c>
      <c r="AF66" s="14">
        <f t="shared" si="63"/>
        <v>0</v>
      </c>
      <c r="AG66" s="14">
        <f t="shared" si="64"/>
        <v>0</v>
      </c>
      <c r="AH66" s="14">
        <f t="shared" si="65"/>
        <v>0</v>
      </c>
    </row>
    <row r="67" spans="1:34" x14ac:dyDescent="0.45">
      <c r="A67" s="1">
        <f t="shared" si="70"/>
        <v>48</v>
      </c>
      <c r="B67" s="1">
        <f t="shared" si="71"/>
        <v>2072</v>
      </c>
      <c r="C67" s="17">
        <f t="shared" si="72"/>
        <v>0</v>
      </c>
      <c r="D67" s="17">
        <f t="shared" si="73"/>
        <v>-129353.51927497154</v>
      </c>
      <c r="E67" s="17">
        <f t="shared" si="74"/>
        <v>-129353.51927497154</v>
      </c>
      <c r="F67" s="17">
        <f t="shared" si="66"/>
        <v>52767.049260570799</v>
      </c>
      <c r="G67" s="17">
        <f t="shared" si="67"/>
        <v>1560397.0281340221</v>
      </c>
      <c r="H67" s="1">
        <f t="shared" si="75"/>
        <v>70</v>
      </c>
      <c r="J67" s="14">
        <f t="shared" si="44"/>
        <v>0</v>
      </c>
      <c r="K67" s="14">
        <f t="shared" si="68"/>
        <v>0</v>
      </c>
      <c r="L67" s="14">
        <f t="shared" si="69"/>
        <v>-129353.51927497154</v>
      </c>
      <c r="M67" s="14">
        <f t="shared" si="69"/>
        <v>0</v>
      </c>
      <c r="N67" s="14">
        <f t="shared" si="45"/>
        <v>0</v>
      </c>
      <c r="O67" s="14">
        <f t="shared" si="46"/>
        <v>0</v>
      </c>
      <c r="P67" s="14">
        <f t="shared" si="47"/>
        <v>0</v>
      </c>
      <c r="Q67" s="14">
        <f t="shared" si="48"/>
        <v>0</v>
      </c>
      <c r="R67" s="14">
        <f t="shared" si="49"/>
        <v>0</v>
      </c>
      <c r="S67" s="14">
        <f t="shared" si="50"/>
        <v>0</v>
      </c>
      <c r="T67" s="14">
        <f t="shared" si="51"/>
        <v>0</v>
      </c>
      <c r="U67" s="14">
        <f t="shared" si="52"/>
        <v>0</v>
      </c>
      <c r="V67" s="14">
        <f t="shared" si="53"/>
        <v>0</v>
      </c>
      <c r="W67" s="14">
        <f t="shared" si="54"/>
        <v>0</v>
      </c>
      <c r="X67" s="14">
        <f t="shared" si="55"/>
        <v>0</v>
      </c>
      <c r="Y67" s="14">
        <f t="shared" si="56"/>
        <v>0</v>
      </c>
      <c r="Z67" s="14">
        <f t="shared" si="57"/>
        <v>0</v>
      </c>
      <c r="AA67" s="14">
        <f t="shared" si="58"/>
        <v>0</v>
      </c>
      <c r="AB67" s="14">
        <f t="shared" si="59"/>
        <v>0</v>
      </c>
      <c r="AC67" s="14">
        <f t="shared" si="60"/>
        <v>0</v>
      </c>
      <c r="AD67" s="14">
        <f t="shared" si="61"/>
        <v>0</v>
      </c>
      <c r="AE67" s="14">
        <f t="shared" si="62"/>
        <v>0</v>
      </c>
      <c r="AF67" s="14">
        <f t="shared" si="63"/>
        <v>0</v>
      </c>
      <c r="AG67" s="14">
        <f t="shared" si="64"/>
        <v>0</v>
      </c>
      <c r="AH67" s="14">
        <f t="shared" si="65"/>
        <v>0</v>
      </c>
    </row>
    <row r="68" spans="1:34" x14ac:dyDescent="0.45">
      <c r="A68" s="1">
        <f t="shared" si="70"/>
        <v>49</v>
      </c>
      <c r="B68" s="1">
        <f t="shared" si="71"/>
        <v>2073</v>
      </c>
      <c r="C68" s="17">
        <f t="shared" si="72"/>
        <v>0</v>
      </c>
      <c r="D68" s="17">
        <f t="shared" si="73"/>
        <v>-131940.58966047096</v>
      </c>
      <c r="E68" s="17">
        <f t="shared" si="74"/>
        <v>-131940.58966047096</v>
      </c>
      <c r="F68" s="17">
        <f t="shared" si="66"/>
        <v>49995.975346574291</v>
      </c>
      <c r="G68" s="17">
        <f t="shared" si="67"/>
        <v>1478452.4138201254</v>
      </c>
      <c r="H68" s="1">
        <f t="shared" si="75"/>
        <v>71</v>
      </c>
      <c r="J68" s="14">
        <f t="shared" si="44"/>
        <v>0</v>
      </c>
      <c r="K68" s="14">
        <f t="shared" si="68"/>
        <v>0</v>
      </c>
      <c r="L68" s="14">
        <f t="shared" si="69"/>
        <v>-131940.58966047096</v>
      </c>
      <c r="M68" s="14">
        <f t="shared" si="69"/>
        <v>0</v>
      </c>
      <c r="N68" s="14">
        <f t="shared" si="45"/>
        <v>0</v>
      </c>
      <c r="O68" s="14">
        <f t="shared" si="46"/>
        <v>0</v>
      </c>
      <c r="P68" s="14">
        <f t="shared" si="47"/>
        <v>0</v>
      </c>
      <c r="Q68" s="14">
        <f t="shared" si="48"/>
        <v>0</v>
      </c>
      <c r="R68" s="14">
        <f t="shared" si="49"/>
        <v>0</v>
      </c>
      <c r="S68" s="14">
        <f t="shared" si="50"/>
        <v>0</v>
      </c>
      <c r="T68" s="14">
        <f t="shared" si="51"/>
        <v>0</v>
      </c>
      <c r="U68" s="14">
        <f t="shared" si="52"/>
        <v>0</v>
      </c>
      <c r="V68" s="14">
        <f t="shared" si="53"/>
        <v>0</v>
      </c>
      <c r="W68" s="14">
        <f t="shared" si="54"/>
        <v>0</v>
      </c>
      <c r="X68" s="14">
        <f t="shared" si="55"/>
        <v>0</v>
      </c>
      <c r="Y68" s="14">
        <f t="shared" si="56"/>
        <v>0</v>
      </c>
      <c r="Z68" s="14">
        <f t="shared" si="57"/>
        <v>0</v>
      </c>
      <c r="AA68" s="14">
        <f t="shared" si="58"/>
        <v>0</v>
      </c>
      <c r="AB68" s="14">
        <f t="shared" si="59"/>
        <v>0</v>
      </c>
      <c r="AC68" s="14">
        <f t="shared" si="60"/>
        <v>0</v>
      </c>
      <c r="AD68" s="14">
        <f t="shared" si="61"/>
        <v>0</v>
      </c>
      <c r="AE68" s="14">
        <f t="shared" si="62"/>
        <v>0</v>
      </c>
      <c r="AF68" s="14">
        <f t="shared" si="63"/>
        <v>0</v>
      </c>
      <c r="AG68" s="14">
        <f t="shared" si="64"/>
        <v>0</v>
      </c>
      <c r="AH68" s="14">
        <f t="shared" si="65"/>
        <v>0</v>
      </c>
    </row>
    <row r="69" spans="1:34" x14ac:dyDescent="0.45">
      <c r="A69" s="1">
        <f t="shared" si="70"/>
        <v>50</v>
      </c>
      <c r="B69" s="1">
        <f t="shared" si="71"/>
        <v>2074</v>
      </c>
      <c r="C69" s="17">
        <f t="shared" si="72"/>
        <v>0</v>
      </c>
      <c r="D69" s="17">
        <f t="shared" si="73"/>
        <v>-134579.40145368039</v>
      </c>
      <c r="E69" s="17">
        <f t="shared" si="74"/>
        <v>-134579.40145368039</v>
      </c>
      <c r="F69" s="17">
        <f t="shared" si="66"/>
        <v>47035.555432825582</v>
      </c>
      <c r="G69" s="17">
        <f t="shared" si="67"/>
        <v>1390908.5677992706</v>
      </c>
      <c r="H69" s="1">
        <f t="shared" si="75"/>
        <v>72</v>
      </c>
      <c r="J69" s="14">
        <f t="shared" si="44"/>
        <v>0</v>
      </c>
      <c r="K69" s="14">
        <f t="shared" si="68"/>
        <v>0</v>
      </c>
      <c r="L69" s="14">
        <f t="shared" si="69"/>
        <v>-134579.40145368039</v>
      </c>
      <c r="M69" s="14">
        <f t="shared" si="69"/>
        <v>0</v>
      </c>
      <c r="N69" s="14">
        <f t="shared" si="45"/>
        <v>0</v>
      </c>
      <c r="O69" s="14">
        <f t="shared" si="46"/>
        <v>0</v>
      </c>
      <c r="P69" s="14">
        <f t="shared" si="47"/>
        <v>0</v>
      </c>
      <c r="Q69" s="14">
        <f t="shared" si="48"/>
        <v>0</v>
      </c>
      <c r="R69" s="14">
        <f t="shared" si="49"/>
        <v>0</v>
      </c>
      <c r="S69" s="14">
        <f t="shared" si="50"/>
        <v>0</v>
      </c>
      <c r="T69" s="14">
        <f t="shared" si="51"/>
        <v>0</v>
      </c>
      <c r="U69" s="14">
        <f t="shared" si="52"/>
        <v>0</v>
      </c>
      <c r="V69" s="14">
        <f t="shared" si="53"/>
        <v>0</v>
      </c>
      <c r="W69" s="14">
        <f t="shared" si="54"/>
        <v>0</v>
      </c>
      <c r="X69" s="14">
        <f t="shared" si="55"/>
        <v>0</v>
      </c>
      <c r="Y69" s="14">
        <f t="shared" si="56"/>
        <v>0</v>
      </c>
      <c r="Z69" s="14">
        <f t="shared" si="57"/>
        <v>0</v>
      </c>
      <c r="AA69" s="14">
        <f t="shared" si="58"/>
        <v>0</v>
      </c>
      <c r="AB69" s="14">
        <f t="shared" si="59"/>
        <v>0</v>
      </c>
      <c r="AC69" s="14">
        <f t="shared" si="60"/>
        <v>0</v>
      </c>
      <c r="AD69" s="14">
        <f t="shared" si="61"/>
        <v>0</v>
      </c>
      <c r="AE69" s="14">
        <f t="shared" si="62"/>
        <v>0</v>
      </c>
      <c r="AF69" s="14">
        <f t="shared" si="63"/>
        <v>0</v>
      </c>
      <c r="AG69" s="14">
        <f t="shared" si="64"/>
        <v>0</v>
      </c>
      <c r="AH69" s="14">
        <f t="shared" si="65"/>
        <v>0</v>
      </c>
    </row>
    <row r="70" spans="1:34" x14ac:dyDescent="0.45">
      <c r="A70" s="1">
        <f t="shared" si="70"/>
        <v>51</v>
      </c>
      <c r="B70" s="1">
        <f t="shared" si="71"/>
        <v>2075</v>
      </c>
      <c r="C70" s="17">
        <f t="shared" si="72"/>
        <v>0</v>
      </c>
      <c r="D70" s="17">
        <f t="shared" si="73"/>
        <v>-137270.989482754</v>
      </c>
      <c r="E70" s="17">
        <f t="shared" si="74"/>
        <v>-137270.989482754</v>
      </c>
      <c r="F70" s="17">
        <f t="shared" si="66"/>
        <v>43877.315241078089</v>
      </c>
      <c r="G70" s="17">
        <f t="shared" si="67"/>
        <v>1297514.8935575949</v>
      </c>
      <c r="H70" s="1">
        <f t="shared" si="75"/>
        <v>73</v>
      </c>
      <c r="J70" s="14">
        <f t="shared" si="44"/>
        <v>0</v>
      </c>
      <c r="K70" s="14">
        <f t="shared" si="68"/>
        <v>0</v>
      </c>
      <c r="L70" s="14">
        <f t="shared" si="69"/>
        <v>-137270.989482754</v>
      </c>
      <c r="M70" s="14">
        <f t="shared" si="69"/>
        <v>0</v>
      </c>
      <c r="N70" s="14">
        <f t="shared" si="45"/>
        <v>0</v>
      </c>
      <c r="O70" s="14">
        <f t="shared" si="46"/>
        <v>0</v>
      </c>
      <c r="P70" s="14">
        <f t="shared" si="47"/>
        <v>0</v>
      </c>
      <c r="Q70" s="14">
        <f t="shared" si="48"/>
        <v>0</v>
      </c>
      <c r="R70" s="14">
        <f t="shared" si="49"/>
        <v>0</v>
      </c>
      <c r="S70" s="14">
        <f t="shared" si="50"/>
        <v>0</v>
      </c>
      <c r="T70" s="14">
        <f t="shared" si="51"/>
        <v>0</v>
      </c>
      <c r="U70" s="14">
        <f t="shared" si="52"/>
        <v>0</v>
      </c>
      <c r="V70" s="14">
        <f t="shared" si="53"/>
        <v>0</v>
      </c>
      <c r="W70" s="14">
        <f t="shared" si="54"/>
        <v>0</v>
      </c>
      <c r="X70" s="14">
        <f t="shared" si="55"/>
        <v>0</v>
      </c>
      <c r="Y70" s="14">
        <f t="shared" si="56"/>
        <v>0</v>
      </c>
      <c r="Z70" s="14">
        <f t="shared" si="57"/>
        <v>0</v>
      </c>
      <c r="AA70" s="14">
        <f t="shared" si="58"/>
        <v>0</v>
      </c>
      <c r="AB70" s="14">
        <f t="shared" si="59"/>
        <v>0</v>
      </c>
      <c r="AC70" s="14">
        <f t="shared" si="60"/>
        <v>0</v>
      </c>
      <c r="AD70" s="14">
        <f t="shared" si="61"/>
        <v>0</v>
      </c>
      <c r="AE70" s="14">
        <f t="shared" si="62"/>
        <v>0</v>
      </c>
      <c r="AF70" s="14">
        <f t="shared" si="63"/>
        <v>0</v>
      </c>
      <c r="AG70" s="14">
        <f t="shared" si="64"/>
        <v>0</v>
      </c>
      <c r="AH70" s="14">
        <f t="shared" si="65"/>
        <v>0</v>
      </c>
    </row>
    <row r="71" spans="1:34" x14ac:dyDescent="0.45">
      <c r="A71" s="1">
        <f t="shared" si="70"/>
        <v>52</v>
      </c>
      <c r="B71" s="1">
        <f t="shared" si="71"/>
        <v>2076</v>
      </c>
      <c r="C71" s="17">
        <f t="shared" si="72"/>
        <v>0</v>
      </c>
      <c r="D71" s="17">
        <f t="shared" si="73"/>
        <v>-140016.40927240907</v>
      </c>
      <c r="E71" s="17">
        <f t="shared" si="74"/>
        <v>-140016.40927240907</v>
      </c>
      <c r="F71" s="17">
        <f t="shared" si="66"/>
        <v>40512.44694998151</v>
      </c>
      <c r="G71" s="17">
        <f t="shared" si="67"/>
        <v>1198010.9312351674</v>
      </c>
      <c r="H71" s="1">
        <f t="shared" si="75"/>
        <v>74</v>
      </c>
      <c r="J71" s="14">
        <f t="shared" si="44"/>
        <v>0</v>
      </c>
      <c r="K71" s="14">
        <f t="shared" si="68"/>
        <v>0</v>
      </c>
      <c r="L71" s="14">
        <f t="shared" si="69"/>
        <v>-140016.40927240907</v>
      </c>
      <c r="M71" s="14">
        <f t="shared" si="69"/>
        <v>0</v>
      </c>
      <c r="N71" s="14">
        <f t="shared" si="45"/>
        <v>0</v>
      </c>
      <c r="O71" s="14">
        <f t="shared" si="46"/>
        <v>0</v>
      </c>
      <c r="P71" s="14">
        <f t="shared" si="47"/>
        <v>0</v>
      </c>
      <c r="Q71" s="14">
        <f t="shared" si="48"/>
        <v>0</v>
      </c>
      <c r="R71" s="14">
        <f t="shared" si="49"/>
        <v>0</v>
      </c>
      <c r="S71" s="14">
        <f t="shared" si="50"/>
        <v>0</v>
      </c>
      <c r="T71" s="14">
        <f t="shared" si="51"/>
        <v>0</v>
      </c>
      <c r="U71" s="14">
        <f t="shared" si="52"/>
        <v>0</v>
      </c>
      <c r="V71" s="14">
        <f t="shared" si="53"/>
        <v>0</v>
      </c>
      <c r="W71" s="14">
        <f t="shared" si="54"/>
        <v>0</v>
      </c>
      <c r="X71" s="14">
        <f t="shared" si="55"/>
        <v>0</v>
      </c>
      <c r="Y71" s="14">
        <f t="shared" si="56"/>
        <v>0</v>
      </c>
      <c r="Z71" s="14">
        <f t="shared" si="57"/>
        <v>0</v>
      </c>
      <c r="AA71" s="14">
        <f t="shared" si="58"/>
        <v>0</v>
      </c>
      <c r="AB71" s="14">
        <f t="shared" si="59"/>
        <v>0</v>
      </c>
      <c r="AC71" s="14">
        <f t="shared" si="60"/>
        <v>0</v>
      </c>
      <c r="AD71" s="14">
        <f t="shared" si="61"/>
        <v>0</v>
      </c>
      <c r="AE71" s="14">
        <f t="shared" si="62"/>
        <v>0</v>
      </c>
      <c r="AF71" s="14">
        <f t="shared" si="63"/>
        <v>0</v>
      </c>
      <c r="AG71" s="14">
        <f t="shared" si="64"/>
        <v>0</v>
      </c>
      <c r="AH71" s="14">
        <f t="shared" si="65"/>
        <v>0</v>
      </c>
    </row>
    <row r="72" spans="1:34" x14ac:dyDescent="0.45">
      <c r="A72" s="1">
        <f t="shared" si="70"/>
        <v>53</v>
      </c>
      <c r="B72" s="1">
        <f t="shared" si="71"/>
        <v>2077</v>
      </c>
      <c r="C72" s="17">
        <f t="shared" si="72"/>
        <v>0</v>
      </c>
      <c r="D72" s="17">
        <f t="shared" si="73"/>
        <v>-142816.73745785726</v>
      </c>
      <c r="E72" s="17">
        <f t="shared" si="74"/>
        <v>-142816.73745785726</v>
      </c>
      <c r="F72" s="17">
        <f t="shared" si="66"/>
        <v>36931.796782205864</v>
      </c>
      <c r="G72" s="17">
        <f t="shared" si="67"/>
        <v>1092125.990559516</v>
      </c>
      <c r="H72" s="1">
        <f t="shared" si="75"/>
        <v>75</v>
      </c>
      <c r="J72" s="14">
        <f t="shared" si="44"/>
        <v>0</v>
      </c>
      <c r="K72" s="14">
        <f t="shared" si="68"/>
        <v>0</v>
      </c>
      <c r="L72" s="14">
        <f t="shared" si="69"/>
        <v>-142816.73745785726</v>
      </c>
      <c r="M72" s="14">
        <f t="shared" si="69"/>
        <v>0</v>
      </c>
      <c r="N72" s="14">
        <f t="shared" si="45"/>
        <v>0</v>
      </c>
      <c r="O72" s="14">
        <f t="shared" si="46"/>
        <v>0</v>
      </c>
      <c r="P72" s="14">
        <f t="shared" si="47"/>
        <v>0</v>
      </c>
      <c r="Q72" s="14">
        <f t="shared" si="48"/>
        <v>0</v>
      </c>
      <c r="R72" s="14">
        <f t="shared" si="49"/>
        <v>0</v>
      </c>
      <c r="S72" s="14">
        <f t="shared" si="50"/>
        <v>0</v>
      </c>
      <c r="T72" s="14">
        <f t="shared" si="51"/>
        <v>0</v>
      </c>
      <c r="U72" s="14">
        <f t="shared" si="52"/>
        <v>0</v>
      </c>
      <c r="V72" s="14">
        <f t="shared" si="53"/>
        <v>0</v>
      </c>
      <c r="W72" s="14">
        <f t="shared" si="54"/>
        <v>0</v>
      </c>
      <c r="X72" s="14">
        <f t="shared" si="55"/>
        <v>0</v>
      </c>
      <c r="Y72" s="14">
        <f t="shared" si="56"/>
        <v>0</v>
      </c>
      <c r="Z72" s="14">
        <f t="shared" si="57"/>
        <v>0</v>
      </c>
      <c r="AA72" s="14">
        <f t="shared" si="58"/>
        <v>0</v>
      </c>
      <c r="AB72" s="14">
        <f t="shared" si="59"/>
        <v>0</v>
      </c>
      <c r="AC72" s="14">
        <f t="shared" si="60"/>
        <v>0</v>
      </c>
      <c r="AD72" s="14">
        <f t="shared" si="61"/>
        <v>0</v>
      </c>
      <c r="AE72" s="14">
        <f t="shared" si="62"/>
        <v>0</v>
      </c>
      <c r="AF72" s="14">
        <f t="shared" si="63"/>
        <v>0</v>
      </c>
      <c r="AG72" s="14">
        <f t="shared" si="64"/>
        <v>0</v>
      </c>
      <c r="AH72" s="14">
        <f t="shared" si="65"/>
        <v>0</v>
      </c>
    </row>
    <row r="73" spans="1:34" x14ac:dyDescent="0.45">
      <c r="A73" s="1">
        <f t="shared" si="70"/>
        <v>54</v>
      </c>
      <c r="B73" s="1">
        <f t="shared" si="71"/>
        <v>2078</v>
      </c>
      <c r="C73" s="17">
        <f t="shared" si="72"/>
        <v>0</v>
      </c>
      <c r="D73" s="17">
        <f t="shared" si="73"/>
        <v>-145673.07220701443</v>
      </c>
      <c r="E73" s="17">
        <f t="shared" si="74"/>
        <v>-145673.07220701443</v>
      </c>
      <c r="F73" s="17">
        <f t="shared" si="66"/>
        <v>33125.852142337557</v>
      </c>
      <c r="G73" s="17">
        <f t="shared" si="67"/>
        <v>979578.77049483918</v>
      </c>
      <c r="H73" s="1">
        <f t="shared" si="75"/>
        <v>76</v>
      </c>
      <c r="J73" s="14">
        <f t="shared" si="44"/>
        <v>0</v>
      </c>
      <c r="K73" s="14">
        <f t="shared" si="68"/>
        <v>0</v>
      </c>
      <c r="L73" s="14">
        <f t="shared" si="69"/>
        <v>-145673.07220701443</v>
      </c>
      <c r="M73" s="14">
        <f t="shared" si="69"/>
        <v>0</v>
      </c>
      <c r="N73" s="14">
        <f t="shared" si="45"/>
        <v>0</v>
      </c>
      <c r="O73" s="14">
        <f t="shared" si="46"/>
        <v>0</v>
      </c>
      <c r="P73" s="14">
        <f t="shared" si="47"/>
        <v>0</v>
      </c>
      <c r="Q73" s="14">
        <f t="shared" si="48"/>
        <v>0</v>
      </c>
      <c r="R73" s="14">
        <f t="shared" si="49"/>
        <v>0</v>
      </c>
      <c r="S73" s="14">
        <f t="shared" si="50"/>
        <v>0</v>
      </c>
      <c r="T73" s="14">
        <f t="shared" si="51"/>
        <v>0</v>
      </c>
      <c r="U73" s="14">
        <f t="shared" si="52"/>
        <v>0</v>
      </c>
      <c r="V73" s="14">
        <f t="shared" si="53"/>
        <v>0</v>
      </c>
      <c r="W73" s="14">
        <f t="shared" si="54"/>
        <v>0</v>
      </c>
      <c r="X73" s="14">
        <f t="shared" si="55"/>
        <v>0</v>
      </c>
      <c r="Y73" s="14">
        <f t="shared" si="56"/>
        <v>0</v>
      </c>
      <c r="Z73" s="14">
        <f t="shared" si="57"/>
        <v>0</v>
      </c>
      <c r="AA73" s="14">
        <f t="shared" si="58"/>
        <v>0</v>
      </c>
      <c r="AB73" s="14">
        <f t="shared" si="59"/>
        <v>0</v>
      </c>
      <c r="AC73" s="14">
        <f t="shared" si="60"/>
        <v>0</v>
      </c>
      <c r="AD73" s="14">
        <f t="shared" si="61"/>
        <v>0</v>
      </c>
      <c r="AE73" s="14">
        <f t="shared" si="62"/>
        <v>0</v>
      </c>
      <c r="AF73" s="14">
        <f t="shared" si="63"/>
        <v>0</v>
      </c>
      <c r="AG73" s="14">
        <f t="shared" si="64"/>
        <v>0</v>
      </c>
      <c r="AH73" s="14">
        <f t="shared" si="65"/>
        <v>0</v>
      </c>
    </row>
    <row r="74" spans="1:34" x14ac:dyDescent="0.45">
      <c r="A74" s="1">
        <f t="shared" si="70"/>
        <v>55</v>
      </c>
      <c r="B74" s="1">
        <f t="shared" si="71"/>
        <v>2079</v>
      </c>
      <c r="C74" s="17">
        <f t="shared" si="72"/>
        <v>0</v>
      </c>
      <c r="D74" s="17">
        <f t="shared" si="73"/>
        <v>-148586.53365115472</v>
      </c>
      <c r="E74" s="17">
        <f t="shared" si="74"/>
        <v>-148586.53365115472</v>
      </c>
      <c r="F74" s="17">
        <f t="shared" si="66"/>
        <v>29084.728289528957</v>
      </c>
      <c r="G74" s="17">
        <f t="shared" si="67"/>
        <v>860076.96513321344</v>
      </c>
      <c r="H74" s="1">
        <f t="shared" si="75"/>
        <v>77</v>
      </c>
      <c r="J74" s="14">
        <f t="shared" si="44"/>
        <v>0</v>
      </c>
      <c r="K74" s="14">
        <f t="shared" si="68"/>
        <v>0</v>
      </c>
      <c r="L74" s="14">
        <f t="shared" si="69"/>
        <v>-148586.53365115472</v>
      </c>
      <c r="M74" s="14">
        <f t="shared" si="69"/>
        <v>0</v>
      </c>
      <c r="N74" s="14">
        <f t="shared" si="45"/>
        <v>0</v>
      </c>
      <c r="O74" s="14">
        <f t="shared" si="46"/>
        <v>0</v>
      </c>
      <c r="P74" s="14">
        <f t="shared" si="47"/>
        <v>0</v>
      </c>
      <c r="Q74" s="14">
        <f t="shared" si="48"/>
        <v>0</v>
      </c>
      <c r="R74" s="14">
        <f t="shared" si="49"/>
        <v>0</v>
      </c>
      <c r="S74" s="14">
        <f t="shared" si="50"/>
        <v>0</v>
      </c>
      <c r="T74" s="14">
        <f t="shared" si="51"/>
        <v>0</v>
      </c>
      <c r="U74" s="14">
        <f t="shared" si="52"/>
        <v>0</v>
      </c>
      <c r="V74" s="14">
        <f t="shared" si="53"/>
        <v>0</v>
      </c>
      <c r="W74" s="14">
        <f t="shared" si="54"/>
        <v>0</v>
      </c>
      <c r="X74" s="14">
        <f t="shared" si="55"/>
        <v>0</v>
      </c>
      <c r="Y74" s="14">
        <f t="shared" si="56"/>
        <v>0</v>
      </c>
      <c r="Z74" s="14">
        <f t="shared" si="57"/>
        <v>0</v>
      </c>
      <c r="AA74" s="14">
        <f t="shared" si="58"/>
        <v>0</v>
      </c>
      <c r="AB74" s="14">
        <f t="shared" si="59"/>
        <v>0</v>
      </c>
      <c r="AC74" s="14">
        <f t="shared" si="60"/>
        <v>0</v>
      </c>
      <c r="AD74" s="14">
        <f t="shared" si="61"/>
        <v>0</v>
      </c>
      <c r="AE74" s="14">
        <f t="shared" si="62"/>
        <v>0</v>
      </c>
      <c r="AF74" s="14">
        <f t="shared" si="63"/>
        <v>0</v>
      </c>
      <c r="AG74" s="14">
        <f t="shared" si="64"/>
        <v>0</v>
      </c>
      <c r="AH74" s="14">
        <f t="shared" si="65"/>
        <v>0</v>
      </c>
    </row>
    <row r="75" spans="1:34" x14ac:dyDescent="0.45">
      <c r="A75" s="1">
        <f t="shared" si="70"/>
        <v>56</v>
      </c>
      <c r="B75" s="1">
        <f t="shared" si="71"/>
        <v>2080</v>
      </c>
      <c r="C75" s="17">
        <f t="shared" si="72"/>
        <v>0</v>
      </c>
      <c r="D75" s="17">
        <f t="shared" si="73"/>
        <v>-151558.26432417781</v>
      </c>
      <c r="E75" s="17">
        <f t="shared" si="74"/>
        <v>-151558.26432417781</v>
      </c>
      <c r="F75" s="17">
        <f t="shared" si="66"/>
        <v>24798.154528316252</v>
      </c>
      <c r="G75" s="17">
        <f t="shared" si="67"/>
        <v>733316.85533735191</v>
      </c>
      <c r="H75" s="1">
        <f t="shared" si="75"/>
        <v>78</v>
      </c>
      <c r="J75" s="14">
        <f t="shared" si="44"/>
        <v>0</v>
      </c>
      <c r="K75" s="14">
        <f t="shared" si="68"/>
        <v>0</v>
      </c>
      <c r="L75" s="14">
        <f t="shared" si="69"/>
        <v>-151558.26432417781</v>
      </c>
      <c r="M75" s="14">
        <f t="shared" si="69"/>
        <v>0</v>
      </c>
      <c r="N75" s="14">
        <f t="shared" si="45"/>
        <v>0</v>
      </c>
      <c r="O75" s="14">
        <f t="shared" si="46"/>
        <v>0</v>
      </c>
      <c r="P75" s="14">
        <f t="shared" si="47"/>
        <v>0</v>
      </c>
      <c r="Q75" s="14">
        <f t="shared" si="48"/>
        <v>0</v>
      </c>
      <c r="R75" s="14">
        <f t="shared" si="49"/>
        <v>0</v>
      </c>
      <c r="S75" s="14">
        <f t="shared" si="50"/>
        <v>0</v>
      </c>
      <c r="T75" s="14">
        <f t="shared" si="51"/>
        <v>0</v>
      </c>
      <c r="U75" s="14">
        <f t="shared" si="52"/>
        <v>0</v>
      </c>
      <c r="V75" s="14">
        <f t="shared" si="53"/>
        <v>0</v>
      </c>
      <c r="W75" s="14">
        <f t="shared" si="54"/>
        <v>0</v>
      </c>
      <c r="X75" s="14">
        <f t="shared" si="55"/>
        <v>0</v>
      </c>
      <c r="Y75" s="14">
        <f t="shared" si="56"/>
        <v>0</v>
      </c>
      <c r="Z75" s="14">
        <f t="shared" si="57"/>
        <v>0</v>
      </c>
      <c r="AA75" s="14">
        <f t="shared" si="58"/>
        <v>0</v>
      </c>
      <c r="AB75" s="14">
        <f t="shared" si="59"/>
        <v>0</v>
      </c>
      <c r="AC75" s="14">
        <f t="shared" si="60"/>
        <v>0</v>
      </c>
      <c r="AD75" s="14">
        <f t="shared" si="61"/>
        <v>0</v>
      </c>
      <c r="AE75" s="14">
        <f t="shared" si="62"/>
        <v>0</v>
      </c>
      <c r="AF75" s="14">
        <f t="shared" si="63"/>
        <v>0</v>
      </c>
      <c r="AG75" s="14">
        <f t="shared" si="64"/>
        <v>0</v>
      </c>
      <c r="AH75" s="14">
        <f t="shared" si="65"/>
        <v>0</v>
      </c>
    </row>
    <row r="76" spans="1:34" x14ac:dyDescent="0.45">
      <c r="A76" s="1">
        <f t="shared" si="70"/>
        <v>57</v>
      </c>
      <c r="B76" s="1">
        <f t="shared" si="71"/>
        <v>2081</v>
      </c>
      <c r="C76" s="17">
        <f t="shared" si="72"/>
        <v>0</v>
      </c>
      <c r="D76" s="17">
        <f t="shared" si="73"/>
        <v>-154589.42961066138</v>
      </c>
      <c r="E76" s="17">
        <f t="shared" si="74"/>
        <v>-154589.42961066138</v>
      </c>
      <c r="F76" s="17">
        <f t="shared" si="66"/>
        <v>20255.459900434173</v>
      </c>
      <c r="G76" s="17">
        <f t="shared" si="67"/>
        <v>598982.88562712469</v>
      </c>
      <c r="H76" s="1">
        <f t="shared" si="75"/>
        <v>79</v>
      </c>
      <c r="J76" s="14">
        <f t="shared" si="44"/>
        <v>0</v>
      </c>
      <c r="K76" s="14">
        <f t="shared" si="68"/>
        <v>0</v>
      </c>
      <c r="L76" s="14">
        <f t="shared" si="69"/>
        <v>-154589.42961066138</v>
      </c>
      <c r="M76" s="14">
        <f t="shared" si="69"/>
        <v>0</v>
      </c>
      <c r="N76" s="14">
        <f t="shared" si="45"/>
        <v>0</v>
      </c>
      <c r="O76" s="14">
        <f t="shared" si="46"/>
        <v>0</v>
      </c>
      <c r="P76" s="14">
        <f t="shared" si="47"/>
        <v>0</v>
      </c>
      <c r="Q76" s="14">
        <f t="shared" si="48"/>
        <v>0</v>
      </c>
      <c r="R76" s="14">
        <f t="shared" si="49"/>
        <v>0</v>
      </c>
      <c r="S76" s="14">
        <f t="shared" si="50"/>
        <v>0</v>
      </c>
      <c r="T76" s="14">
        <f t="shared" si="51"/>
        <v>0</v>
      </c>
      <c r="U76" s="14">
        <f t="shared" si="52"/>
        <v>0</v>
      </c>
      <c r="V76" s="14">
        <f t="shared" si="53"/>
        <v>0</v>
      </c>
      <c r="W76" s="14">
        <f t="shared" si="54"/>
        <v>0</v>
      </c>
      <c r="X76" s="14">
        <f t="shared" si="55"/>
        <v>0</v>
      </c>
      <c r="Y76" s="14">
        <f t="shared" si="56"/>
        <v>0</v>
      </c>
      <c r="Z76" s="14">
        <f t="shared" si="57"/>
        <v>0</v>
      </c>
      <c r="AA76" s="14">
        <f t="shared" si="58"/>
        <v>0</v>
      </c>
      <c r="AB76" s="14">
        <f t="shared" si="59"/>
        <v>0</v>
      </c>
      <c r="AC76" s="14">
        <f t="shared" si="60"/>
        <v>0</v>
      </c>
      <c r="AD76" s="14">
        <f t="shared" si="61"/>
        <v>0</v>
      </c>
      <c r="AE76" s="14">
        <f t="shared" si="62"/>
        <v>0</v>
      </c>
      <c r="AF76" s="14">
        <f t="shared" si="63"/>
        <v>0</v>
      </c>
      <c r="AG76" s="14">
        <f t="shared" si="64"/>
        <v>0</v>
      </c>
      <c r="AH76" s="14">
        <f t="shared" si="65"/>
        <v>0</v>
      </c>
    </row>
    <row r="77" spans="1:34" x14ac:dyDescent="0.45">
      <c r="A77" s="1">
        <f t="shared" si="70"/>
        <v>58</v>
      </c>
      <c r="B77" s="1">
        <f t="shared" si="71"/>
        <v>2082</v>
      </c>
      <c r="C77" s="17">
        <f t="shared" si="72"/>
        <v>0</v>
      </c>
      <c r="D77" s="17">
        <f t="shared" si="73"/>
        <v>-157681.21820287462</v>
      </c>
      <c r="E77" s="17">
        <f t="shared" si="74"/>
        <v>-157681.21820287462</v>
      </c>
      <c r="F77" s="17">
        <f t="shared" si="66"/>
        <v>15445.558359848754</v>
      </c>
      <c r="G77" s="17">
        <f t="shared" si="67"/>
        <v>456747.22578409879</v>
      </c>
      <c r="H77" s="1">
        <f t="shared" si="75"/>
        <v>80</v>
      </c>
      <c r="J77" s="14">
        <f t="shared" si="44"/>
        <v>0</v>
      </c>
      <c r="K77" s="14">
        <f t="shared" si="68"/>
        <v>0</v>
      </c>
      <c r="L77" s="14">
        <f t="shared" si="69"/>
        <v>-157681.21820287462</v>
      </c>
      <c r="M77" s="14">
        <f t="shared" si="69"/>
        <v>0</v>
      </c>
      <c r="N77" s="14">
        <f t="shared" si="45"/>
        <v>0</v>
      </c>
      <c r="O77" s="14">
        <f t="shared" si="46"/>
        <v>0</v>
      </c>
      <c r="P77" s="14">
        <f t="shared" si="47"/>
        <v>0</v>
      </c>
      <c r="Q77" s="14">
        <f t="shared" si="48"/>
        <v>0</v>
      </c>
      <c r="R77" s="14">
        <f t="shared" si="49"/>
        <v>0</v>
      </c>
      <c r="S77" s="14">
        <f t="shared" si="50"/>
        <v>0</v>
      </c>
      <c r="T77" s="14">
        <f t="shared" si="51"/>
        <v>0</v>
      </c>
      <c r="U77" s="14">
        <f t="shared" si="52"/>
        <v>0</v>
      </c>
      <c r="V77" s="14">
        <f t="shared" si="53"/>
        <v>0</v>
      </c>
      <c r="W77" s="14">
        <f t="shared" si="54"/>
        <v>0</v>
      </c>
      <c r="X77" s="14">
        <f t="shared" si="55"/>
        <v>0</v>
      </c>
      <c r="Y77" s="14">
        <f t="shared" si="56"/>
        <v>0</v>
      </c>
      <c r="Z77" s="14">
        <f t="shared" si="57"/>
        <v>0</v>
      </c>
      <c r="AA77" s="14">
        <f t="shared" si="58"/>
        <v>0</v>
      </c>
      <c r="AB77" s="14">
        <f t="shared" si="59"/>
        <v>0</v>
      </c>
      <c r="AC77" s="14">
        <f t="shared" si="60"/>
        <v>0</v>
      </c>
      <c r="AD77" s="14">
        <f t="shared" si="61"/>
        <v>0</v>
      </c>
      <c r="AE77" s="14">
        <f t="shared" si="62"/>
        <v>0</v>
      </c>
      <c r="AF77" s="14">
        <f t="shared" si="63"/>
        <v>0</v>
      </c>
      <c r="AG77" s="14">
        <f t="shared" si="64"/>
        <v>0</v>
      </c>
      <c r="AH77" s="14">
        <f t="shared" si="65"/>
        <v>0</v>
      </c>
    </row>
    <row r="78" spans="1:34" x14ac:dyDescent="0.45">
      <c r="A78" s="1">
        <f t="shared" si="70"/>
        <v>59</v>
      </c>
      <c r="B78" s="1">
        <f t="shared" si="71"/>
        <v>2083</v>
      </c>
      <c r="C78" s="17">
        <f t="shared" si="72"/>
        <v>0</v>
      </c>
      <c r="D78" s="17">
        <f t="shared" si="73"/>
        <v>-160834.84256693212</v>
      </c>
      <c r="E78" s="17">
        <f t="shared" si="74"/>
        <v>-160834.84256693212</v>
      </c>
      <c r="F78" s="17">
        <f t="shared" si="66"/>
        <v>10356.933412600834</v>
      </c>
      <c r="G78" s="17">
        <f t="shared" si="67"/>
        <v>306269.31662976748</v>
      </c>
      <c r="H78" s="1">
        <f t="shared" si="75"/>
        <v>81</v>
      </c>
      <c r="J78" s="14">
        <f t="shared" si="44"/>
        <v>0</v>
      </c>
      <c r="K78" s="14">
        <f t="shared" si="68"/>
        <v>0</v>
      </c>
      <c r="L78" s="14">
        <f t="shared" si="69"/>
        <v>-160834.84256693212</v>
      </c>
      <c r="M78" s="14">
        <f t="shared" si="69"/>
        <v>0</v>
      </c>
      <c r="N78" s="14">
        <f t="shared" si="45"/>
        <v>0</v>
      </c>
      <c r="O78" s="14">
        <f t="shared" si="46"/>
        <v>0</v>
      </c>
      <c r="P78" s="14">
        <f t="shared" si="47"/>
        <v>0</v>
      </c>
      <c r="Q78" s="14">
        <f t="shared" si="48"/>
        <v>0</v>
      </c>
      <c r="R78" s="14">
        <f t="shared" si="49"/>
        <v>0</v>
      </c>
      <c r="S78" s="14">
        <f t="shared" si="50"/>
        <v>0</v>
      </c>
      <c r="T78" s="14">
        <f t="shared" si="51"/>
        <v>0</v>
      </c>
      <c r="U78" s="14">
        <f t="shared" si="52"/>
        <v>0</v>
      </c>
      <c r="V78" s="14">
        <f t="shared" si="53"/>
        <v>0</v>
      </c>
      <c r="W78" s="14">
        <f t="shared" si="54"/>
        <v>0</v>
      </c>
      <c r="X78" s="14">
        <f t="shared" si="55"/>
        <v>0</v>
      </c>
      <c r="Y78" s="14">
        <f t="shared" si="56"/>
        <v>0</v>
      </c>
      <c r="Z78" s="14">
        <f t="shared" si="57"/>
        <v>0</v>
      </c>
      <c r="AA78" s="14">
        <f t="shared" si="58"/>
        <v>0</v>
      </c>
      <c r="AB78" s="14">
        <f t="shared" si="59"/>
        <v>0</v>
      </c>
      <c r="AC78" s="14">
        <f t="shared" si="60"/>
        <v>0</v>
      </c>
      <c r="AD78" s="14">
        <f t="shared" si="61"/>
        <v>0</v>
      </c>
      <c r="AE78" s="14">
        <f t="shared" si="62"/>
        <v>0</v>
      </c>
      <c r="AF78" s="14">
        <f t="shared" si="63"/>
        <v>0</v>
      </c>
      <c r="AG78" s="14">
        <f t="shared" si="64"/>
        <v>0</v>
      </c>
      <c r="AH78" s="14">
        <f t="shared" si="65"/>
        <v>0</v>
      </c>
    </row>
    <row r="79" spans="1:34" x14ac:dyDescent="0.45">
      <c r="A79" s="1">
        <f t="shared" si="70"/>
        <v>60</v>
      </c>
      <c r="B79" s="1">
        <f t="shared" si="71"/>
        <v>2084</v>
      </c>
      <c r="C79" s="17">
        <f t="shared" si="72"/>
        <v>0</v>
      </c>
      <c r="D79" s="17">
        <f t="shared" si="73"/>
        <v>-164051.53941827075</v>
      </c>
      <c r="E79" s="17">
        <f t="shared" si="74"/>
        <v>-164051.53941827075</v>
      </c>
      <c r="F79" s="17">
        <f t="shared" si="66"/>
        <v>4977.6222024023855</v>
      </c>
      <c r="G79" s="17">
        <f t="shared" si="67"/>
        <v>147195.39941389911</v>
      </c>
      <c r="H79" s="1">
        <f t="shared" si="75"/>
        <v>82</v>
      </c>
      <c r="J79" s="14">
        <f t="shared" si="44"/>
        <v>0</v>
      </c>
      <c r="K79" s="14">
        <f t="shared" si="68"/>
        <v>0</v>
      </c>
      <c r="L79" s="14">
        <f t="shared" si="69"/>
        <v>-164051.53941827075</v>
      </c>
      <c r="M79" s="14">
        <f t="shared" si="69"/>
        <v>0</v>
      </c>
      <c r="N79" s="14">
        <f t="shared" si="45"/>
        <v>0</v>
      </c>
      <c r="O79" s="14">
        <f t="shared" si="46"/>
        <v>0</v>
      </c>
      <c r="P79" s="14">
        <f t="shared" si="47"/>
        <v>0</v>
      </c>
      <c r="Q79" s="14">
        <f t="shared" si="48"/>
        <v>0</v>
      </c>
      <c r="R79" s="14">
        <f t="shared" si="49"/>
        <v>0</v>
      </c>
      <c r="S79" s="14">
        <f t="shared" si="50"/>
        <v>0</v>
      </c>
      <c r="T79" s="14">
        <f t="shared" si="51"/>
        <v>0</v>
      </c>
      <c r="U79" s="14">
        <f t="shared" si="52"/>
        <v>0</v>
      </c>
      <c r="V79" s="14">
        <f t="shared" si="53"/>
        <v>0</v>
      </c>
      <c r="W79" s="14">
        <f t="shared" si="54"/>
        <v>0</v>
      </c>
      <c r="X79" s="14">
        <f t="shared" si="55"/>
        <v>0</v>
      </c>
      <c r="Y79" s="14">
        <f t="shared" si="56"/>
        <v>0</v>
      </c>
      <c r="Z79" s="14">
        <f t="shared" si="57"/>
        <v>0</v>
      </c>
      <c r="AA79" s="14">
        <f t="shared" si="58"/>
        <v>0</v>
      </c>
      <c r="AB79" s="14">
        <f t="shared" si="59"/>
        <v>0</v>
      </c>
      <c r="AC79" s="14">
        <f t="shared" si="60"/>
        <v>0</v>
      </c>
      <c r="AD79" s="14">
        <f t="shared" si="61"/>
        <v>0</v>
      </c>
      <c r="AE79" s="14">
        <f t="shared" si="62"/>
        <v>0</v>
      </c>
      <c r="AF79" s="14">
        <f t="shared" si="63"/>
        <v>0</v>
      </c>
      <c r="AG79" s="14">
        <f t="shared" si="64"/>
        <v>0</v>
      </c>
      <c r="AH79" s="14">
        <f t="shared" si="65"/>
        <v>0</v>
      </c>
    </row>
    <row r="80" spans="1:34" x14ac:dyDescent="0.45">
      <c r="A80" s="1">
        <f t="shared" si="70"/>
        <v>61</v>
      </c>
      <c r="B80" s="1">
        <f t="shared" si="71"/>
        <v>2085</v>
      </c>
      <c r="C80" s="17">
        <f t="shared" si="72"/>
        <v>0</v>
      </c>
      <c r="D80" s="17">
        <f t="shared" si="73"/>
        <v>-167332.57020663618</v>
      </c>
      <c r="E80" s="17">
        <f t="shared" si="74"/>
        <v>-167332.57020663618</v>
      </c>
      <c r="F80" s="17">
        <f t="shared" si="66"/>
        <v>-704.8009777457977</v>
      </c>
      <c r="G80" s="17">
        <f t="shared" si="67"/>
        <v>-20841.971770482873</v>
      </c>
      <c r="H80" s="1">
        <f t="shared" si="75"/>
        <v>83</v>
      </c>
      <c r="J80" s="14">
        <f t="shared" si="44"/>
        <v>0</v>
      </c>
      <c r="K80" s="14">
        <f t="shared" si="68"/>
        <v>0</v>
      </c>
      <c r="L80" s="14">
        <f t="shared" si="69"/>
        <v>-167332.57020663618</v>
      </c>
      <c r="M80" s="14">
        <f t="shared" si="69"/>
        <v>0</v>
      </c>
      <c r="N80" s="14">
        <f t="shared" si="45"/>
        <v>0</v>
      </c>
      <c r="O80" s="14">
        <f t="shared" si="46"/>
        <v>0</v>
      </c>
      <c r="P80" s="14">
        <f t="shared" si="47"/>
        <v>0</v>
      </c>
      <c r="Q80" s="14">
        <f t="shared" si="48"/>
        <v>0</v>
      </c>
      <c r="R80" s="14">
        <f t="shared" si="49"/>
        <v>0</v>
      </c>
      <c r="S80" s="14">
        <f t="shared" si="50"/>
        <v>0</v>
      </c>
      <c r="T80" s="14">
        <f t="shared" si="51"/>
        <v>0</v>
      </c>
      <c r="U80" s="14">
        <f t="shared" si="52"/>
        <v>0</v>
      </c>
      <c r="V80" s="14">
        <f t="shared" si="53"/>
        <v>0</v>
      </c>
      <c r="W80" s="14">
        <f t="shared" si="54"/>
        <v>0</v>
      </c>
      <c r="X80" s="14">
        <f t="shared" si="55"/>
        <v>0</v>
      </c>
      <c r="Y80" s="14">
        <f t="shared" si="56"/>
        <v>0</v>
      </c>
      <c r="Z80" s="14">
        <f t="shared" si="57"/>
        <v>0</v>
      </c>
      <c r="AA80" s="14">
        <f t="shared" si="58"/>
        <v>0</v>
      </c>
      <c r="AB80" s="14">
        <f t="shared" si="59"/>
        <v>0</v>
      </c>
      <c r="AC80" s="14">
        <f t="shared" si="60"/>
        <v>0</v>
      </c>
      <c r="AD80" s="14">
        <f t="shared" si="61"/>
        <v>0</v>
      </c>
      <c r="AE80" s="14">
        <f t="shared" si="62"/>
        <v>0</v>
      </c>
      <c r="AF80" s="14">
        <f t="shared" si="63"/>
        <v>0</v>
      </c>
      <c r="AG80" s="14">
        <f t="shared" si="64"/>
        <v>0</v>
      </c>
      <c r="AH80" s="14">
        <f t="shared" si="65"/>
        <v>0</v>
      </c>
    </row>
    <row r="81" spans="1:34" x14ac:dyDescent="0.45">
      <c r="A81" s="1">
        <f t="shared" si="70"/>
        <v>62</v>
      </c>
      <c r="B81" s="1">
        <f t="shared" si="71"/>
        <v>2086</v>
      </c>
      <c r="C81" s="17">
        <f t="shared" si="72"/>
        <v>0</v>
      </c>
      <c r="D81" s="17">
        <f t="shared" si="73"/>
        <v>-170679.2216107689</v>
      </c>
      <c r="E81" s="17">
        <f t="shared" si="74"/>
        <v>-170679.2216107689</v>
      </c>
      <c r="F81" s="17">
        <f t="shared" si="66"/>
        <v>-6703.2417683438125</v>
      </c>
      <c r="G81" s="17">
        <f t="shared" si="67"/>
        <v>-198224.43514959558</v>
      </c>
      <c r="H81" s="1">
        <f t="shared" si="75"/>
        <v>84</v>
      </c>
      <c r="J81" s="14">
        <f t="shared" si="44"/>
        <v>0</v>
      </c>
      <c r="K81" s="14">
        <f t="shared" si="68"/>
        <v>0</v>
      </c>
      <c r="L81" s="14">
        <f t="shared" si="69"/>
        <v>-170679.2216107689</v>
      </c>
      <c r="M81" s="14">
        <f t="shared" si="69"/>
        <v>0</v>
      </c>
      <c r="N81" s="14">
        <f t="shared" si="45"/>
        <v>0</v>
      </c>
      <c r="O81" s="14">
        <f t="shared" si="46"/>
        <v>0</v>
      </c>
      <c r="P81" s="14">
        <f t="shared" si="47"/>
        <v>0</v>
      </c>
      <c r="Q81" s="14">
        <f t="shared" si="48"/>
        <v>0</v>
      </c>
      <c r="R81" s="14">
        <f t="shared" si="49"/>
        <v>0</v>
      </c>
      <c r="S81" s="14">
        <f t="shared" si="50"/>
        <v>0</v>
      </c>
      <c r="T81" s="14">
        <f t="shared" si="51"/>
        <v>0</v>
      </c>
      <c r="U81" s="14">
        <f t="shared" si="52"/>
        <v>0</v>
      </c>
      <c r="V81" s="14">
        <f t="shared" si="53"/>
        <v>0</v>
      </c>
      <c r="W81" s="14">
        <f t="shared" si="54"/>
        <v>0</v>
      </c>
      <c r="X81" s="14">
        <f t="shared" si="55"/>
        <v>0</v>
      </c>
      <c r="Y81" s="14">
        <f t="shared" si="56"/>
        <v>0</v>
      </c>
      <c r="Z81" s="14">
        <f t="shared" si="57"/>
        <v>0</v>
      </c>
      <c r="AA81" s="14">
        <f t="shared" si="58"/>
        <v>0</v>
      </c>
      <c r="AB81" s="14">
        <f t="shared" si="59"/>
        <v>0</v>
      </c>
      <c r="AC81" s="14">
        <f t="shared" si="60"/>
        <v>0</v>
      </c>
      <c r="AD81" s="14">
        <f t="shared" si="61"/>
        <v>0</v>
      </c>
      <c r="AE81" s="14">
        <f t="shared" si="62"/>
        <v>0</v>
      </c>
      <c r="AF81" s="14">
        <f t="shared" si="63"/>
        <v>0</v>
      </c>
      <c r="AG81" s="14">
        <f t="shared" si="64"/>
        <v>0</v>
      </c>
      <c r="AH81" s="14">
        <f t="shared" si="65"/>
        <v>0</v>
      </c>
    </row>
    <row r="82" spans="1:34" x14ac:dyDescent="0.45">
      <c r="A82" s="1">
        <f t="shared" si="70"/>
        <v>63</v>
      </c>
      <c r="B82" s="1">
        <f t="shared" si="71"/>
        <v>2087</v>
      </c>
      <c r="C82" s="17">
        <f t="shared" si="72"/>
        <v>0</v>
      </c>
      <c r="D82" s="17">
        <f t="shared" si="73"/>
        <v>-174092.80604298427</v>
      </c>
      <c r="E82" s="17">
        <f t="shared" si="74"/>
        <v>-174092.80604298427</v>
      </c>
      <c r="F82" s="17">
        <f t="shared" si="66"/>
        <v>-13031.103441740295</v>
      </c>
      <c r="G82" s="17">
        <f t="shared" si="67"/>
        <v>-385348.34463432012</v>
      </c>
      <c r="H82" s="1">
        <f t="shared" si="75"/>
        <v>85</v>
      </c>
      <c r="J82" s="14">
        <f t="shared" si="44"/>
        <v>0</v>
      </c>
      <c r="K82" s="14">
        <f t="shared" si="68"/>
        <v>0</v>
      </c>
      <c r="L82" s="14">
        <f t="shared" si="69"/>
        <v>-174092.80604298427</v>
      </c>
      <c r="M82" s="14">
        <f t="shared" si="69"/>
        <v>0</v>
      </c>
      <c r="N82" s="14">
        <f t="shared" si="45"/>
        <v>0</v>
      </c>
      <c r="O82" s="14">
        <f t="shared" si="46"/>
        <v>0</v>
      </c>
      <c r="P82" s="14">
        <f t="shared" si="47"/>
        <v>0</v>
      </c>
      <c r="Q82" s="14">
        <f t="shared" si="48"/>
        <v>0</v>
      </c>
      <c r="R82" s="14">
        <f t="shared" si="49"/>
        <v>0</v>
      </c>
      <c r="S82" s="14">
        <f t="shared" si="50"/>
        <v>0</v>
      </c>
      <c r="T82" s="14">
        <f t="shared" si="51"/>
        <v>0</v>
      </c>
      <c r="U82" s="14">
        <f t="shared" si="52"/>
        <v>0</v>
      </c>
      <c r="V82" s="14">
        <f t="shared" si="53"/>
        <v>0</v>
      </c>
      <c r="W82" s="14">
        <f t="shared" si="54"/>
        <v>0</v>
      </c>
      <c r="X82" s="14">
        <f t="shared" si="55"/>
        <v>0</v>
      </c>
      <c r="Y82" s="14">
        <f t="shared" si="56"/>
        <v>0</v>
      </c>
      <c r="Z82" s="14">
        <f t="shared" si="57"/>
        <v>0</v>
      </c>
      <c r="AA82" s="14">
        <f t="shared" si="58"/>
        <v>0</v>
      </c>
      <c r="AB82" s="14">
        <f t="shared" si="59"/>
        <v>0</v>
      </c>
      <c r="AC82" s="14">
        <f t="shared" si="60"/>
        <v>0</v>
      </c>
      <c r="AD82" s="14">
        <f t="shared" si="61"/>
        <v>0</v>
      </c>
      <c r="AE82" s="14">
        <f t="shared" si="62"/>
        <v>0</v>
      </c>
      <c r="AF82" s="14">
        <f t="shared" si="63"/>
        <v>0</v>
      </c>
      <c r="AG82" s="14">
        <f t="shared" si="64"/>
        <v>0</v>
      </c>
      <c r="AH82" s="14">
        <f t="shared" si="65"/>
        <v>0</v>
      </c>
    </row>
    <row r="83" spans="1:34" x14ac:dyDescent="0.45">
      <c r="A83" s="1">
        <f t="shared" ref="A83:A114" si="76">ROW($A65)-1</f>
        <v>64</v>
      </c>
      <c r="B83" s="1">
        <f t="shared" ref="B83:B114" si="77">$C$2+A83</f>
        <v>2088</v>
      </c>
      <c r="C83" s="17">
        <f t="shared" ref="C83:C119" si="78">SUMIF(J83:AH83,"&gt;0")</f>
        <v>0</v>
      </c>
      <c r="D83" s="17">
        <f t="shared" ref="D83:D119" si="79">SUMIF(J83:AH83,"&lt;0")</f>
        <v>-177574.66216384395</v>
      </c>
      <c r="E83" s="17">
        <f t="shared" ref="E83:E114" si="80">C83+D83</f>
        <v>-177574.66216384395</v>
      </c>
      <c r="F83" s="17">
        <f t="shared" si="66"/>
        <v>-19702.305237935747</v>
      </c>
      <c r="G83" s="17">
        <f t="shared" si="67"/>
        <v>-582625.31203609984</v>
      </c>
      <c r="H83" s="1">
        <f t="shared" ref="H83:H119" si="81">$C$1+A83</f>
        <v>86</v>
      </c>
      <c r="J83" s="14">
        <f t="shared" si="44"/>
        <v>0</v>
      </c>
      <c r="K83" s="14">
        <f t="shared" si="68"/>
        <v>0</v>
      </c>
      <c r="L83" s="14">
        <f t="shared" si="69"/>
        <v>-177574.66216384395</v>
      </c>
      <c r="M83" s="14">
        <f t="shared" si="69"/>
        <v>0</v>
      </c>
      <c r="N83" s="14">
        <f t="shared" si="45"/>
        <v>0</v>
      </c>
      <c r="O83" s="14">
        <f t="shared" si="46"/>
        <v>0</v>
      </c>
      <c r="P83" s="14">
        <f t="shared" si="47"/>
        <v>0</v>
      </c>
      <c r="Q83" s="14">
        <f t="shared" si="48"/>
        <v>0</v>
      </c>
      <c r="R83" s="14">
        <f t="shared" si="49"/>
        <v>0</v>
      </c>
      <c r="S83" s="14">
        <f t="shared" si="50"/>
        <v>0</v>
      </c>
      <c r="T83" s="14">
        <f t="shared" si="51"/>
        <v>0</v>
      </c>
      <c r="U83" s="14">
        <f t="shared" si="52"/>
        <v>0</v>
      </c>
      <c r="V83" s="14">
        <f t="shared" si="53"/>
        <v>0</v>
      </c>
      <c r="W83" s="14">
        <f t="shared" si="54"/>
        <v>0</v>
      </c>
      <c r="X83" s="14">
        <f t="shared" si="55"/>
        <v>0</v>
      </c>
      <c r="Y83" s="14">
        <f t="shared" si="56"/>
        <v>0</v>
      </c>
      <c r="Z83" s="14">
        <f t="shared" si="57"/>
        <v>0</v>
      </c>
      <c r="AA83" s="14">
        <f t="shared" si="58"/>
        <v>0</v>
      </c>
      <c r="AB83" s="14">
        <f t="shared" si="59"/>
        <v>0</v>
      </c>
      <c r="AC83" s="14">
        <f t="shared" si="60"/>
        <v>0</v>
      </c>
      <c r="AD83" s="14">
        <f t="shared" si="61"/>
        <v>0</v>
      </c>
      <c r="AE83" s="14">
        <f t="shared" si="62"/>
        <v>0</v>
      </c>
      <c r="AF83" s="14">
        <f t="shared" si="63"/>
        <v>0</v>
      </c>
      <c r="AG83" s="14">
        <f t="shared" si="64"/>
        <v>0</v>
      </c>
      <c r="AH83" s="14">
        <f t="shared" si="65"/>
        <v>0</v>
      </c>
    </row>
    <row r="84" spans="1:34" x14ac:dyDescent="0.45">
      <c r="A84" s="1">
        <f t="shared" si="76"/>
        <v>65</v>
      </c>
      <c r="B84" s="1">
        <f t="shared" si="77"/>
        <v>2089</v>
      </c>
      <c r="C84" s="17">
        <f t="shared" si="78"/>
        <v>0</v>
      </c>
      <c r="D84" s="17">
        <f t="shared" si="79"/>
        <v>-181126.15540712082</v>
      </c>
      <c r="E84" s="17">
        <f t="shared" si="80"/>
        <v>-181126.15540712082</v>
      </c>
      <c r="F84" s="17">
        <f t="shared" si="66"/>
        <v>-26731.301360512727</v>
      </c>
      <c r="G84" s="17">
        <f t="shared" si="67"/>
        <v>-790482.7688037334</v>
      </c>
      <c r="H84" s="1">
        <f t="shared" si="81"/>
        <v>87</v>
      </c>
      <c r="J84" s="14">
        <f t="shared" ref="J84:J119" si="82">IF($H84=C$9, C$8,
  IF(AND($H84&gt;C$9, $H84&lt;C$10),
    J83*(1+C$11),
    0
  )
)</f>
        <v>0</v>
      </c>
      <c r="K84" s="14">
        <f t="shared" si="68"/>
        <v>0</v>
      </c>
      <c r="L84" s="14">
        <f t="shared" si="69"/>
        <v>-181126.15540712082</v>
      </c>
      <c r="M84" s="14">
        <f t="shared" si="69"/>
        <v>0</v>
      </c>
      <c r="N84" s="14">
        <f t="shared" ref="N84:N119" si="83">IF($H84=G$9, G$8,
  IF(AND($H84&gt;G$9, $H84&lt;G$10),
    N83*(1+G$11),
    0
  )
)</f>
        <v>0</v>
      </c>
      <c r="O84" s="14">
        <f t="shared" ref="O84:O119" si="84">IF($H84=H$9, H$8,
  IF(AND($H84&gt;H$9, $H84&lt;H$10),
    O83*(1+H$11),
    0
  )
)</f>
        <v>0</v>
      </c>
      <c r="P84" s="14">
        <f t="shared" ref="P84:P119" si="85">IF($H84=I$9, I$8,
  IF(AND($H84&gt;I$9, $H84&lt;I$10),
    P83*(1+I$11),
    0
  )
)</f>
        <v>0</v>
      </c>
      <c r="Q84" s="14">
        <f t="shared" ref="Q84:Q119" si="86">IF($H84=J$9, J$8,
  IF(AND($H84&gt;J$9, $H84&lt;J$10),
    Q83*(1+J$11),
    0
  )
)</f>
        <v>0</v>
      </c>
      <c r="R84" s="14">
        <f t="shared" ref="R84:R119" si="87">IF($H84=K$9, K$8,
  IF(AND($H84&gt;K$9, $H84&lt;K$10),
    R83*(1+K$11),
    0
  )
)</f>
        <v>0</v>
      </c>
      <c r="S84" s="14">
        <f t="shared" ref="S84:S119" si="88">IF($H84=L$9, L$8,
  IF(AND($H84&gt;L$9, $H84&lt;L$10),
    S83*(1+L$11),
    0
  )
)</f>
        <v>0</v>
      </c>
      <c r="T84" s="14">
        <f t="shared" ref="T84:T119" si="89">IF($H84=M$9, M$8,
  IF(AND($H84&gt;M$9, $H84&lt;M$10),
    T83*(1+M$11),
    0
  )
)</f>
        <v>0</v>
      </c>
      <c r="U84" s="14">
        <f t="shared" ref="U84:U119" si="90">IF($H84=N$9, N$8,
  IF(AND($H84&gt;N$9, $H84&lt;N$10),
    U83*(1+N$11),
    0
  )
)</f>
        <v>0</v>
      </c>
      <c r="V84" s="14">
        <f t="shared" ref="V84:V119" si="91">IF($H84=O$9, O$8,
  IF(AND($H84&gt;O$9, $H84&lt;O$10),
    V83*(1+O$11),
    0
  )
)</f>
        <v>0</v>
      </c>
      <c r="W84" s="14">
        <f t="shared" ref="W84:W119" si="92">IF($H84=P$9, P$8,
  IF(AND($H84&gt;P$9, $H84&lt;P$10),
    W83*(1+P$11),
    0
  )
)</f>
        <v>0</v>
      </c>
      <c r="X84" s="14">
        <f t="shared" ref="X84:X119" si="93">IF($H84=Q$9, Q$8,
  IF(AND($H84&gt;Q$9, $H84&lt;Q$10),
    X83*(1+Q$11),
    0
  )
)</f>
        <v>0</v>
      </c>
      <c r="Y84" s="14">
        <f t="shared" ref="Y84:Y119" si="94">IF($H84=R$9, R$8,
  IF(AND($H84&gt;R$9, $H84&lt;R$10),
    Y83*(1+R$11),
    0
  )
)</f>
        <v>0</v>
      </c>
      <c r="Z84" s="14">
        <f t="shared" ref="Z84:Z119" si="95">IF($H84=S$9, S$8,
  IF(AND($H84&gt;S$9, $H84&lt;S$10),
    Z83*(1+S$11),
    0
  )
)</f>
        <v>0</v>
      </c>
      <c r="AA84" s="14">
        <f t="shared" ref="AA84:AA119" si="96">IF($H84=T$9, T$8,
  IF(AND($H84&gt;T$9, $H84&lt;T$10),
    AA83*(1+T$11),
    0
  )
)</f>
        <v>0</v>
      </c>
      <c r="AB84" s="14">
        <f t="shared" ref="AB84:AB119" si="97">IF($H84=U$9, U$8,
  IF(AND($H84&gt;U$9, $H84&lt;U$10),
    AB83*(1+U$11),
    0
  )
)</f>
        <v>0</v>
      </c>
      <c r="AC84" s="14">
        <f t="shared" ref="AC84:AC119" si="98">IF($H84=V$9, V$8,
  IF(AND($H84&gt;V$9, $H84&lt;V$10),
    AC83*(1+V$11),
    0
  )
)</f>
        <v>0</v>
      </c>
      <c r="AD84" s="14">
        <f t="shared" ref="AD84:AD119" si="99">IF($H84=W$9, W$8,
  IF(AND($H84&gt;W$9, $H84&lt;W$10),
    AD83*(1+W$11),
    0
  )
)</f>
        <v>0</v>
      </c>
      <c r="AE84" s="14">
        <f t="shared" ref="AE84:AE119" si="100">IF($H84=X$9, X$8,
  IF(AND($H84&gt;X$9, $H84&lt;X$10),
    AE83*(1+X$11),
    0
  )
)</f>
        <v>0</v>
      </c>
      <c r="AF84" s="14">
        <f t="shared" ref="AF84:AF119" si="101">IF($H84=Y$9, Y$8,
  IF(AND($H84&gt;Y$9, $H84&lt;Y$10),
    AF83*(1+Y$11),
    0
  )
)</f>
        <v>0</v>
      </c>
      <c r="AG84" s="14">
        <f t="shared" ref="AG84:AG119" si="102">IF($H84=Z$9, Z$8,
  IF(AND($H84&gt;Z$9, $H84&lt;Z$10),
    AG83*(1+Z$11),
    0
  )
)</f>
        <v>0</v>
      </c>
      <c r="AH84" s="14">
        <f t="shared" ref="AH84:AH119" si="103">IF($H84=AA$9, AA$8,
  IF(AND($H84&gt;AA$9, $H84&lt;AA$10),
    AH83*(1+AA$11),
    0
  )
)</f>
        <v>0</v>
      </c>
    </row>
    <row r="85" spans="1:34" x14ac:dyDescent="0.45">
      <c r="A85" s="1">
        <f t="shared" si="76"/>
        <v>66</v>
      </c>
      <c r="B85" s="1">
        <f t="shared" si="77"/>
        <v>2090</v>
      </c>
      <c r="C85" s="17">
        <f t="shared" si="78"/>
        <v>0</v>
      </c>
      <c r="D85" s="17">
        <f t="shared" si="79"/>
        <v>-184748.67851526325</v>
      </c>
      <c r="E85" s="17">
        <f t="shared" si="80"/>
        <v>-184748.67851526325</v>
      </c>
      <c r="F85" s="17">
        <f t="shared" ref="F85:F119" si="104">(G84+E85)*$C$3</f>
        <v>-34133.100656164883</v>
      </c>
      <c r="G85" s="17">
        <f t="shared" ref="G85:G119" si="105">IF(G84+E85+F85&lt;$E$2, $E$2, IF(G84+E85+F85&gt;$E$1, $E$1, G84+E85+F85))</f>
        <v>-1000000</v>
      </c>
      <c r="H85" s="1">
        <f t="shared" si="81"/>
        <v>88</v>
      </c>
      <c r="J85" s="14">
        <f t="shared" si="82"/>
        <v>0</v>
      </c>
      <c r="K85" s="14">
        <f t="shared" si="68"/>
        <v>0</v>
      </c>
      <c r="L85" s="14">
        <f t="shared" si="69"/>
        <v>-184748.67851526325</v>
      </c>
      <c r="M85" s="14">
        <f t="shared" si="69"/>
        <v>0</v>
      </c>
      <c r="N85" s="14">
        <f t="shared" si="83"/>
        <v>0</v>
      </c>
      <c r="O85" s="14">
        <f t="shared" si="84"/>
        <v>0</v>
      </c>
      <c r="P85" s="14">
        <f t="shared" si="85"/>
        <v>0</v>
      </c>
      <c r="Q85" s="14">
        <f t="shared" si="86"/>
        <v>0</v>
      </c>
      <c r="R85" s="14">
        <f t="shared" si="87"/>
        <v>0</v>
      </c>
      <c r="S85" s="14">
        <f t="shared" si="88"/>
        <v>0</v>
      </c>
      <c r="T85" s="14">
        <f t="shared" si="89"/>
        <v>0</v>
      </c>
      <c r="U85" s="14">
        <f t="shared" si="90"/>
        <v>0</v>
      </c>
      <c r="V85" s="14">
        <f t="shared" si="91"/>
        <v>0</v>
      </c>
      <c r="W85" s="14">
        <f t="shared" si="92"/>
        <v>0</v>
      </c>
      <c r="X85" s="14">
        <f t="shared" si="93"/>
        <v>0</v>
      </c>
      <c r="Y85" s="14">
        <f t="shared" si="94"/>
        <v>0</v>
      </c>
      <c r="Z85" s="14">
        <f t="shared" si="95"/>
        <v>0</v>
      </c>
      <c r="AA85" s="14">
        <f t="shared" si="96"/>
        <v>0</v>
      </c>
      <c r="AB85" s="14">
        <f t="shared" si="97"/>
        <v>0</v>
      </c>
      <c r="AC85" s="14">
        <f t="shared" si="98"/>
        <v>0</v>
      </c>
      <c r="AD85" s="14">
        <f t="shared" si="99"/>
        <v>0</v>
      </c>
      <c r="AE85" s="14">
        <f t="shared" si="100"/>
        <v>0</v>
      </c>
      <c r="AF85" s="14">
        <f t="shared" si="101"/>
        <v>0</v>
      </c>
      <c r="AG85" s="14">
        <f t="shared" si="102"/>
        <v>0</v>
      </c>
      <c r="AH85" s="14">
        <f t="shared" si="103"/>
        <v>0</v>
      </c>
    </row>
    <row r="86" spans="1:34" x14ac:dyDescent="0.45">
      <c r="A86" s="1">
        <f t="shared" si="76"/>
        <v>67</v>
      </c>
      <c r="B86" s="1">
        <f t="shared" si="77"/>
        <v>2091</v>
      </c>
      <c r="C86" s="17">
        <f t="shared" si="78"/>
        <v>0</v>
      </c>
      <c r="D86" s="17">
        <f t="shared" si="79"/>
        <v>-188443.65208556852</v>
      </c>
      <c r="E86" s="17">
        <f t="shared" si="80"/>
        <v>-188443.65208556852</v>
      </c>
      <c r="F86" s="17">
        <f t="shared" si="104"/>
        <v>-41595.527822994904</v>
      </c>
      <c r="G86" s="17">
        <f t="shared" si="105"/>
        <v>-1000000</v>
      </c>
      <c r="H86" s="1">
        <f t="shared" si="81"/>
        <v>89</v>
      </c>
      <c r="J86" s="14">
        <f t="shared" si="82"/>
        <v>0</v>
      </c>
      <c r="K86" s="14">
        <f t="shared" si="68"/>
        <v>0</v>
      </c>
      <c r="L86" s="14">
        <f t="shared" si="69"/>
        <v>-188443.65208556852</v>
      </c>
      <c r="M86" s="14">
        <f t="shared" si="69"/>
        <v>0</v>
      </c>
      <c r="N86" s="14">
        <f t="shared" si="83"/>
        <v>0</v>
      </c>
      <c r="O86" s="14">
        <f t="shared" si="84"/>
        <v>0</v>
      </c>
      <c r="P86" s="14">
        <f t="shared" si="85"/>
        <v>0</v>
      </c>
      <c r="Q86" s="14">
        <f t="shared" si="86"/>
        <v>0</v>
      </c>
      <c r="R86" s="14">
        <f t="shared" si="87"/>
        <v>0</v>
      </c>
      <c r="S86" s="14">
        <f t="shared" si="88"/>
        <v>0</v>
      </c>
      <c r="T86" s="14">
        <f t="shared" si="89"/>
        <v>0</v>
      </c>
      <c r="U86" s="14">
        <f t="shared" si="90"/>
        <v>0</v>
      </c>
      <c r="V86" s="14">
        <f t="shared" si="91"/>
        <v>0</v>
      </c>
      <c r="W86" s="14">
        <f t="shared" si="92"/>
        <v>0</v>
      </c>
      <c r="X86" s="14">
        <f t="shared" si="93"/>
        <v>0</v>
      </c>
      <c r="Y86" s="14">
        <f t="shared" si="94"/>
        <v>0</v>
      </c>
      <c r="Z86" s="14">
        <f t="shared" si="95"/>
        <v>0</v>
      </c>
      <c r="AA86" s="14">
        <f t="shared" si="96"/>
        <v>0</v>
      </c>
      <c r="AB86" s="14">
        <f t="shared" si="97"/>
        <v>0</v>
      </c>
      <c r="AC86" s="14">
        <f t="shared" si="98"/>
        <v>0</v>
      </c>
      <c r="AD86" s="14">
        <f t="shared" si="99"/>
        <v>0</v>
      </c>
      <c r="AE86" s="14">
        <f t="shared" si="100"/>
        <v>0</v>
      </c>
      <c r="AF86" s="14">
        <f t="shared" si="101"/>
        <v>0</v>
      </c>
      <c r="AG86" s="14">
        <f t="shared" si="102"/>
        <v>0</v>
      </c>
      <c r="AH86" s="14">
        <f t="shared" si="103"/>
        <v>0</v>
      </c>
    </row>
    <row r="87" spans="1:34" x14ac:dyDescent="0.45">
      <c r="A87" s="1">
        <f t="shared" si="76"/>
        <v>68</v>
      </c>
      <c r="B87" s="1">
        <f t="shared" si="77"/>
        <v>2092</v>
      </c>
      <c r="C87" s="17">
        <f t="shared" si="78"/>
        <v>0</v>
      </c>
      <c r="D87" s="17">
        <f t="shared" si="79"/>
        <v>-192212.52512727989</v>
      </c>
      <c r="E87" s="17">
        <f t="shared" si="80"/>
        <v>-192212.52512727989</v>
      </c>
      <c r="F87" s="17">
        <f t="shared" si="104"/>
        <v>-41727.438379454798</v>
      </c>
      <c r="G87" s="17">
        <f t="shared" si="105"/>
        <v>-1000000</v>
      </c>
      <c r="H87" s="1">
        <f t="shared" si="81"/>
        <v>90</v>
      </c>
      <c r="J87" s="14">
        <f t="shared" si="82"/>
        <v>0</v>
      </c>
      <c r="K87" s="14">
        <f t="shared" si="68"/>
        <v>0</v>
      </c>
      <c r="L87" s="14">
        <f t="shared" si="69"/>
        <v>-192212.52512727989</v>
      </c>
      <c r="M87" s="14">
        <f t="shared" si="69"/>
        <v>0</v>
      </c>
      <c r="N87" s="14">
        <f t="shared" si="83"/>
        <v>0</v>
      </c>
      <c r="O87" s="14">
        <f t="shared" si="84"/>
        <v>0</v>
      </c>
      <c r="P87" s="14">
        <f t="shared" si="85"/>
        <v>0</v>
      </c>
      <c r="Q87" s="14">
        <f t="shared" si="86"/>
        <v>0</v>
      </c>
      <c r="R87" s="14">
        <f t="shared" si="87"/>
        <v>0</v>
      </c>
      <c r="S87" s="14">
        <f t="shared" si="88"/>
        <v>0</v>
      </c>
      <c r="T87" s="14">
        <f t="shared" si="89"/>
        <v>0</v>
      </c>
      <c r="U87" s="14">
        <f t="shared" si="90"/>
        <v>0</v>
      </c>
      <c r="V87" s="14">
        <f t="shared" si="91"/>
        <v>0</v>
      </c>
      <c r="W87" s="14">
        <f t="shared" si="92"/>
        <v>0</v>
      </c>
      <c r="X87" s="14">
        <f t="shared" si="93"/>
        <v>0</v>
      </c>
      <c r="Y87" s="14">
        <f t="shared" si="94"/>
        <v>0</v>
      </c>
      <c r="Z87" s="14">
        <f t="shared" si="95"/>
        <v>0</v>
      </c>
      <c r="AA87" s="14">
        <f t="shared" si="96"/>
        <v>0</v>
      </c>
      <c r="AB87" s="14">
        <f t="shared" si="97"/>
        <v>0</v>
      </c>
      <c r="AC87" s="14">
        <f t="shared" si="98"/>
        <v>0</v>
      </c>
      <c r="AD87" s="14">
        <f t="shared" si="99"/>
        <v>0</v>
      </c>
      <c r="AE87" s="14">
        <f t="shared" si="100"/>
        <v>0</v>
      </c>
      <c r="AF87" s="14">
        <f t="shared" si="101"/>
        <v>0</v>
      </c>
      <c r="AG87" s="14">
        <f t="shared" si="102"/>
        <v>0</v>
      </c>
      <c r="AH87" s="14">
        <f t="shared" si="103"/>
        <v>0</v>
      </c>
    </row>
    <row r="88" spans="1:34" x14ac:dyDescent="0.45">
      <c r="A88" s="1">
        <f t="shared" si="76"/>
        <v>69</v>
      </c>
      <c r="B88" s="1">
        <f t="shared" si="77"/>
        <v>2093</v>
      </c>
      <c r="C88" s="17">
        <f t="shared" si="78"/>
        <v>0</v>
      </c>
      <c r="D88" s="17">
        <f t="shared" si="79"/>
        <v>-196056.77562982548</v>
      </c>
      <c r="E88" s="17">
        <f t="shared" si="80"/>
        <v>-196056.77562982548</v>
      </c>
      <c r="F88" s="17">
        <f t="shared" si="104"/>
        <v>-41861.987147043896</v>
      </c>
      <c r="G88" s="17">
        <f t="shared" si="105"/>
        <v>-1000000</v>
      </c>
      <c r="H88" s="1">
        <f t="shared" si="81"/>
        <v>91</v>
      </c>
      <c r="J88" s="14">
        <f t="shared" si="82"/>
        <v>0</v>
      </c>
      <c r="K88" s="14">
        <f t="shared" si="68"/>
        <v>0</v>
      </c>
      <c r="L88" s="14">
        <f t="shared" si="69"/>
        <v>-196056.77562982548</v>
      </c>
      <c r="M88" s="14">
        <f t="shared" si="69"/>
        <v>0</v>
      </c>
      <c r="N88" s="14">
        <f t="shared" si="83"/>
        <v>0</v>
      </c>
      <c r="O88" s="14">
        <f t="shared" si="84"/>
        <v>0</v>
      </c>
      <c r="P88" s="14">
        <f t="shared" si="85"/>
        <v>0</v>
      </c>
      <c r="Q88" s="14">
        <f t="shared" si="86"/>
        <v>0</v>
      </c>
      <c r="R88" s="14">
        <f t="shared" si="87"/>
        <v>0</v>
      </c>
      <c r="S88" s="14">
        <f t="shared" si="88"/>
        <v>0</v>
      </c>
      <c r="T88" s="14">
        <f t="shared" si="89"/>
        <v>0</v>
      </c>
      <c r="U88" s="14">
        <f t="shared" si="90"/>
        <v>0</v>
      </c>
      <c r="V88" s="14">
        <f t="shared" si="91"/>
        <v>0</v>
      </c>
      <c r="W88" s="14">
        <f t="shared" si="92"/>
        <v>0</v>
      </c>
      <c r="X88" s="14">
        <f t="shared" si="93"/>
        <v>0</v>
      </c>
      <c r="Y88" s="14">
        <f t="shared" si="94"/>
        <v>0</v>
      </c>
      <c r="Z88" s="14">
        <f t="shared" si="95"/>
        <v>0</v>
      </c>
      <c r="AA88" s="14">
        <f t="shared" si="96"/>
        <v>0</v>
      </c>
      <c r="AB88" s="14">
        <f t="shared" si="97"/>
        <v>0</v>
      </c>
      <c r="AC88" s="14">
        <f t="shared" si="98"/>
        <v>0</v>
      </c>
      <c r="AD88" s="14">
        <f t="shared" si="99"/>
        <v>0</v>
      </c>
      <c r="AE88" s="14">
        <f t="shared" si="100"/>
        <v>0</v>
      </c>
      <c r="AF88" s="14">
        <f t="shared" si="101"/>
        <v>0</v>
      </c>
      <c r="AG88" s="14">
        <f t="shared" si="102"/>
        <v>0</v>
      </c>
      <c r="AH88" s="14">
        <f t="shared" si="103"/>
        <v>0</v>
      </c>
    </row>
    <row r="89" spans="1:34" x14ac:dyDescent="0.45">
      <c r="A89" s="1">
        <f t="shared" si="76"/>
        <v>70</v>
      </c>
      <c r="B89" s="1">
        <f t="shared" si="77"/>
        <v>2094</v>
      </c>
      <c r="C89" s="17">
        <f t="shared" si="78"/>
        <v>0</v>
      </c>
      <c r="D89" s="17">
        <f t="shared" si="79"/>
        <v>-199977.911142422</v>
      </c>
      <c r="E89" s="17">
        <f t="shared" si="80"/>
        <v>-199977.911142422</v>
      </c>
      <c r="F89" s="17">
        <f t="shared" si="104"/>
        <v>-41999.22688998477</v>
      </c>
      <c r="G89" s="17">
        <f t="shared" si="105"/>
        <v>-1000000</v>
      </c>
      <c r="H89" s="1">
        <f t="shared" si="81"/>
        <v>92</v>
      </c>
      <c r="J89" s="14">
        <f t="shared" si="82"/>
        <v>0</v>
      </c>
      <c r="K89" s="14">
        <f t="shared" si="68"/>
        <v>0</v>
      </c>
      <c r="L89" s="14">
        <f t="shared" si="69"/>
        <v>-199977.911142422</v>
      </c>
      <c r="M89" s="14">
        <f t="shared" si="69"/>
        <v>0</v>
      </c>
      <c r="N89" s="14">
        <f t="shared" si="83"/>
        <v>0</v>
      </c>
      <c r="O89" s="14">
        <f t="shared" si="84"/>
        <v>0</v>
      </c>
      <c r="P89" s="14">
        <f t="shared" si="85"/>
        <v>0</v>
      </c>
      <c r="Q89" s="14">
        <f t="shared" si="86"/>
        <v>0</v>
      </c>
      <c r="R89" s="14">
        <f t="shared" si="87"/>
        <v>0</v>
      </c>
      <c r="S89" s="14">
        <f t="shared" si="88"/>
        <v>0</v>
      </c>
      <c r="T89" s="14">
        <f t="shared" si="89"/>
        <v>0</v>
      </c>
      <c r="U89" s="14">
        <f t="shared" si="90"/>
        <v>0</v>
      </c>
      <c r="V89" s="14">
        <f t="shared" si="91"/>
        <v>0</v>
      </c>
      <c r="W89" s="14">
        <f t="shared" si="92"/>
        <v>0</v>
      </c>
      <c r="X89" s="14">
        <f t="shared" si="93"/>
        <v>0</v>
      </c>
      <c r="Y89" s="14">
        <f t="shared" si="94"/>
        <v>0</v>
      </c>
      <c r="Z89" s="14">
        <f t="shared" si="95"/>
        <v>0</v>
      </c>
      <c r="AA89" s="14">
        <f t="shared" si="96"/>
        <v>0</v>
      </c>
      <c r="AB89" s="14">
        <f t="shared" si="97"/>
        <v>0</v>
      </c>
      <c r="AC89" s="14">
        <f t="shared" si="98"/>
        <v>0</v>
      </c>
      <c r="AD89" s="14">
        <f t="shared" si="99"/>
        <v>0</v>
      </c>
      <c r="AE89" s="14">
        <f t="shared" si="100"/>
        <v>0</v>
      </c>
      <c r="AF89" s="14">
        <f t="shared" si="101"/>
        <v>0</v>
      </c>
      <c r="AG89" s="14">
        <f t="shared" si="102"/>
        <v>0</v>
      </c>
      <c r="AH89" s="14">
        <f t="shared" si="103"/>
        <v>0</v>
      </c>
    </row>
    <row r="90" spans="1:34" x14ac:dyDescent="0.45">
      <c r="A90" s="1">
        <f t="shared" si="76"/>
        <v>71</v>
      </c>
      <c r="B90" s="1">
        <f t="shared" si="77"/>
        <v>2095</v>
      </c>
      <c r="C90" s="17">
        <f t="shared" si="78"/>
        <v>0</v>
      </c>
      <c r="D90" s="17">
        <f t="shared" si="79"/>
        <v>-203977.46936527046</v>
      </c>
      <c r="E90" s="17">
        <f t="shared" si="80"/>
        <v>-203977.46936527046</v>
      </c>
      <c r="F90" s="17">
        <f t="shared" si="104"/>
        <v>-42139.211427784467</v>
      </c>
      <c r="G90" s="17">
        <f t="shared" si="105"/>
        <v>-1000000</v>
      </c>
      <c r="H90" s="1">
        <f t="shared" si="81"/>
        <v>93</v>
      </c>
      <c r="J90" s="14">
        <f t="shared" si="82"/>
        <v>0</v>
      </c>
      <c r="K90" s="14">
        <f t="shared" si="68"/>
        <v>0</v>
      </c>
      <c r="L90" s="14">
        <f t="shared" si="69"/>
        <v>-203977.46936527046</v>
      </c>
      <c r="M90" s="14">
        <f t="shared" si="69"/>
        <v>0</v>
      </c>
      <c r="N90" s="14">
        <f t="shared" si="83"/>
        <v>0</v>
      </c>
      <c r="O90" s="14">
        <f t="shared" si="84"/>
        <v>0</v>
      </c>
      <c r="P90" s="14">
        <f t="shared" si="85"/>
        <v>0</v>
      </c>
      <c r="Q90" s="14">
        <f t="shared" si="86"/>
        <v>0</v>
      </c>
      <c r="R90" s="14">
        <f t="shared" si="87"/>
        <v>0</v>
      </c>
      <c r="S90" s="14">
        <f t="shared" si="88"/>
        <v>0</v>
      </c>
      <c r="T90" s="14">
        <f t="shared" si="89"/>
        <v>0</v>
      </c>
      <c r="U90" s="14">
        <f t="shared" si="90"/>
        <v>0</v>
      </c>
      <c r="V90" s="14">
        <f t="shared" si="91"/>
        <v>0</v>
      </c>
      <c r="W90" s="14">
        <f t="shared" si="92"/>
        <v>0</v>
      </c>
      <c r="X90" s="14">
        <f t="shared" si="93"/>
        <v>0</v>
      </c>
      <c r="Y90" s="14">
        <f t="shared" si="94"/>
        <v>0</v>
      </c>
      <c r="Z90" s="14">
        <f t="shared" si="95"/>
        <v>0</v>
      </c>
      <c r="AA90" s="14">
        <f t="shared" si="96"/>
        <v>0</v>
      </c>
      <c r="AB90" s="14">
        <f t="shared" si="97"/>
        <v>0</v>
      </c>
      <c r="AC90" s="14">
        <f t="shared" si="98"/>
        <v>0</v>
      </c>
      <c r="AD90" s="14">
        <f t="shared" si="99"/>
        <v>0</v>
      </c>
      <c r="AE90" s="14">
        <f t="shared" si="100"/>
        <v>0</v>
      </c>
      <c r="AF90" s="14">
        <f t="shared" si="101"/>
        <v>0</v>
      </c>
      <c r="AG90" s="14">
        <f t="shared" si="102"/>
        <v>0</v>
      </c>
      <c r="AH90" s="14">
        <f t="shared" si="103"/>
        <v>0</v>
      </c>
    </row>
    <row r="91" spans="1:34" x14ac:dyDescent="0.45">
      <c r="A91" s="1">
        <f t="shared" si="76"/>
        <v>72</v>
      </c>
      <c r="B91" s="1">
        <f t="shared" si="77"/>
        <v>2096</v>
      </c>
      <c r="C91" s="17">
        <f t="shared" si="78"/>
        <v>0</v>
      </c>
      <c r="D91" s="17">
        <f t="shared" si="79"/>
        <v>-208057.01875257588</v>
      </c>
      <c r="E91" s="17">
        <f t="shared" si="80"/>
        <v>-208057.01875257588</v>
      </c>
      <c r="F91" s="17">
        <f t="shared" si="104"/>
        <v>-42281.995656340157</v>
      </c>
      <c r="G91" s="17">
        <f t="shared" si="105"/>
        <v>-1000000</v>
      </c>
      <c r="H91" s="1">
        <f t="shared" si="81"/>
        <v>94</v>
      </c>
      <c r="J91" s="14">
        <f t="shared" si="82"/>
        <v>0</v>
      </c>
      <c r="K91" s="14">
        <f t="shared" si="68"/>
        <v>0</v>
      </c>
      <c r="L91" s="14">
        <f t="shared" si="69"/>
        <v>-208057.01875257588</v>
      </c>
      <c r="M91" s="14">
        <f t="shared" si="69"/>
        <v>0</v>
      </c>
      <c r="N91" s="14">
        <f t="shared" si="83"/>
        <v>0</v>
      </c>
      <c r="O91" s="14">
        <f t="shared" si="84"/>
        <v>0</v>
      </c>
      <c r="P91" s="14">
        <f t="shared" si="85"/>
        <v>0</v>
      </c>
      <c r="Q91" s="14">
        <f t="shared" si="86"/>
        <v>0</v>
      </c>
      <c r="R91" s="14">
        <f t="shared" si="87"/>
        <v>0</v>
      </c>
      <c r="S91" s="14">
        <f t="shared" si="88"/>
        <v>0</v>
      </c>
      <c r="T91" s="14">
        <f t="shared" si="89"/>
        <v>0</v>
      </c>
      <c r="U91" s="14">
        <f t="shared" si="90"/>
        <v>0</v>
      </c>
      <c r="V91" s="14">
        <f t="shared" si="91"/>
        <v>0</v>
      </c>
      <c r="W91" s="14">
        <f t="shared" si="92"/>
        <v>0</v>
      </c>
      <c r="X91" s="14">
        <f t="shared" si="93"/>
        <v>0</v>
      </c>
      <c r="Y91" s="14">
        <f t="shared" si="94"/>
        <v>0</v>
      </c>
      <c r="Z91" s="14">
        <f t="shared" si="95"/>
        <v>0</v>
      </c>
      <c r="AA91" s="14">
        <f t="shared" si="96"/>
        <v>0</v>
      </c>
      <c r="AB91" s="14">
        <f t="shared" si="97"/>
        <v>0</v>
      </c>
      <c r="AC91" s="14">
        <f t="shared" si="98"/>
        <v>0</v>
      </c>
      <c r="AD91" s="14">
        <f t="shared" si="99"/>
        <v>0</v>
      </c>
      <c r="AE91" s="14">
        <f t="shared" si="100"/>
        <v>0</v>
      </c>
      <c r="AF91" s="14">
        <f t="shared" si="101"/>
        <v>0</v>
      </c>
      <c r="AG91" s="14">
        <f t="shared" si="102"/>
        <v>0</v>
      </c>
      <c r="AH91" s="14">
        <f t="shared" si="103"/>
        <v>0</v>
      </c>
    </row>
    <row r="92" spans="1:34" x14ac:dyDescent="0.45">
      <c r="A92" s="1">
        <f t="shared" si="76"/>
        <v>73</v>
      </c>
      <c r="B92" s="1">
        <f t="shared" si="77"/>
        <v>2097</v>
      </c>
      <c r="C92" s="17">
        <f t="shared" si="78"/>
        <v>0</v>
      </c>
      <c r="D92" s="17">
        <f t="shared" si="79"/>
        <v>-212218.15912762741</v>
      </c>
      <c r="E92" s="17">
        <f t="shared" si="80"/>
        <v>-212218.15912762741</v>
      </c>
      <c r="F92" s="17">
        <f t="shared" si="104"/>
        <v>-42427.635569466969</v>
      </c>
      <c r="G92" s="17">
        <f t="shared" si="105"/>
        <v>-1000000</v>
      </c>
      <c r="H92" s="1">
        <f t="shared" si="81"/>
        <v>95</v>
      </c>
      <c r="J92" s="14">
        <f t="shared" si="82"/>
        <v>0</v>
      </c>
      <c r="K92" s="14">
        <f t="shared" si="68"/>
        <v>0</v>
      </c>
      <c r="L92" s="14">
        <f t="shared" si="69"/>
        <v>-212218.15912762741</v>
      </c>
      <c r="M92" s="14">
        <f t="shared" si="69"/>
        <v>0</v>
      </c>
      <c r="N92" s="14">
        <f t="shared" si="83"/>
        <v>0</v>
      </c>
      <c r="O92" s="14">
        <f t="shared" si="84"/>
        <v>0</v>
      </c>
      <c r="P92" s="14">
        <f t="shared" si="85"/>
        <v>0</v>
      </c>
      <c r="Q92" s="14">
        <f t="shared" si="86"/>
        <v>0</v>
      </c>
      <c r="R92" s="14">
        <f t="shared" si="87"/>
        <v>0</v>
      </c>
      <c r="S92" s="14">
        <f t="shared" si="88"/>
        <v>0</v>
      </c>
      <c r="T92" s="14">
        <f t="shared" si="89"/>
        <v>0</v>
      </c>
      <c r="U92" s="14">
        <f t="shared" si="90"/>
        <v>0</v>
      </c>
      <c r="V92" s="14">
        <f t="shared" si="91"/>
        <v>0</v>
      </c>
      <c r="W92" s="14">
        <f t="shared" si="92"/>
        <v>0</v>
      </c>
      <c r="X92" s="14">
        <f t="shared" si="93"/>
        <v>0</v>
      </c>
      <c r="Y92" s="14">
        <f t="shared" si="94"/>
        <v>0</v>
      </c>
      <c r="Z92" s="14">
        <f t="shared" si="95"/>
        <v>0</v>
      </c>
      <c r="AA92" s="14">
        <f t="shared" si="96"/>
        <v>0</v>
      </c>
      <c r="AB92" s="14">
        <f t="shared" si="97"/>
        <v>0</v>
      </c>
      <c r="AC92" s="14">
        <f t="shared" si="98"/>
        <v>0</v>
      </c>
      <c r="AD92" s="14">
        <f t="shared" si="99"/>
        <v>0</v>
      </c>
      <c r="AE92" s="14">
        <f t="shared" si="100"/>
        <v>0</v>
      </c>
      <c r="AF92" s="14">
        <f t="shared" si="101"/>
        <v>0</v>
      </c>
      <c r="AG92" s="14">
        <f t="shared" si="102"/>
        <v>0</v>
      </c>
      <c r="AH92" s="14">
        <f t="shared" si="103"/>
        <v>0</v>
      </c>
    </row>
    <row r="93" spans="1:34" x14ac:dyDescent="0.45">
      <c r="A93" s="1">
        <f t="shared" si="76"/>
        <v>74</v>
      </c>
      <c r="B93" s="1">
        <f t="shared" si="77"/>
        <v>2098</v>
      </c>
      <c r="C93" s="17">
        <f t="shared" si="78"/>
        <v>0</v>
      </c>
      <c r="D93" s="17">
        <f t="shared" si="79"/>
        <v>-216462.52231017998</v>
      </c>
      <c r="E93" s="17">
        <f t="shared" si="80"/>
        <v>-216462.52231017998</v>
      </c>
      <c r="F93" s="17">
        <f t="shared" si="104"/>
        <v>-42576.188280856302</v>
      </c>
      <c r="G93" s="17">
        <f t="shared" si="105"/>
        <v>-1000000</v>
      </c>
      <c r="H93" s="1">
        <f t="shared" si="81"/>
        <v>96</v>
      </c>
      <c r="J93" s="14">
        <f t="shared" si="82"/>
        <v>0</v>
      </c>
      <c r="K93" s="14">
        <f t="shared" si="68"/>
        <v>0</v>
      </c>
      <c r="L93" s="14">
        <f t="shared" si="69"/>
        <v>-216462.52231017998</v>
      </c>
      <c r="M93" s="14">
        <f t="shared" si="69"/>
        <v>0</v>
      </c>
      <c r="N93" s="14">
        <f t="shared" si="83"/>
        <v>0</v>
      </c>
      <c r="O93" s="14">
        <f t="shared" si="84"/>
        <v>0</v>
      </c>
      <c r="P93" s="14">
        <f t="shared" si="85"/>
        <v>0</v>
      </c>
      <c r="Q93" s="14">
        <f t="shared" si="86"/>
        <v>0</v>
      </c>
      <c r="R93" s="14">
        <f t="shared" si="87"/>
        <v>0</v>
      </c>
      <c r="S93" s="14">
        <f t="shared" si="88"/>
        <v>0</v>
      </c>
      <c r="T93" s="14">
        <f t="shared" si="89"/>
        <v>0</v>
      </c>
      <c r="U93" s="14">
        <f t="shared" si="90"/>
        <v>0</v>
      </c>
      <c r="V93" s="14">
        <f t="shared" si="91"/>
        <v>0</v>
      </c>
      <c r="W93" s="14">
        <f t="shared" si="92"/>
        <v>0</v>
      </c>
      <c r="X93" s="14">
        <f t="shared" si="93"/>
        <v>0</v>
      </c>
      <c r="Y93" s="14">
        <f t="shared" si="94"/>
        <v>0</v>
      </c>
      <c r="Z93" s="14">
        <f t="shared" si="95"/>
        <v>0</v>
      </c>
      <c r="AA93" s="14">
        <f t="shared" si="96"/>
        <v>0</v>
      </c>
      <c r="AB93" s="14">
        <f t="shared" si="97"/>
        <v>0</v>
      </c>
      <c r="AC93" s="14">
        <f t="shared" si="98"/>
        <v>0</v>
      </c>
      <c r="AD93" s="14">
        <f t="shared" si="99"/>
        <v>0</v>
      </c>
      <c r="AE93" s="14">
        <f t="shared" si="100"/>
        <v>0</v>
      </c>
      <c r="AF93" s="14">
        <f t="shared" si="101"/>
        <v>0</v>
      </c>
      <c r="AG93" s="14">
        <f t="shared" si="102"/>
        <v>0</v>
      </c>
      <c r="AH93" s="14">
        <f t="shared" si="103"/>
        <v>0</v>
      </c>
    </row>
    <row r="94" spans="1:34" x14ac:dyDescent="0.45">
      <c r="A94" s="1">
        <f t="shared" si="76"/>
        <v>75</v>
      </c>
      <c r="B94" s="1">
        <f t="shared" si="77"/>
        <v>2099</v>
      </c>
      <c r="C94" s="17">
        <f t="shared" si="78"/>
        <v>0</v>
      </c>
      <c r="D94" s="17">
        <f t="shared" si="79"/>
        <v>-220791.77275638358</v>
      </c>
      <c r="E94" s="17">
        <f t="shared" si="80"/>
        <v>-220791.77275638358</v>
      </c>
      <c r="F94" s="17">
        <f t="shared" si="104"/>
        <v>-42727.712046473425</v>
      </c>
      <c r="G94" s="17">
        <f t="shared" si="105"/>
        <v>-1000000</v>
      </c>
      <c r="H94" s="1">
        <f t="shared" si="81"/>
        <v>97</v>
      </c>
      <c r="J94" s="14">
        <f t="shared" si="82"/>
        <v>0</v>
      </c>
      <c r="K94" s="14">
        <f t="shared" si="68"/>
        <v>0</v>
      </c>
      <c r="L94" s="14">
        <f t="shared" si="69"/>
        <v>-220791.77275638358</v>
      </c>
      <c r="M94" s="14">
        <f t="shared" si="69"/>
        <v>0</v>
      </c>
      <c r="N94" s="14">
        <f t="shared" si="83"/>
        <v>0</v>
      </c>
      <c r="O94" s="14">
        <f t="shared" si="84"/>
        <v>0</v>
      </c>
      <c r="P94" s="14">
        <f t="shared" si="85"/>
        <v>0</v>
      </c>
      <c r="Q94" s="14">
        <f t="shared" si="86"/>
        <v>0</v>
      </c>
      <c r="R94" s="14">
        <f t="shared" si="87"/>
        <v>0</v>
      </c>
      <c r="S94" s="14">
        <f t="shared" si="88"/>
        <v>0</v>
      </c>
      <c r="T94" s="14">
        <f t="shared" si="89"/>
        <v>0</v>
      </c>
      <c r="U94" s="14">
        <f t="shared" si="90"/>
        <v>0</v>
      </c>
      <c r="V94" s="14">
        <f t="shared" si="91"/>
        <v>0</v>
      </c>
      <c r="W94" s="14">
        <f t="shared" si="92"/>
        <v>0</v>
      </c>
      <c r="X94" s="14">
        <f t="shared" si="93"/>
        <v>0</v>
      </c>
      <c r="Y94" s="14">
        <f t="shared" si="94"/>
        <v>0</v>
      </c>
      <c r="Z94" s="14">
        <f t="shared" si="95"/>
        <v>0</v>
      </c>
      <c r="AA94" s="14">
        <f t="shared" si="96"/>
        <v>0</v>
      </c>
      <c r="AB94" s="14">
        <f t="shared" si="97"/>
        <v>0</v>
      </c>
      <c r="AC94" s="14">
        <f t="shared" si="98"/>
        <v>0</v>
      </c>
      <c r="AD94" s="14">
        <f t="shared" si="99"/>
        <v>0</v>
      </c>
      <c r="AE94" s="14">
        <f t="shared" si="100"/>
        <v>0</v>
      </c>
      <c r="AF94" s="14">
        <f t="shared" si="101"/>
        <v>0</v>
      </c>
      <c r="AG94" s="14">
        <f t="shared" si="102"/>
        <v>0</v>
      </c>
      <c r="AH94" s="14">
        <f t="shared" si="103"/>
        <v>0</v>
      </c>
    </row>
    <row r="95" spans="1:34" x14ac:dyDescent="0.45">
      <c r="A95" s="1">
        <f t="shared" si="76"/>
        <v>76</v>
      </c>
      <c r="B95" s="1">
        <f t="shared" si="77"/>
        <v>2100</v>
      </c>
      <c r="C95" s="17">
        <f t="shared" si="78"/>
        <v>0</v>
      </c>
      <c r="D95" s="17">
        <f t="shared" si="79"/>
        <v>-225207.60821151125</v>
      </c>
      <c r="E95" s="17">
        <f t="shared" si="80"/>
        <v>-225207.60821151125</v>
      </c>
      <c r="F95" s="17">
        <f t="shared" si="104"/>
        <v>-42882.266287402897</v>
      </c>
      <c r="G95" s="17">
        <f t="shared" si="105"/>
        <v>-1000000</v>
      </c>
      <c r="H95" s="1">
        <f t="shared" si="81"/>
        <v>98</v>
      </c>
      <c r="J95" s="14">
        <f t="shared" si="82"/>
        <v>0</v>
      </c>
      <c r="K95" s="14">
        <f t="shared" si="68"/>
        <v>0</v>
      </c>
      <c r="L95" s="14">
        <f t="shared" si="69"/>
        <v>-225207.60821151125</v>
      </c>
      <c r="M95" s="14">
        <f t="shared" si="69"/>
        <v>0</v>
      </c>
      <c r="N95" s="14">
        <f t="shared" si="83"/>
        <v>0</v>
      </c>
      <c r="O95" s="14">
        <f t="shared" si="84"/>
        <v>0</v>
      </c>
      <c r="P95" s="14">
        <f t="shared" si="85"/>
        <v>0</v>
      </c>
      <c r="Q95" s="14">
        <f t="shared" si="86"/>
        <v>0</v>
      </c>
      <c r="R95" s="14">
        <f t="shared" si="87"/>
        <v>0</v>
      </c>
      <c r="S95" s="14">
        <f t="shared" si="88"/>
        <v>0</v>
      </c>
      <c r="T95" s="14">
        <f t="shared" si="89"/>
        <v>0</v>
      </c>
      <c r="U95" s="14">
        <f t="shared" si="90"/>
        <v>0</v>
      </c>
      <c r="V95" s="14">
        <f t="shared" si="91"/>
        <v>0</v>
      </c>
      <c r="W95" s="14">
        <f t="shared" si="92"/>
        <v>0</v>
      </c>
      <c r="X95" s="14">
        <f t="shared" si="93"/>
        <v>0</v>
      </c>
      <c r="Y95" s="14">
        <f t="shared" si="94"/>
        <v>0</v>
      </c>
      <c r="Z95" s="14">
        <f t="shared" si="95"/>
        <v>0</v>
      </c>
      <c r="AA95" s="14">
        <f t="shared" si="96"/>
        <v>0</v>
      </c>
      <c r="AB95" s="14">
        <f t="shared" si="97"/>
        <v>0</v>
      </c>
      <c r="AC95" s="14">
        <f t="shared" si="98"/>
        <v>0</v>
      </c>
      <c r="AD95" s="14">
        <f t="shared" si="99"/>
        <v>0</v>
      </c>
      <c r="AE95" s="14">
        <f t="shared" si="100"/>
        <v>0</v>
      </c>
      <c r="AF95" s="14">
        <f t="shared" si="101"/>
        <v>0</v>
      </c>
      <c r="AG95" s="14">
        <f t="shared" si="102"/>
        <v>0</v>
      </c>
      <c r="AH95" s="14">
        <f t="shared" si="103"/>
        <v>0</v>
      </c>
    </row>
    <row r="96" spans="1:34" x14ac:dyDescent="0.45">
      <c r="A96" s="1">
        <f t="shared" si="76"/>
        <v>77</v>
      </c>
      <c r="B96" s="1">
        <f t="shared" si="77"/>
        <v>2101</v>
      </c>
      <c r="C96" s="17">
        <f t="shared" si="78"/>
        <v>0</v>
      </c>
      <c r="D96" s="17">
        <f t="shared" si="79"/>
        <v>0</v>
      </c>
      <c r="E96" s="17">
        <f t="shared" si="80"/>
        <v>0</v>
      </c>
      <c r="F96" s="17">
        <f t="shared" si="104"/>
        <v>-35000</v>
      </c>
      <c r="G96" s="17">
        <f t="shared" si="105"/>
        <v>-1000000</v>
      </c>
      <c r="H96" s="1">
        <f t="shared" si="81"/>
        <v>99</v>
      </c>
      <c r="J96" s="14">
        <f t="shared" si="82"/>
        <v>0</v>
      </c>
      <c r="K96" s="14">
        <f t="shared" si="68"/>
        <v>0</v>
      </c>
      <c r="L96" s="14">
        <f t="shared" si="69"/>
        <v>0</v>
      </c>
      <c r="M96" s="14">
        <f t="shared" si="69"/>
        <v>0</v>
      </c>
      <c r="N96" s="14">
        <f t="shared" si="83"/>
        <v>0</v>
      </c>
      <c r="O96" s="14">
        <f t="shared" si="84"/>
        <v>0</v>
      </c>
      <c r="P96" s="14">
        <f t="shared" si="85"/>
        <v>0</v>
      </c>
      <c r="Q96" s="14">
        <f t="shared" si="86"/>
        <v>0</v>
      </c>
      <c r="R96" s="14">
        <f t="shared" si="87"/>
        <v>0</v>
      </c>
      <c r="S96" s="14">
        <f t="shared" si="88"/>
        <v>0</v>
      </c>
      <c r="T96" s="14">
        <f t="shared" si="89"/>
        <v>0</v>
      </c>
      <c r="U96" s="14">
        <f t="shared" si="90"/>
        <v>0</v>
      </c>
      <c r="V96" s="14">
        <f t="shared" si="91"/>
        <v>0</v>
      </c>
      <c r="W96" s="14">
        <f t="shared" si="92"/>
        <v>0</v>
      </c>
      <c r="X96" s="14">
        <f t="shared" si="93"/>
        <v>0</v>
      </c>
      <c r="Y96" s="14">
        <f t="shared" si="94"/>
        <v>0</v>
      </c>
      <c r="Z96" s="14">
        <f t="shared" si="95"/>
        <v>0</v>
      </c>
      <c r="AA96" s="14">
        <f t="shared" si="96"/>
        <v>0</v>
      </c>
      <c r="AB96" s="14">
        <f t="shared" si="97"/>
        <v>0</v>
      </c>
      <c r="AC96" s="14">
        <f t="shared" si="98"/>
        <v>0</v>
      </c>
      <c r="AD96" s="14">
        <f t="shared" si="99"/>
        <v>0</v>
      </c>
      <c r="AE96" s="14">
        <f t="shared" si="100"/>
        <v>0</v>
      </c>
      <c r="AF96" s="14">
        <f t="shared" si="101"/>
        <v>0</v>
      </c>
      <c r="AG96" s="14">
        <f t="shared" si="102"/>
        <v>0</v>
      </c>
      <c r="AH96" s="14">
        <f t="shared" si="103"/>
        <v>0</v>
      </c>
    </row>
    <row r="97" spans="1:34" x14ac:dyDescent="0.45">
      <c r="A97" s="1">
        <f t="shared" si="76"/>
        <v>78</v>
      </c>
      <c r="B97" s="1">
        <f t="shared" si="77"/>
        <v>2102</v>
      </c>
      <c r="C97" s="17">
        <f t="shared" si="78"/>
        <v>0</v>
      </c>
      <c r="D97" s="17">
        <f t="shared" si="79"/>
        <v>0</v>
      </c>
      <c r="E97" s="17">
        <f t="shared" si="80"/>
        <v>0</v>
      </c>
      <c r="F97" s="17">
        <f t="shared" si="104"/>
        <v>-35000</v>
      </c>
      <c r="G97" s="17">
        <f t="shared" si="105"/>
        <v>-1000000</v>
      </c>
      <c r="H97" s="1">
        <f t="shared" si="81"/>
        <v>100</v>
      </c>
      <c r="J97" s="14">
        <f t="shared" si="82"/>
        <v>0</v>
      </c>
      <c r="K97" s="14">
        <f t="shared" si="68"/>
        <v>0</v>
      </c>
      <c r="L97" s="14">
        <f t="shared" si="69"/>
        <v>0</v>
      </c>
      <c r="M97" s="14">
        <f t="shared" si="69"/>
        <v>0</v>
      </c>
      <c r="N97" s="14">
        <f t="shared" si="83"/>
        <v>0</v>
      </c>
      <c r="O97" s="14">
        <f t="shared" si="84"/>
        <v>0</v>
      </c>
      <c r="P97" s="14">
        <f t="shared" si="85"/>
        <v>0</v>
      </c>
      <c r="Q97" s="14">
        <f t="shared" si="86"/>
        <v>0</v>
      </c>
      <c r="R97" s="14">
        <f t="shared" si="87"/>
        <v>0</v>
      </c>
      <c r="S97" s="14">
        <f t="shared" si="88"/>
        <v>0</v>
      </c>
      <c r="T97" s="14">
        <f t="shared" si="89"/>
        <v>0</v>
      </c>
      <c r="U97" s="14">
        <f t="shared" si="90"/>
        <v>0</v>
      </c>
      <c r="V97" s="14">
        <f t="shared" si="91"/>
        <v>0</v>
      </c>
      <c r="W97" s="14">
        <f t="shared" si="92"/>
        <v>0</v>
      </c>
      <c r="X97" s="14">
        <f t="shared" si="93"/>
        <v>0</v>
      </c>
      <c r="Y97" s="14">
        <f t="shared" si="94"/>
        <v>0</v>
      </c>
      <c r="Z97" s="14">
        <f t="shared" si="95"/>
        <v>0</v>
      </c>
      <c r="AA97" s="14">
        <f t="shared" si="96"/>
        <v>0</v>
      </c>
      <c r="AB97" s="14">
        <f t="shared" si="97"/>
        <v>0</v>
      </c>
      <c r="AC97" s="14">
        <f t="shared" si="98"/>
        <v>0</v>
      </c>
      <c r="AD97" s="14">
        <f t="shared" si="99"/>
        <v>0</v>
      </c>
      <c r="AE97" s="14">
        <f t="shared" si="100"/>
        <v>0</v>
      </c>
      <c r="AF97" s="14">
        <f t="shared" si="101"/>
        <v>0</v>
      </c>
      <c r="AG97" s="14">
        <f t="shared" si="102"/>
        <v>0</v>
      </c>
      <c r="AH97" s="14">
        <f t="shared" si="103"/>
        <v>0</v>
      </c>
    </row>
    <row r="98" spans="1:34" x14ac:dyDescent="0.45">
      <c r="A98" s="1">
        <f t="shared" si="76"/>
        <v>79</v>
      </c>
      <c r="B98" s="1">
        <f t="shared" si="77"/>
        <v>2103</v>
      </c>
      <c r="C98" s="17">
        <f t="shared" si="78"/>
        <v>0</v>
      </c>
      <c r="D98" s="17">
        <f t="shared" si="79"/>
        <v>0</v>
      </c>
      <c r="E98" s="17">
        <f t="shared" si="80"/>
        <v>0</v>
      </c>
      <c r="F98" s="17">
        <f t="shared" si="104"/>
        <v>-35000</v>
      </c>
      <c r="G98" s="17">
        <f t="shared" si="105"/>
        <v>-1000000</v>
      </c>
      <c r="H98" s="1">
        <f t="shared" si="81"/>
        <v>101</v>
      </c>
      <c r="J98" s="14">
        <f t="shared" si="82"/>
        <v>0</v>
      </c>
      <c r="K98" s="14">
        <f t="shared" si="68"/>
        <v>0</v>
      </c>
      <c r="L98" s="14">
        <f t="shared" si="69"/>
        <v>0</v>
      </c>
      <c r="M98" s="14">
        <f t="shared" si="69"/>
        <v>0</v>
      </c>
      <c r="N98" s="14">
        <f t="shared" si="83"/>
        <v>0</v>
      </c>
      <c r="O98" s="14">
        <f t="shared" si="84"/>
        <v>0</v>
      </c>
      <c r="P98" s="14">
        <f t="shared" si="85"/>
        <v>0</v>
      </c>
      <c r="Q98" s="14">
        <f t="shared" si="86"/>
        <v>0</v>
      </c>
      <c r="R98" s="14">
        <f t="shared" si="87"/>
        <v>0</v>
      </c>
      <c r="S98" s="14">
        <f t="shared" si="88"/>
        <v>0</v>
      </c>
      <c r="T98" s="14">
        <f t="shared" si="89"/>
        <v>0</v>
      </c>
      <c r="U98" s="14">
        <f t="shared" si="90"/>
        <v>0</v>
      </c>
      <c r="V98" s="14">
        <f t="shared" si="91"/>
        <v>0</v>
      </c>
      <c r="W98" s="14">
        <f t="shared" si="92"/>
        <v>0</v>
      </c>
      <c r="X98" s="14">
        <f t="shared" si="93"/>
        <v>0</v>
      </c>
      <c r="Y98" s="14">
        <f t="shared" si="94"/>
        <v>0</v>
      </c>
      <c r="Z98" s="14">
        <f t="shared" si="95"/>
        <v>0</v>
      </c>
      <c r="AA98" s="14">
        <f t="shared" si="96"/>
        <v>0</v>
      </c>
      <c r="AB98" s="14">
        <f t="shared" si="97"/>
        <v>0</v>
      </c>
      <c r="AC98" s="14">
        <f t="shared" si="98"/>
        <v>0</v>
      </c>
      <c r="AD98" s="14">
        <f t="shared" si="99"/>
        <v>0</v>
      </c>
      <c r="AE98" s="14">
        <f t="shared" si="100"/>
        <v>0</v>
      </c>
      <c r="AF98" s="14">
        <f t="shared" si="101"/>
        <v>0</v>
      </c>
      <c r="AG98" s="14">
        <f t="shared" si="102"/>
        <v>0</v>
      </c>
      <c r="AH98" s="14">
        <f t="shared" si="103"/>
        <v>0</v>
      </c>
    </row>
    <row r="99" spans="1:34" x14ac:dyDescent="0.45">
      <c r="A99" s="1">
        <f t="shared" si="76"/>
        <v>80</v>
      </c>
      <c r="B99" s="1">
        <f t="shared" si="77"/>
        <v>2104</v>
      </c>
      <c r="C99" s="17">
        <f t="shared" si="78"/>
        <v>0</v>
      </c>
      <c r="D99" s="17">
        <f t="shared" si="79"/>
        <v>0</v>
      </c>
      <c r="E99" s="17">
        <f t="shared" si="80"/>
        <v>0</v>
      </c>
      <c r="F99" s="17">
        <f t="shared" si="104"/>
        <v>-35000</v>
      </c>
      <c r="G99" s="17">
        <f t="shared" si="105"/>
        <v>-1000000</v>
      </c>
      <c r="H99" s="1">
        <f t="shared" si="81"/>
        <v>102</v>
      </c>
      <c r="J99" s="14">
        <f t="shared" si="82"/>
        <v>0</v>
      </c>
      <c r="K99" s="14">
        <f t="shared" ref="K99:K119" si="106">IF($H99=D$9, D$8,
  IF(AND($H99&gt;D$9, $H99&lt;D$10),
    K98*(1+D$11),
    0
  )
)</f>
        <v>0</v>
      </c>
      <c r="L99" s="14">
        <f t="shared" ref="L99:M119" si="107">IF($H99=E$9, E$8,
  IF(AND($H99&gt;E$9, $H99&lt;E$10),
    L98*(1+E$11),
    0
  )
)</f>
        <v>0</v>
      </c>
      <c r="M99" s="14">
        <f t="shared" si="107"/>
        <v>0</v>
      </c>
      <c r="N99" s="14">
        <f t="shared" si="83"/>
        <v>0</v>
      </c>
      <c r="O99" s="14">
        <f t="shared" si="84"/>
        <v>0</v>
      </c>
      <c r="P99" s="14">
        <f t="shared" si="85"/>
        <v>0</v>
      </c>
      <c r="Q99" s="14">
        <f t="shared" si="86"/>
        <v>0</v>
      </c>
      <c r="R99" s="14">
        <f t="shared" si="87"/>
        <v>0</v>
      </c>
      <c r="S99" s="14">
        <f t="shared" si="88"/>
        <v>0</v>
      </c>
      <c r="T99" s="14">
        <f t="shared" si="89"/>
        <v>0</v>
      </c>
      <c r="U99" s="14">
        <f t="shared" si="90"/>
        <v>0</v>
      </c>
      <c r="V99" s="14">
        <f t="shared" si="91"/>
        <v>0</v>
      </c>
      <c r="W99" s="14">
        <f t="shared" si="92"/>
        <v>0</v>
      </c>
      <c r="X99" s="14">
        <f t="shared" si="93"/>
        <v>0</v>
      </c>
      <c r="Y99" s="14">
        <f t="shared" si="94"/>
        <v>0</v>
      </c>
      <c r="Z99" s="14">
        <f t="shared" si="95"/>
        <v>0</v>
      </c>
      <c r="AA99" s="14">
        <f t="shared" si="96"/>
        <v>0</v>
      </c>
      <c r="AB99" s="14">
        <f t="shared" si="97"/>
        <v>0</v>
      </c>
      <c r="AC99" s="14">
        <f t="shared" si="98"/>
        <v>0</v>
      </c>
      <c r="AD99" s="14">
        <f t="shared" si="99"/>
        <v>0</v>
      </c>
      <c r="AE99" s="14">
        <f t="shared" si="100"/>
        <v>0</v>
      </c>
      <c r="AF99" s="14">
        <f t="shared" si="101"/>
        <v>0</v>
      </c>
      <c r="AG99" s="14">
        <f t="shared" si="102"/>
        <v>0</v>
      </c>
      <c r="AH99" s="14">
        <f t="shared" si="103"/>
        <v>0</v>
      </c>
    </row>
    <row r="100" spans="1:34" x14ac:dyDescent="0.45">
      <c r="A100" s="1">
        <f t="shared" si="76"/>
        <v>81</v>
      </c>
      <c r="B100" s="1">
        <f t="shared" si="77"/>
        <v>2105</v>
      </c>
      <c r="C100" s="17">
        <f t="shared" si="78"/>
        <v>0</v>
      </c>
      <c r="D100" s="17">
        <f t="shared" si="79"/>
        <v>0</v>
      </c>
      <c r="E100" s="17">
        <f t="shared" si="80"/>
        <v>0</v>
      </c>
      <c r="F100" s="17">
        <f t="shared" si="104"/>
        <v>-35000</v>
      </c>
      <c r="G100" s="17">
        <f t="shared" si="105"/>
        <v>-1000000</v>
      </c>
      <c r="H100" s="1">
        <f t="shared" si="81"/>
        <v>103</v>
      </c>
      <c r="J100" s="14">
        <f t="shared" si="82"/>
        <v>0</v>
      </c>
      <c r="K100" s="14">
        <f t="shared" si="106"/>
        <v>0</v>
      </c>
      <c r="L100" s="14">
        <f t="shared" si="107"/>
        <v>0</v>
      </c>
      <c r="M100" s="14">
        <f t="shared" si="107"/>
        <v>0</v>
      </c>
      <c r="N100" s="14">
        <f t="shared" si="83"/>
        <v>0</v>
      </c>
      <c r="O100" s="14">
        <f t="shared" si="84"/>
        <v>0</v>
      </c>
      <c r="P100" s="14">
        <f t="shared" si="85"/>
        <v>0</v>
      </c>
      <c r="Q100" s="14">
        <f t="shared" si="86"/>
        <v>0</v>
      </c>
      <c r="R100" s="14">
        <f t="shared" si="87"/>
        <v>0</v>
      </c>
      <c r="S100" s="14">
        <f t="shared" si="88"/>
        <v>0</v>
      </c>
      <c r="T100" s="14">
        <f t="shared" si="89"/>
        <v>0</v>
      </c>
      <c r="U100" s="14">
        <f t="shared" si="90"/>
        <v>0</v>
      </c>
      <c r="V100" s="14">
        <f t="shared" si="91"/>
        <v>0</v>
      </c>
      <c r="W100" s="14">
        <f t="shared" si="92"/>
        <v>0</v>
      </c>
      <c r="X100" s="14">
        <f t="shared" si="93"/>
        <v>0</v>
      </c>
      <c r="Y100" s="14">
        <f t="shared" si="94"/>
        <v>0</v>
      </c>
      <c r="Z100" s="14">
        <f t="shared" si="95"/>
        <v>0</v>
      </c>
      <c r="AA100" s="14">
        <f t="shared" si="96"/>
        <v>0</v>
      </c>
      <c r="AB100" s="14">
        <f t="shared" si="97"/>
        <v>0</v>
      </c>
      <c r="AC100" s="14">
        <f t="shared" si="98"/>
        <v>0</v>
      </c>
      <c r="AD100" s="14">
        <f t="shared" si="99"/>
        <v>0</v>
      </c>
      <c r="AE100" s="14">
        <f t="shared" si="100"/>
        <v>0</v>
      </c>
      <c r="AF100" s="14">
        <f t="shared" si="101"/>
        <v>0</v>
      </c>
      <c r="AG100" s="14">
        <f t="shared" si="102"/>
        <v>0</v>
      </c>
      <c r="AH100" s="14">
        <f t="shared" si="103"/>
        <v>0</v>
      </c>
    </row>
    <row r="101" spans="1:34" x14ac:dyDescent="0.45">
      <c r="A101" s="1">
        <f t="shared" si="76"/>
        <v>82</v>
      </c>
      <c r="B101" s="1">
        <f t="shared" si="77"/>
        <v>2106</v>
      </c>
      <c r="C101" s="17">
        <f t="shared" si="78"/>
        <v>0</v>
      </c>
      <c r="D101" s="17">
        <f t="shared" si="79"/>
        <v>0</v>
      </c>
      <c r="E101" s="17">
        <f t="shared" si="80"/>
        <v>0</v>
      </c>
      <c r="F101" s="17">
        <f t="shared" si="104"/>
        <v>-35000</v>
      </c>
      <c r="G101" s="17">
        <f t="shared" si="105"/>
        <v>-1000000</v>
      </c>
      <c r="H101" s="1">
        <f t="shared" si="81"/>
        <v>104</v>
      </c>
      <c r="J101" s="14">
        <f t="shared" si="82"/>
        <v>0</v>
      </c>
      <c r="K101" s="14">
        <f t="shared" si="106"/>
        <v>0</v>
      </c>
      <c r="L101" s="14">
        <f t="shared" si="107"/>
        <v>0</v>
      </c>
      <c r="M101" s="14">
        <f t="shared" si="107"/>
        <v>0</v>
      </c>
      <c r="N101" s="14">
        <f t="shared" si="83"/>
        <v>0</v>
      </c>
      <c r="O101" s="14">
        <f t="shared" si="84"/>
        <v>0</v>
      </c>
      <c r="P101" s="14">
        <f t="shared" si="85"/>
        <v>0</v>
      </c>
      <c r="Q101" s="14">
        <f t="shared" si="86"/>
        <v>0</v>
      </c>
      <c r="R101" s="14">
        <f t="shared" si="87"/>
        <v>0</v>
      </c>
      <c r="S101" s="14">
        <f t="shared" si="88"/>
        <v>0</v>
      </c>
      <c r="T101" s="14">
        <f t="shared" si="89"/>
        <v>0</v>
      </c>
      <c r="U101" s="14">
        <f t="shared" si="90"/>
        <v>0</v>
      </c>
      <c r="V101" s="14">
        <f t="shared" si="91"/>
        <v>0</v>
      </c>
      <c r="W101" s="14">
        <f t="shared" si="92"/>
        <v>0</v>
      </c>
      <c r="X101" s="14">
        <f t="shared" si="93"/>
        <v>0</v>
      </c>
      <c r="Y101" s="14">
        <f t="shared" si="94"/>
        <v>0</v>
      </c>
      <c r="Z101" s="14">
        <f t="shared" si="95"/>
        <v>0</v>
      </c>
      <c r="AA101" s="14">
        <f t="shared" si="96"/>
        <v>0</v>
      </c>
      <c r="AB101" s="14">
        <f t="shared" si="97"/>
        <v>0</v>
      </c>
      <c r="AC101" s="14">
        <f t="shared" si="98"/>
        <v>0</v>
      </c>
      <c r="AD101" s="14">
        <f t="shared" si="99"/>
        <v>0</v>
      </c>
      <c r="AE101" s="14">
        <f t="shared" si="100"/>
        <v>0</v>
      </c>
      <c r="AF101" s="14">
        <f t="shared" si="101"/>
        <v>0</v>
      </c>
      <c r="AG101" s="14">
        <f t="shared" si="102"/>
        <v>0</v>
      </c>
      <c r="AH101" s="14">
        <f t="shared" si="103"/>
        <v>0</v>
      </c>
    </row>
    <row r="102" spans="1:34" x14ac:dyDescent="0.45">
      <c r="A102" s="1">
        <f t="shared" si="76"/>
        <v>83</v>
      </c>
      <c r="B102" s="1">
        <f t="shared" si="77"/>
        <v>2107</v>
      </c>
      <c r="C102" s="17">
        <f t="shared" si="78"/>
        <v>0</v>
      </c>
      <c r="D102" s="17">
        <f t="shared" si="79"/>
        <v>0</v>
      </c>
      <c r="E102" s="17">
        <f t="shared" si="80"/>
        <v>0</v>
      </c>
      <c r="F102" s="17">
        <f t="shared" si="104"/>
        <v>-35000</v>
      </c>
      <c r="G102" s="17">
        <f t="shared" si="105"/>
        <v>-1000000</v>
      </c>
      <c r="H102" s="1">
        <f t="shared" si="81"/>
        <v>105</v>
      </c>
      <c r="J102" s="14">
        <f t="shared" si="82"/>
        <v>0</v>
      </c>
      <c r="K102" s="14">
        <f t="shared" si="106"/>
        <v>0</v>
      </c>
      <c r="L102" s="14">
        <f t="shared" si="107"/>
        <v>0</v>
      </c>
      <c r="M102" s="14">
        <f t="shared" si="107"/>
        <v>0</v>
      </c>
      <c r="N102" s="14">
        <f t="shared" si="83"/>
        <v>0</v>
      </c>
      <c r="O102" s="14">
        <f t="shared" si="84"/>
        <v>0</v>
      </c>
      <c r="P102" s="14">
        <f t="shared" si="85"/>
        <v>0</v>
      </c>
      <c r="Q102" s="14">
        <f t="shared" si="86"/>
        <v>0</v>
      </c>
      <c r="R102" s="14">
        <f t="shared" si="87"/>
        <v>0</v>
      </c>
      <c r="S102" s="14">
        <f t="shared" si="88"/>
        <v>0</v>
      </c>
      <c r="T102" s="14">
        <f t="shared" si="89"/>
        <v>0</v>
      </c>
      <c r="U102" s="14">
        <f t="shared" si="90"/>
        <v>0</v>
      </c>
      <c r="V102" s="14">
        <f t="shared" si="91"/>
        <v>0</v>
      </c>
      <c r="W102" s="14">
        <f t="shared" si="92"/>
        <v>0</v>
      </c>
      <c r="X102" s="14">
        <f t="shared" si="93"/>
        <v>0</v>
      </c>
      <c r="Y102" s="14">
        <f t="shared" si="94"/>
        <v>0</v>
      </c>
      <c r="Z102" s="14">
        <f t="shared" si="95"/>
        <v>0</v>
      </c>
      <c r="AA102" s="14">
        <f t="shared" si="96"/>
        <v>0</v>
      </c>
      <c r="AB102" s="14">
        <f t="shared" si="97"/>
        <v>0</v>
      </c>
      <c r="AC102" s="14">
        <f t="shared" si="98"/>
        <v>0</v>
      </c>
      <c r="AD102" s="14">
        <f t="shared" si="99"/>
        <v>0</v>
      </c>
      <c r="AE102" s="14">
        <f t="shared" si="100"/>
        <v>0</v>
      </c>
      <c r="AF102" s="14">
        <f t="shared" si="101"/>
        <v>0</v>
      </c>
      <c r="AG102" s="14">
        <f t="shared" si="102"/>
        <v>0</v>
      </c>
      <c r="AH102" s="14">
        <f t="shared" si="103"/>
        <v>0</v>
      </c>
    </row>
    <row r="103" spans="1:34" x14ac:dyDescent="0.45">
      <c r="A103" s="1">
        <f t="shared" si="76"/>
        <v>84</v>
      </c>
      <c r="B103" s="1">
        <f t="shared" si="77"/>
        <v>2108</v>
      </c>
      <c r="C103" s="17">
        <f t="shared" si="78"/>
        <v>0</v>
      </c>
      <c r="D103" s="17">
        <f t="shared" si="79"/>
        <v>0</v>
      </c>
      <c r="E103" s="17">
        <f t="shared" si="80"/>
        <v>0</v>
      </c>
      <c r="F103" s="17">
        <f t="shared" si="104"/>
        <v>-35000</v>
      </c>
      <c r="G103" s="17">
        <f t="shared" si="105"/>
        <v>-1000000</v>
      </c>
      <c r="H103" s="1">
        <f t="shared" si="81"/>
        <v>106</v>
      </c>
      <c r="J103" s="14">
        <f t="shared" si="82"/>
        <v>0</v>
      </c>
      <c r="K103" s="14">
        <f t="shared" si="106"/>
        <v>0</v>
      </c>
      <c r="L103" s="14">
        <f t="shared" si="107"/>
        <v>0</v>
      </c>
      <c r="M103" s="14">
        <f t="shared" si="107"/>
        <v>0</v>
      </c>
      <c r="N103" s="14">
        <f t="shared" si="83"/>
        <v>0</v>
      </c>
      <c r="O103" s="14">
        <f t="shared" si="84"/>
        <v>0</v>
      </c>
      <c r="P103" s="14">
        <f t="shared" si="85"/>
        <v>0</v>
      </c>
      <c r="Q103" s="14">
        <f t="shared" si="86"/>
        <v>0</v>
      </c>
      <c r="R103" s="14">
        <f t="shared" si="87"/>
        <v>0</v>
      </c>
      <c r="S103" s="14">
        <f t="shared" si="88"/>
        <v>0</v>
      </c>
      <c r="T103" s="14">
        <f t="shared" si="89"/>
        <v>0</v>
      </c>
      <c r="U103" s="14">
        <f t="shared" si="90"/>
        <v>0</v>
      </c>
      <c r="V103" s="14">
        <f t="shared" si="91"/>
        <v>0</v>
      </c>
      <c r="W103" s="14">
        <f t="shared" si="92"/>
        <v>0</v>
      </c>
      <c r="X103" s="14">
        <f t="shared" si="93"/>
        <v>0</v>
      </c>
      <c r="Y103" s="14">
        <f t="shared" si="94"/>
        <v>0</v>
      </c>
      <c r="Z103" s="14">
        <f t="shared" si="95"/>
        <v>0</v>
      </c>
      <c r="AA103" s="14">
        <f t="shared" si="96"/>
        <v>0</v>
      </c>
      <c r="AB103" s="14">
        <f t="shared" si="97"/>
        <v>0</v>
      </c>
      <c r="AC103" s="14">
        <f t="shared" si="98"/>
        <v>0</v>
      </c>
      <c r="AD103" s="14">
        <f t="shared" si="99"/>
        <v>0</v>
      </c>
      <c r="AE103" s="14">
        <f t="shared" si="100"/>
        <v>0</v>
      </c>
      <c r="AF103" s="14">
        <f t="shared" si="101"/>
        <v>0</v>
      </c>
      <c r="AG103" s="14">
        <f t="shared" si="102"/>
        <v>0</v>
      </c>
      <c r="AH103" s="14">
        <f t="shared" si="103"/>
        <v>0</v>
      </c>
    </row>
    <row r="104" spans="1:34" x14ac:dyDescent="0.45">
      <c r="A104" s="1">
        <f t="shared" si="76"/>
        <v>85</v>
      </c>
      <c r="B104" s="1">
        <f t="shared" si="77"/>
        <v>2109</v>
      </c>
      <c r="C104" s="17">
        <f t="shared" si="78"/>
        <v>0</v>
      </c>
      <c r="D104" s="17">
        <f t="shared" si="79"/>
        <v>0</v>
      </c>
      <c r="E104" s="17">
        <f t="shared" si="80"/>
        <v>0</v>
      </c>
      <c r="F104" s="17">
        <f t="shared" si="104"/>
        <v>-35000</v>
      </c>
      <c r="G104" s="17">
        <f t="shared" si="105"/>
        <v>-1000000</v>
      </c>
      <c r="H104" s="1">
        <f t="shared" si="81"/>
        <v>107</v>
      </c>
      <c r="J104" s="14">
        <f t="shared" si="82"/>
        <v>0</v>
      </c>
      <c r="K104" s="14">
        <f t="shared" si="106"/>
        <v>0</v>
      </c>
      <c r="L104" s="14">
        <f t="shared" si="107"/>
        <v>0</v>
      </c>
      <c r="M104" s="14">
        <f t="shared" si="107"/>
        <v>0</v>
      </c>
      <c r="N104" s="14">
        <f t="shared" si="83"/>
        <v>0</v>
      </c>
      <c r="O104" s="14">
        <f t="shared" si="84"/>
        <v>0</v>
      </c>
      <c r="P104" s="14">
        <f t="shared" si="85"/>
        <v>0</v>
      </c>
      <c r="Q104" s="14">
        <f t="shared" si="86"/>
        <v>0</v>
      </c>
      <c r="R104" s="14">
        <f t="shared" si="87"/>
        <v>0</v>
      </c>
      <c r="S104" s="14">
        <f t="shared" si="88"/>
        <v>0</v>
      </c>
      <c r="T104" s="14">
        <f t="shared" si="89"/>
        <v>0</v>
      </c>
      <c r="U104" s="14">
        <f t="shared" si="90"/>
        <v>0</v>
      </c>
      <c r="V104" s="14">
        <f t="shared" si="91"/>
        <v>0</v>
      </c>
      <c r="W104" s="14">
        <f t="shared" si="92"/>
        <v>0</v>
      </c>
      <c r="X104" s="14">
        <f t="shared" si="93"/>
        <v>0</v>
      </c>
      <c r="Y104" s="14">
        <f t="shared" si="94"/>
        <v>0</v>
      </c>
      <c r="Z104" s="14">
        <f t="shared" si="95"/>
        <v>0</v>
      </c>
      <c r="AA104" s="14">
        <f t="shared" si="96"/>
        <v>0</v>
      </c>
      <c r="AB104" s="14">
        <f t="shared" si="97"/>
        <v>0</v>
      </c>
      <c r="AC104" s="14">
        <f t="shared" si="98"/>
        <v>0</v>
      </c>
      <c r="AD104" s="14">
        <f t="shared" si="99"/>
        <v>0</v>
      </c>
      <c r="AE104" s="14">
        <f t="shared" si="100"/>
        <v>0</v>
      </c>
      <c r="AF104" s="14">
        <f t="shared" si="101"/>
        <v>0</v>
      </c>
      <c r="AG104" s="14">
        <f t="shared" si="102"/>
        <v>0</v>
      </c>
      <c r="AH104" s="14">
        <f t="shared" si="103"/>
        <v>0</v>
      </c>
    </row>
    <row r="105" spans="1:34" x14ac:dyDescent="0.45">
      <c r="A105" s="1">
        <f t="shared" si="76"/>
        <v>86</v>
      </c>
      <c r="B105" s="1">
        <f t="shared" si="77"/>
        <v>2110</v>
      </c>
      <c r="C105" s="17">
        <f t="shared" si="78"/>
        <v>0</v>
      </c>
      <c r="D105" s="17">
        <f t="shared" si="79"/>
        <v>0</v>
      </c>
      <c r="E105" s="17">
        <f t="shared" si="80"/>
        <v>0</v>
      </c>
      <c r="F105" s="17">
        <f t="shared" si="104"/>
        <v>-35000</v>
      </c>
      <c r="G105" s="17">
        <f t="shared" si="105"/>
        <v>-1000000</v>
      </c>
      <c r="H105" s="1">
        <f t="shared" si="81"/>
        <v>108</v>
      </c>
      <c r="J105" s="14">
        <f t="shared" si="82"/>
        <v>0</v>
      </c>
      <c r="K105" s="14">
        <f t="shared" si="106"/>
        <v>0</v>
      </c>
      <c r="L105" s="14">
        <f t="shared" si="107"/>
        <v>0</v>
      </c>
      <c r="M105" s="14">
        <f t="shared" si="107"/>
        <v>0</v>
      </c>
      <c r="N105" s="14">
        <f t="shared" si="83"/>
        <v>0</v>
      </c>
      <c r="O105" s="14">
        <f t="shared" si="84"/>
        <v>0</v>
      </c>
      <c r="P105" s="14">
        <f t="shared" si="85"/>
        <v>0</v>
      </c>
      <c r="Q105" s="14">
        <f t="shared" si="86"/>
        <v>0</v>
      </c>
      <c r="R105" s="14">
        <f t="shared" si="87"/>
        <v>0</v>
      </c>
      <c r="S105" s="14">
        <f t="shared" si="88"/>
        <v>0</v>
      </c>
      <c r="T105" s="14">
        <f t="shared" si="89"/>
        <v>0</v>
      </c>
      <c r="U105" s="14">
        <f t="shared" si="90"/>
        <v>0</v>
      </c>
      <c r="V105" s="14">
        <f t="shared" si="91"/>
        <v>0</v>
      </c>
      <c r="W105" s="14">
        <f t="shared" si="92"/>
        <v>0</v>
      </c>
      <c r="X105" s="14">
        <f t="shared" si="93"/>
        <v>0</v>
      </c>
      <c r="Y105" s="14">
        <f t="shared" si="94"/>
        <v>0</v>
      </c>
      <c r="Z105" s="14">
        <f t="shared" si="95"/>
        <v>0</v>
      </c>
      <c r="AA105" s="14">
        <f t="shared" si="96"/>
        <v>0</v>
      </c>
      <c r="AB105" s="14">
        <f t="shared" si="97"/>
        <v>0</v>
      </c>
      <c r="AC105" s="14">
        <f t="shared" si="98"/>
        <v>0</v>
      </c>
      <c r="AD105" s="14">
        <f t="shared" si="99"/>
        <v>0</v>
      </c>
      <c r="AE105" s="14">
        <f t="shared" si="100"/>
        <v>0</v>
      </c>
      <c r="AF105" s="14">
        <f t="shared" si="101"/>
        <v>0</v>
      </c>
      <c r="AG105" s="14">
        <f t="shared" si="102"/>
        <v>0</v>
      </c>
      <c r="AH105" s="14">
        <f t="shared" si="103"/>
        <v>0</v>
      </c>
    </row>
    <row r="106" spans="1:34" x14ac:dyDescent="0.45">
      <c r="A106" s="1">
        <f t="shared" si="76"/>
        <v>87</v>
      </c>
      <c r="B106" s="1">
        <f t="shared" si="77"/>
        <v>2111</v>
      </c>
      <c r="C106" s="17">
        <f t="shared" si="78"/>
        <v>0</v>
      </c>
      <c r="D106" s="17">
        <f t="shared" si="79"/>
        <v>0</v>
      </c>
      <c r="E106" s="17">
        <f t="shared" si="80"/>
        <v>0</v>
      </c>
      <c r="F106" s="17">
        <f t="shared" si="104"/>
        <v>-35000</v>
      </c>
      <c r="G106" s="17">
        <f t="shared" si="105"/>
        <v>-1000000</v>
      </c>
      <c r="H106" s="1">
        <f t="shared" si="81"/>
        <v>109</v>
      </c>
      <c r="J106" s="14">
        <f t="shared" si="82"/>
        <v>0</v>
      </c>
      <c r="K106" s="14">
        <f t="shared" si="106"/>
        <v>0</v>
      </c>
      <c r="L106" s="14">
        <f t="shared" si="107"/>
        <v>0</v>
      </c>
      <c r="M106" s="14">
        <f t="shared" si="107"/>
        <v>0</v>
      </c>
      <c r="N106" s="14">
        <f t="shared" si="83"/>
        <v>0</v>
      </c>
      <c r="O106" s="14">
        <f t="shared" si="84"/>
        <v>0</v>
      </c>
      <c r="P106" s="14">
        <f t="shared" si="85"/>
        <v>0</v>
      </c>
      <c r="Q106" s="14">
        <f t="shared" si="86"/>
        <v>0</v>
      </c>
      <c r="R106" s="14">
        <f t="shared" si="87"/>
        <v>0</v>
      </c>
      <c r="S106" s="14">
        <f t="shared" si="88"/>
        <v>0</v>
      </c>
      <c r="T106" s="14">
        <f t="shared" si="89"/>
        <v>0</v>
      </c>
      <c r="U106" s="14">
        <f t="shared" si="90"/>
        <v>0</v>
      </c>
      <c r="V106" s="14">
        <f t="shared" si="91"/>
        <v>0</v>
      </c>
      <c r="W106" s="14">
        <f t="shared" si="92"/>
        <v>0</v>
      </c>
      <c r="X106" s="14">
        <f t="shared" si="93"/>
        <v>0</v>
      </c>
      <c r="Y106" s="14">
        <f t="shared" si="94"/>
        <v>0</v>
      </c>
      <c r="Z106" s="14">
        <f t="shared" si="95"/>
        <v>0</v>
      </c>
      <c r="AA106" s="14">
        <f t="shared" si="96"/>
        <v>0</v>
      </c>
      <c r="AB106" s="14">
        <f t="shared" si="97"/>
        <v>0</v>
      </c>
      <c r="AC106" s="14">
        <f t="shared" si="98"/>
        <v>0</v>
      </c>
      <c r="AD106" s="14">
        <f t="shared" si="99"/>
        <v>0</v>
      </c>
      <c r="AE106" s="14">
        <f t="shared" si="100"/>
        <v>0</v>
      </c>
      <c r="AF106" s="14">
        <f t="shared" si="101"/>
        <v>0</v>
      </c>
      <c r="AG106" s="14">
        <f t="shared" si="102"/>
        <v>0</v>
      </c>
      <c r="AH106" s="14">
        <f t="shared" si="103"/>
        <v>0</v>
      </c>
    </row>
    <row r="107" spans="1:34" x14ac:dyDescent="0.45">
      <c r="A107" s="1">
        <f t="shared" si="76"/>
        <v>88</v>
      </c>
      <c r="B107" s="1">
        <f t="shared" si="77"/>
        <v>2112</v>
      </c>
      <c r="C107" s="17">
        <f t="shared" si="78"/>
        <v>0</v>
      </c>
      <c r="D107" s="17">
        <f t="shared" si="79"/>
        <v>0</v>
      </c>
      <c r="E107" s="17">
        <f t="shared" si="80"/>
        <v>0</v>
      </c>
      <c r="F107" s="17">
        <f t="shared" si="104"/>
        <v>-35000</v>
      </c>
      <c r="G107" s="17">
        <f t="shared" si="105"/>
        <v>-1000000</v>
      </c>
      <c r="H107" s="1">
        <f t="shared" si="81"/>
        <v>110</v>
      </c>
      <c r="J107" s="14">
        <f t="shared" si="82"/>
        <v>0</v>
      </c>
      <c r="K107" s="14">
        <f t="shared" si="106"/>
        <v>0</v>
      </c>
      <c r="L107" s="14">
        <f t="shared" si="107"/>
        <v>0</v>
      </c>
      <c r="M107" s="14">
        <f t="shared" si="107"/>
        <v>0</v>
      </c>
      <c r="N107" s="14">
        <f t="shared" si="83"/>
        <v>0</v>
      </c>
      <c r="O107" s="14">
        <f t="shared" si="84"/>
        <v>0</v>
      </c>
      <c r="P107" s="14">
        <f t="shared" si="85"/>
        <v>0</v>
      </c>
      <c r="Q107" s="14">
        <f t="shared" si="86"/>
        <v>0</v>
      </c>
      <c r="R107" s="14">
        <f t="shared" si="87"/>
        <v>0</v>
      </c>
      <c r="S107" s="14">
        <f t="shared" si="88"/>
        <v>0</v>
      </c>
      <c r="T107" s="14">
        <f t="shared" si="89"/>
        <v>0</v>
      </c>
      <c r="U107" s="14">
        <f t="shared" si="90"/>
        <v>0</v>
      </c>
      <c r="V107" s="14">
        <f t="shared" si="91"/>
        <v>0</v>
      </c>
      <c r="W107" s="14">
        <f t="shared" si="92"/>
        <v>0</v>
      </c>
      <c r="X107" s="14">
        <f t="shared" si="93"/>
        <v>0</v>
      </c>
      <c r="Y107" s="14">
        <f t="shared" si="94"/>
        <v>0</v>
      </c>
      <c r="Z107" s="14">
        <f t="shared" si="95"/>
        <v>0</v>
      </c>
      <c r="AA107" s="14">
        <f t="shared" si="96"/>
        <v>0</v>
      </c>
      <c r="AB107" s="14">
        <f t="shared" si="97"/>
        <v>0</v>
      </c>
      <c r="AC107" s="14">
        <f t="shared" si="98"/>
        <v>0</v>
      </c>
      <c r="AD107" s="14">
        <f t="shared" si="99"/>
        <v>0</v>
      </c>
      <c r="AE107" s="14">
        <f t="shared" si="100"/>
        <v>0</v>
      </c>
      <c r="AF107" s="14">
        <f t="shared" si="101"/>
        <v>0</v>
      </c>
      <c r="AG107" s="14">
        <f t="shared" si="102"/>
        <v>0</v>
      </c>
      <c r="AH107" s="14">
        <f t="shared" si="103"/>
        <v>0</v>
      </c>
    </row>
    <row r="108" spans="1:34" x14ac:dyDescent="0.45">
      <c r="A108" s="1">
        <f t="shared" si="76"/>
        <v>89</v>
      </c>
      <c r="B108" s="1">
        <f t="shared" si="77"/>
        <v>2113</v>
      </c>
      <c r="C108" s="17">
        <f t="shared" si="78"/>
        <v>0</v>
      </c>
      <c r="D108" s="17">
        <f t="shared" si="79"/>
        <v>0</v>
      </c>
      <c r="E108" s="17">
        <f t="shared" si="80"/>
        <v>0</v>
      </c>
      <c r="F108" s="17">
        <f t="shared" si="104"/>
        <v>-35000</v>
      </c>
      <c r="G108" s="17">
        <f t="shared" si="105"/>
        <v>-1000000</v>
      </c>
      <c r="H108" s="1">
        <f t="shared" si="81"/>
        <v>111</v>
      </c>
      <c r="J108" s="14">
        <f t="shared" si="82"/>
        <v>0</v>
      </c>
      <c r="K108" s="14">
        <f t="shared" si="106"/>
        <v>0</v>
      </c>
      <c r="L108" s="14">
        <f t="shared" si="107"/>
        <v>0</v>
      </c>
      <c r="M108" s="14">
        <f t="shared" si="107"/>
        <v>0</v>
      </c>
      <c r="N108" s="14">
        <f t="shared" si="83"/>
        <v>0</v>
      </c>
      <c r="O108" s="14">
        <f t="shared" si="84"/>
        <v>0</v>
      </c>
      <c r="P108" s="14">
        <f t="shared" si="85"/>
        <v>0</v>
      </c>
      <c r="Q108" s="14">
        <f t="shared" si="86"/>
        <v>0</v>
      </c>
      <c r="R108" s="14">
        <f t="shared" si="87"/>
        <v>0</v>
      </c>
      <c r="S108" s="14">
        <f t="shared" si="88"/>
        <v>0</v>
      </c>
      <c r="T108" s="14">
        <f t="shared" si="89"/>
        <v>0</v>
      </c>
      <c r="U108" s="14">
        <f t="shared" si="90"/>
        <v>0</v>
      </c>
      <c r="V108" s="14">
        <f t="shared" si="91"/>
        <v>0</v>
      </c>
      <c r="W108" s="14">
        <f t="shared" si="92"/>
        <v>0</v>
      </c>
      <c r="X108" s="14">
        <f t="shared" si="93"/>
        <v>0</v>
      </c>
      <c r="Y108" s="14">
        <f t="shared" si="94"/>
        <v>0</v>
      </c>
      <c r="Z108" s="14">
        <f t="shared" si="95"/>
        <v>0</v>
      </c>
      <c r="AA108" s="14">
        <f t="shared" si="96"/>
        <v>0</v>
      </c>
      <c r="AB108" s="14">
        <f t="shared" si="97"/>
        <v>0</v>
      </c>
      <c r="AC108" s="14">
        <f t="shared" si="98"/>
        <v>0</v>
      </c>
      <c r="AD108" s="14">
        <f t="shared" si="99"/>
        <v>0</v>
      </c>
      <c r="AE108" s="14">
        <f t="shared" si="100"/>
        <v>0</v>
      </c>
      <c r="AF108" s="14">
        <f t="shared" si="101"/>
        <v>0</v>
      </c>
      <c r="AG108" s="14">
        <f t="shared" si="102"/>
        <v>0</v>
      </c>
      <c r="AH108" s="14">
        <f t="shared" si="103"/>
        <v>0</v>
      </c>
    </row>
    <row r="109" spans="1:34" x14ac:dyDescent="0.45">
      <c r="A109" s="1">
        <f t="shared" si="76"/>
        <v>90</v>
      </c>
      <c r="B109" s="1">
        <f t="shared" si="77"/>
        <v>2114</v>
      </c>
      <c r="C109" s="17">
        <f t="shared" si="78"/>
        <v>0</v>
      </c>
      <c r="D109" s="17">
        <f t="shared" si="79"/>
        <v>0</v>
      </c>
      <c r="E109" s="17">
        <f t="shared" si="80"/>
        <v>0</v>
      </c>
      <c r="F109" s="17">
        <f t="shared" si="104"/>
        <v>-35000</v>
      </c>
      <c r="G109" s="17">
        <f t="shared" si="105"/>
        <v>-1000000</v>
      </c>
      <c r="H109" s="1">
        <f t="shared" si="81"/>
        <v>112</v>
      </c>
      <c r="J109" s="14">
        <f t="shared" si="82"/>
        <v>0</v>
      </c>
      <c r="K109" s="14">
        <f t="shared" si="106"/>
        <v>0</v>
      </c>
      <c r="L109" s="14">
        <f t="shared" si="107"/>
        <v>0</v>
      </c>
      <c r="M109" s="14">
        <f t="shared" si="107"/>
        <v>0</v>
      </c>
      <c r="N109" s="14">
        <f t="shared" si="83"/>
        <v>0</v>
      </c>
      <c r="O109" s="14">
        <f t="shared" si="84"/>
        <v>0</v>
      </c>
      <c r="P109" s="14">
        <f t="shared" si="85"/>
        <v>0</v>
      </c>
      <c r="Q109" s="14">
        <f t="shared" si="86"/>
        <v>0</v>
      </c>
      <c r="R109" s="14">
        <f t="shared" si="87"/>
        <v>0</v>
      </c>
      <c r="S109" s="14">
        <f t="shared" si="88"/>
        <v>0</v>
      </c>
      <c r="T109" s="14">
        <f t="shared" si="89"/>
        <v>0</v>
      </c>
      <c r="U109" s="14">
        <f t="shared" si="90"/>
        <v>0</v>
      </c>
      <c r="V109" s="14">
        <f t="shared" si="91"/>
        <v>0</v>
      </c>
      <c r="W109" s="14">
        <f t="shared" si="92"/>
        <v>0</v>
      </c>
      <c r="X109" s="14">
        <f t="shared" si="93"/>
        <v>0</v>
      </c>
      <c r="Y109" s="14">
        <f t="shared" si="94"/>
        <v>0</v>
      </c>
      <c r="Z109" s="14">
        <f t="shared" si="95"/>
        <v>0</v>
      </c>
      <c r="AA109" s="14">
        <f t="shared" si="96"/>
        <v>0</v>
      </c>
      <c r="AB109" s="14">
        <f t="shared" si="97"/>
        <v>0</v>
      </c>
      <c r="AC109" s="14">
        <f t="shared" si="98"/>
        <v>0</v>
      </c>
      <c r="AD109" s="14">
        <f t="shared" si="99"/>
        <v>0</v>
      </c>
      <c r="AE109" s="14">
        <f t="shared" si="100"/>
        <v>0</v>
      </c>
      <c r="AF109" s="14">
        <f t="shared" si="101"/>
        <v>0</v>
      </c>
      <c r="AG109" s="14">
        <f t="shared" si="102"/>
        <v>0</v>
      </c>
      <c r="AH109" s="14">
        <f t="shared" si="103"/>
        <v>0</v>
      </c>
    </row>
    <row r="110" spans="1:34" x14ac:dyDescent="0.45">
      <c r="A110" s="1">
        <f t="shared" si="76"/>
        <v>91</v>
      </c>
      <c r="B110" s="1">
        <f t="shared" si="77"/>
        <v>2115</v>
      </c>
      <c r="C110" s="17">
        <f t="shared" si="78"/>
        <v>0</v>
      </c>
      <c r="D110" s="17">
        <f t="shared" si="79"/>
        <v>0</v>
      </c>
      <c r="E110" s="17">
        <f t="shared" si="80"/>
        <v>0</v>
      </c>
      <c r="F110" s="17">
        <f t="shared" si="104"/>
        <v>-35000</v>
      </c>
      <c r="G110" s="17">
        <f t="shared" si="105"/>
        <v>-1000000</v>
      </c>
      <c r="H110" s="1">
        <f t="shared" si="81"/>
        <v>113</v>
      </c>
      <c r="J110" s="14">
        <f t="shared" si="82"/>
        <v>0</v>
      </c>
      <c r="K110" s="14">
        <f t="shared" si="106"/>
        <v>0</v>
      </c>
      <c r="L110" s="14">
        <f t="shared" si="107"/>
        <v>0</v>
      </c>
      <c r="M110" s="14">
        <f t="shared" si="107"/>
        <v>0</v>
      </c>
      <c r="N110" s="14">
        <f t="shared" si="83"/>
        <v>0</v>
      </c>
      <c r="O110" s="14">
        <f t="shared" si="84"/>
        <v>0</v>
      </c>
      <c r="P110" s="14">
        <f t="shared" si="85"/>
        <v>0</v>
      </c>
      <c r="Q110" s="14">
        <f t="shared" si="86"/>
        <v>0</v>
      </c>
      <c r="R110" s="14">
        <f t="shared" si="87"/>
        <v>0</v>
      </c>
      <c r="S110" s="14">
        <f t="shared" si="88"/>
        <v>0</v>
      </c>
      <c r="T110" s="14">
        <f t="shared" si="89"/>
        <v>0</v>
      </c>
      <c r="U110" s="14">
        <f t="shared" si="90"/>
        <v>0</v>
      </c>
      <c r="V110" s="14">
        <f t="shared" si="91"/>
        <v>0</v>
      </c>
      <c r="W110" s="14">
        <f t="shared" si="92"/>
        <v>0</v>
      </c>
      <c r="X110" s="14">
        <f t="shared" si="93"/>
        <v>0</v>
      </c>
      <c r="Y110" s="14">
        <f t="shared" si="94"/>
        <v>0</v>
      </c>
      <c r="Z110" s="14">
        <f t="shared" si="95"/>
        <v>0</v>
      </c>
      <c r="AA110" s="14">
        <f t="shared" si="96"/>
        <v>0</v>
      </c>
      <c r="AB110" s="14">
        <f t="shared" si="97"/>
        <v>0</v>
      </c>
      <c r="AC110" s="14">
        <f t="shared" si="98"/>
        <v>0</v>
      </c>
      <c r="AD110" s="14">
        <f t="shared" si="99"/>
        <v>0</v>
      </c>
      <c r="AE110" s="14">
        <f t="shared" si="100"/>
        <v>0</v>
      </c>
      <c r="AF110" s="14">
        <f t="shared" si="101"/>
        <v>0</v>
      </c>
      <c r="AG110" s="14">
        <f t="shared" si="102"/>
        <v>0</v>
      </c>
      <c r="AH110" s="14">
        <f t="shared" si="103"/>
        <v>0</v>
      </c>
    </row>
    <row r="111" spans="1:34" x14ac:dyDescent="0.45">
      <c r="A111" s="1">
        <f t="shared" si="76"/>
        <v>92</v>
      </c>
      <c r="B111" s="1">
        <f t="shared" si="77"/>
        <v>2116</v>
      </c>
      <c r="C111" s="17">
        <f t="shared" si="78"/>
        <v>0</v>
      </c>
      <c r="D111" s="17">
        <f t="shared" si="79"/>
        <v>0</v>
      </c>
      <c r="E111" s="17">
        <f t="shared" si="80"/>
        <v>0</v>
      </c>
      <c r="F111" s="17">
        <f t="shared" si="104"/>
        <v>-35000</v>
      </c>
      <c r="G111" s="17">
        <f t="shared" si="105"/>
        <v>-1000000</v>
      </c>
      <c r="H111" s="1">
        <f t="shared" si="81"/>
        <v>114</v>
      </c>
      <c r="J111" s="14">
        <f t="shared" si="82"/>
        <v>0</v>
      </c>
      <c r="K111" s="14">
        <f t="shared" si="106"/>
        <v>0</v>
      </c>
      <c r="L111" s="14">
        <f t="shared" si="107"/>
        <v>0</v>
      </c>
      <c r="M111" s="14">
        <f t="shared" si="107"/>
        <v>0</v>
      </c>
      <c r="N111" s="14">
        <f t="shared" si="83"/>
        <v>0</v>
      </c>
      <c r="O111" s="14">
        <f t="shared" si="84"/>
        <v>0</v>
      </c>
      <c r="P111" s="14">
        <f t="shared" si="85"/>
        <v>0</v>
      </c>
      <c r="Q111" s="14">
        <f t="shared" si="86"/>
        <v>0</v>
      </c>
      <c r="R111" s="14">
        <f t="shared" si="87"/>
        <v>0</v>
      </c>
      <c r="S111" s="14">
        <f t="shared" si="88"/>
        <v>0</v>
      </c>
      <c r="T111" s="14">
        <f t="shared" si="89"/>
        <v>0</v>
      </c>
      <c r="U111" s="14">
        <f t="shared" si="90"/>
        <v>0</v>
      </c>
      <c r="V111" s="14">
        <f t="shared" si="91"/>
        <v>0</v>
      </c>
      <c r="W111" s="14">
        <f t="shared" si="92"/>
        <v>0</v>
      </c>
      <c r="X111" s="14">
        <f t="shared" si="93"/>
        <v>0</v>
      </c>
      <c r="Y111" s="14">
        <f t="shared" si="94"/>
        <v>0</v>
      </c>
      <c r="Z111" s="14">
        <f t="shared" si="95"/>
        <v>0</v>
      </c>
      <c r="AA111" s="14">
        <f t="shared" si="96"/>
        <v>0</v>
      </c>
      <c r="AB111" s="14">
        <f t="shared" si="97"/>
        <v>0</v>
      </c>
      <c r="AC111" s="14">
        <f t="shared" si="98"/>
        <v>0</v>
      </c>
      <c r="AD111" s="14">
        <f t="shared" si="99"/>
        <v>0</v>
      </c>
      <c r="AE111" s="14">
        <f t="shared" si="100"/>
        <v>0</v>
      </c>
      <c r="AF111" s="14">
        <f t="shared" si="101"/>
        <v>0</v>
      </c>
      <c r="AG111" s="14">
        <f t="shared" si="102"/>
        <v>0</v>
      </c>
      <c r="AH111" s="14">
        <f t="shared" si="103"/>
        <v>0</v>
      </c>
    </row>
    <row r="112" spans="1:34" x14ac:dyDescent="0.45">
      <c r="A112" s="1">
        <f t="shared" si="76"/>
        <v>93</v>
      </c>
      <c r="B112" s="1">
        <f t="shared" si="77"/>
        <v>2117</v>
      </c>
      <c r="C112" s="17">
        <f t="shared" si="78"/>
        <v>0</v>
      </c>
      <c r="D112" s="17">
        <f t="shared" si="79"/>
        <v>0</v>
      </c>
      <c r="E112" s="17">
        <f t="shared" si="80"/>
        <v>0</v>
      </c>
      <c r="F112" s="17">
        <f t="shared" si="104"/>
        <v>-35000</v>
      </c>
      <c r="G112" s="17">
        <f t="shared" si="105"/>
        <v>-1000000</v>
      </c>
      <c r="H112" s="1">
        <f t="shared" si="81"/>
        <v>115</v>
      </c>
      <c r="J112" s="14">
        <f t="shared" si="82"/>
        <v>0</v>
      </c>
      <c r="K112" s="14">
        <f t="shared" si="106"/>
        <v>0</v>
      </c>
      <c r="L112" s="14">
        <f t="shared" si="107"/>
        <v>0</v>
      </c>
      <c r="M112" s="14">
        <f t="shared" si="107"/>
        <v>0</v>
      </c>
      <c r="N112" s="14">
        <f t="shared" si="83"/>
        <v>0</v>
      </c>
      <c r="O112" s="14">
        <f t="shared" si="84"/>
        <v>0</v>
      </c>
      <c r="P112" s="14">
        <f t="shared" si="85"/>
        <v>0</v>
      </c>
      <c r="Q112" s="14">
        <f t="shared" si="86"/>
        <v>0</v>
      </c>
      <c r="R112" s="14">
        <f t="shared" si="87"/>
        <v>0</v>
      </c>
      <c r="S112" s="14">
        <f t="shared" si="88"/>
        <v>0</v>
      </c>
      <c r="T112" s="14">
        <f t="shared" si="89"/>
        <v>0</v>
      </c>
      <c r="U112" s="14">
        <f t="shared" si="90"/>
        <v>0</v>
      </c>
      <c r="V112" s="14">
        <f t="shared" si="91"/>
        <v>0</v>
      </c>
      <c r="W112" s="14">
        <f t="shared" si="92"/>
        <v>0</v>
      </c>
      <c r="X112" s="14">
        <f t="shared" si="93"/>
        <v>0</v>
      </c>
      <c r="Y112" s="14">
        <f t="shared" si="94"/>
        <v>0</v>
      </c>
      <c r="Z112" s="14">
        <f t="shared" si="95"/>
        <v>0</v>
      </c>
      <c r="AA112" s="14">
        <f t="shared" si="96"/>
        <v>0</v>
      </c>
      <c r="AB112" s="14">
        <f t="shared" si="97"/>
        <v>0</v>
      </c>
      <c r="AC112" s="14">
        <f t="shared" si="98"/>
        <v>0</v>
      </c>
      <c r="AD112" s="14">
        <f t="shared" si="99"/>
        <v>0</v>
      </c>
      <c r="AE112" s="14">
        <f t="shared" si="100"/>
        <v>0</v>
      </c>
      <c r="AF112" s="14">
        <f t="shared" si="101"/>
        <v>0</v>
      </c>
      <c r="AG112" s="14">
        <f t="shared" si="102"/>
        <v>0</v>
      </c>
      <c r="AH112" s="14">
        <f t="shared" si="103"/>
        <v>0</v>
      </c>
    </row>
    <row r="113" spans="1:34" x14ac:dyDescent="0.45">
      <c r="A113" s="1">
        <f t="shared" si="76"/>
        <v>94</v>
      </c>
      <c r="B113" s="1">
        <f t="shared" si="77"/>
        <v>2118</v>
      </c>
      <c r="C113" s="17">
        <f t="shared" si="78"/>
        <v>0</v>
      </c>
      <c r="D113" s="17">
        <f t="shared" si="79"/>
        <v>0</v>
      </c>
      <c r="E113" s="17">
        <f t="shared" si="80"/>
        <v>0</v>
      </c>
      <c r="F113" s="17">
        <f t="shared" si="104"/>
        <v>-35000</v>
      </c>
      <c r="G113" s="17">
        <f t="shared" si="105"/>
        <v>-1000000</v>
      </c>
      <c r="H113" s="1">
        <f t="shared" si="81"/>
        <v>116</v>
      </c>
      <c r="J113" s="14">
        <f t="shared" si="82"/>
        <v>0</v>
      </c>
      <c r="K113" s="14">
        <f t="shared" si="106"/>
        <v>0</v>
      </c>
      <c r="L113" s="14">
        <f t="shared" si="107"/>
        <v>0</v>
      </c>
      <c r="M113" s="14">
        <f t="shared" si="107"/>
        <v>0</v>
      </c>
      <c r="N113" s="14">
        <f t="shared" si="83"/>
        <v>0</v>
      </c>
      <c r="O113" s="14">
        <f t="shared" si="84"/>
        <v>0</v>
      </c>
      <c r="P113" s="14">
        <f t="shared" si="85"/>
        <v>0</v>
      </c>
      <c r="Q113" s="14">
        <f t="shared" si="86"/>
        <v>0</v>
      </c>
      <c r="R113" s="14">
        <f t="shared" si="87"/>
        <v>0</v>
      </c>
      <c r="S113" s="14">
        <f t="shared" si="88"/>
        <v>0</v>
      </c>
      <c r="T113" s="14">
        <f t="shared" si="89"/>
        <v>0</v>
      </c>
      <c r="U113" s="14">
        <f t="shared" si="90"/>
        <v>0</v>
      </c>
      <c r="V113" s="14">
        <f t="shared" si="91"/>
        <v>0</v>
      </c>
      <c r="W113" s="14">
        <f t="shared" si="92"/>
        <v>0</v>
      </c>
      <c r="X113" s="14">
        <f t="shared" si="93"/>
        <v>0</v>
      </c>
      <c r="Y113" s="14">
        <f t="shared" si="94"/>
        <v>0</v>
      </c>
      <c r="Z113" s="14">
        <f t="shared" si="95"/>
        <v>0</v>
      </c>
      <c r="AA113" s="14">
        <f t="shared" si="96"/>
        <v>0</v>
      </c>
      <c r="AB113" s="14">
        <f t="shared" si="97"/>
        <v>0</v>
      </c>
      <c r="AC113" s="14">
        <f t="shared" si="98"/>
        <v>0</v>
      </c>
      <c r="AD113" s="14">
        <f t="shared" si="99"/>
        <v>0</v>
      </c>
      <c r="AE113" s="14">
        <f t="shared" si="100"/>
        <v>0</v>
      </c>
      <c r="AF113" s="14">
        <f t="shared" si="101"/>
        <v>0</v>
      </c>
      <c r="AG113" s="14">
        <f t="shared" si="102"/>
        <v>0</v>
      </c>
      <c r="AH113" s="14">
        <f t="shared" si="103"/>
        <v>0</v>
      </c>
    </row>
    <row r="114" spans="1:34" x14ac:dyDescent="0.45">
      <c r="A114" s="1">
        <f t="shared" si="76"/>
        <v>95</v>
      </c>
      <c r="B114" s="1">
        <f t="shared" si="77"/>
        <v>2119</v>
      </c>
      <c r="C114" s="17">
        <f t="shared" si="78"/>
        <v>0</v>
      </c>
      <c r="D114" s="17">
        <f t="shared" si="79"/>
        <v>0</v>
      </c>
      <c r="E114" s="17">
        <f t="shared" si="80"/>
        <v>0</v>
      </c>
      <c r="F114" s="17">
        <f t="shared" si="104"/>
        <v>-35000</v>
      </c>
      <c r="G114" s="17">
        <f t="shared" si="105"/>
        <v>-1000000</v>
      </c>
      <c r="H114" s="1">
        <f t="shared" si="81"/>
        <v>117</v>
      </c>
      <c r="J114" s="14">
        <f t="shared" si="82"/>
        <v>0</v>
      </c>
      <c r="K114" s="14">
        <f t="shared" si="106"/>
        <v>0</v>
      </c>
      <c r="L114" s="14">
        <f t="shared" si="107"/>
        <v>0</v>
      </c>
      <c r="M114" s="14">
        <f t="shared" si="107"/>
        <v>0</v>
      </c>
      <c r="N114" s="14">
        <f t="shared" si="83"/>
        <v>0</v>
      </c>
      <c r="O114" s="14">
        <f t="shared" si="84"/>
        <v>0</v>
      </c>
      <c r="P114" s="14">
        <f t="shared" si="85"/>
        <v>0</v>
      </c>
      <c r="Q114" s="14">
        <f t="shared" si="86"/>
        <v>0</v>
      </c>
      <c r="R114" s="14">
        <f t="shared" si="87"/>
        <v>0</v>
      </c>
      <c r="S114" s="14">
        <f t="shared" si="88"/>
        <v>0</v>
      </c>
      <c r="T114" s="14">
        <f t="shared" si="89"/>
        <v>0</v>
      </c>
      <c r="U114" s="14">
        <f t="shared" si="90"/>
        <v>0</v>
      </c>
      <c r="V114" s="14">
        <f t="shared" si="91"/>
        <v>0</v>
      </c>
      <c r="W114" s="14">
        <f t="shared" si="92"/>
        <v>0</v>
      </c>
      <c r="X114" s="14">
        <f t="shared" si="93"/>
        <v>0</v>
      </c>
      <c r="Y114" s="14">
        <f t="shared" si="94"/>
        <v>0</v>
      </c>
      <c r="Z114" s="14">
        <f t="shared" si="95"/>
        <v>0</v>
      </c>
      <c r="AA114" s="14">
        <f t="shared" si="96"/>
        <v>0</v>
      </c>
      <c r="AB114" s="14">
        <f t="shared" si="97"/>
        <v>0</v>
      </c>
      <c r="AC114" s="14">
        <f t="shared" si="98"/>
        <v>0</v>
      </c>
      <c r="AD114" s="14">
        <f t="shared" si="99"/>
        <v>0</v>
      </c>
      <c r="AE114" s="14">
        <f t="shared" si="100"/>
        <v>0</v>
      </c>
      <c r="AF114" s="14">
        <f t="shared" si="101"/>
        <v>0</v>
      </c>
      <c r="AG114" s="14">
        <f t="shared" si="102"/>
        <v>0</v>
      </c>
      <c r="AH114" s="14">
        <f t="shared" si="103"/>
        <v>0</v>
      </c>
    </row>
    <row r="115" spans="1:34" x14ac:dyDescent="0.45">
      <c r="A115" s="1">
        <f t="shared" ref="A115:A119" si="108">ROW($A97)-1</f>
        <v>96</v>
      </c>
      <c r="B115" s="1">
        <f t="shared" ref="B115:B119" si="109">$C$2+A115</f>
        <v>2120</v>
      </c>
      <c r="C115" s="17">
        <f t="shared" si="78"/>
        <v>0</v>
      </c>
      <c r="D115" s="17">
        <f t="shared" si="79"/>
        <v>0</v>
      </c>
      <c r="E115" s="17">
        <f t="shared" ref="E115:E119" si="110">C115+D115</f>
        <v>0</v>
      </c>
      <c r="F115" s="17">
        <f t="shared" si="104"/>
        <v>-35000</v>
      </c>
      <c r="G115" s="17">
        <f t="shared" si="105"/>
        <v>-1000000</v>
      </c>
      <c r="H115" s="1">
        <f t="shared" si="81"/>
        <v>118</v>
      </c>
      <c r="J115" s="14">
        <f t="shared" si="82"/>
        <v>0</v>
      </c>
      <c r="K115" s="14">
        <f t="shared" si="106"/>
        <v>0</v>
      </c>
      <c r="L115" s="14">
        <f t="shared" si="107"/>
        <v>0</v>
      </c>
      <c r="M115" s="14">
        <f t="shared" si="107"/>
        <v>0</v>
      </c>
      <c r="N115" s="14">
        <f t="shared" si="83"/>
        <v>0</v>
      </c>
      <c r="O115" s="14">
        <f t="shared" si="84"/>
        <v>0</v>
      </c>
      <c r="P115" s="14">
        <f t="shared" si="85"/>
        <v>0</v>
      </c>
      <c r="Q115" s="14">
        <f t="shared" si="86"/>
        <v>0</v>
      </c>
      <c r="R115" s="14">
        <f t="shared" si="87"/>
        <v>0</v>
      </c>
      <c r="S115" s="14">
        <f t="shared" si="88"/>
        <v>0</v>
      </c>
      <c r="T115" s="14">
        <f t="shared" si="89"/>
        <v>0</v>
      </c>
      <c r="U115" s="14">
        <f t="shared" si="90"/>
        <v>0</v>
      </c>
      <c r="V115" s="14">
        <f t="shared" si="91"/>
        <v>0</v>
      </c>
      <c r="W115" s="14">
        <f t="shared" si="92"/>
        <v>0</v>
      </c>
      <c r="X115" s="14">
        <f t="shared" si="93"/>
        <v>0</v>
      </c>
      <c r="Y115" s="14">
        <f t="shared" si="94"/>
        <v>0</v>
      </c>
      <c r="Z115" s="14">
        <f t="shared" si="95"/>
        <v>0</v>
      </c>
      <c r="AA115" s="14">
        <f t="shared" si="96"/>
        <v>0</v>
      </c>
      <c r="AB115" s="14">
        <f t="shared" si="97"/>
        <v>0</v>
      </c>
      <c r="AC115" s="14">
        <f t="shared" si="98"/>
        <v>0</v>
      </c>
      <c r="AD115" s="14">
        <f t="shared" si="99"/>
        <v>0</v>
      </c>
      <c r="AE115" s="14">
        <f t="shared" si="100"/>
        <v>0</v>
      </c>
      <c r="AF115" s="14">
        <f t="shared" si="101"/>
        <v>0</v>
      </c>
      <c r="AG115" s="14">
        <f t="shared" si="102"/>
        <v>0</v>
      </c>
      <c r="AH115" s="14">
        <f t="shared" si="103"/>
        <v>0</v>
      </c>
    </row>
    <row r="116" spans="1:34" x14ac:dyDescent="0.45">
      <c r="A116" s="1">
        <f t="shared" si="108"/>
        <v>97</v>
      </c>
      <c r="B116" s="1">
        <f t="shared" si="109"/>
        <v>2121</v>
      </c>
      <c r="C116" s="17">
        <f t="shared" si="78"/>
        <v>0</v>
      </c>
      <c r="D116" s="17">
        <f t="shared" si="79"/>
        <v>0</v>
      </c>
      <c r="E116" s="17">
        <f t="shared" si="110"/>
        <v>0</v>
      </c>
      <c r="F116" s="17">
        <f t="shared" si="104"/>
        <v>-35000</v>
      </c>
      <c r="G116" s="17">
        <f t="shared" si="105"/>
        <v>-1000000</v>
      </c>
      <c r="H116" s="1">
        <f t="shared" si="81"/>
        <v>119</v>
      </c>
      <c r="J116" s="14">
        <f t="shared" si="82"/>
        <v>0</v>
      </c>
      <c r="K116" s="14">
        <f t="shared" si="106"/>
        <v>0</v>
      </c>
      <c r="L116" s="14">
        <f t="shared" si="107"/>
        <v>0</v>
      </c>
      <c r="M116" s="14">
        <f t="shared" si="107"/>
        <v>0</v>
      </c>
      <c r="N116" s="14">
        <f t="shared" si="83"/>
        <v>0</v>
      </c>
      <c r="O116" s="14">
        <f t="shared" si="84"/>
        <v>0</v>
      </c>
      <c r="P116" s="14">
        <f t="shared" si="85"/>
        <v>0</v>
      </c>
      <c r="Q116" s="14">
        <f t="shared" si="86"/>
        <v>0</v>
      </c>
      <c r="R116" s="14">
        <f t="shared" si="87"/>
        <v>0</v>
      </c>
      <c r="S116" s="14">
        <f t="shared" si="88"/>
        <v>0</v>
      </c>
      <c r="T116" s="14">
        <f t="shared" si="89"/>
        <v>0</v>
      </c>
      <c r="U116" s="14">
        <f t="shared" si="90"/>
        <v>0</v>
      </c>
      <c r="V116" s="14">
        <f t="shared" si="91"/>
        <v>0</v>
      </c>
      <c r="W116" s="14">
        <f t="shared" si="92"/>
        <v>0</v>
      </c>
      <c r="X116" s="14">
        <f t="shared" si="93"/>
        <v>0</v>
      </c>
      <c r="Y116" s="14">
        <f t="shared" si="94"/>
        <v>0</v>
      </c>
      <c r="Z116" s="14">
        <f t="shared" si="95"/>
        <v>0</v>
      </c>
      <c r="AA116" s="14">
        <f t="shared" si="96"/>
        <v>0</v>
      </c>
      <c r="AB116" s="14">
        <f t="shared" si="97"/>
        <v>0</v>
      </c>
      <c r="AC116" s="14">
        <f t="shared" si="98"/>
        <v>0</v>
      </c>
      <c r="AD116" s="14">
        <f t="shared" si="99"/>
        <v>0</v>
      </c>
      <c r="AE116" s="14">
        <f t="shared" si="100"/>
        <v>0</v>
      </c>
      <c r="AF116" s="14">
        <f t="shared" si="101"/>
        <v>0</v>
      </c>
      <c r="AG116" s="14">
        <f t="shared" si="102"/>
        <v>0</v>
      </c>
      <c r="AH116" s="14">
        <f t="shared" si="103"/>
        <v>0</v>
      </c>
    </row>
    <row r="117" spans="1:34" x14ac:dyDescent="0.45">
      <c r="A117" s="1">
        <f t="shared" si="108"/>
        <v>98</v>
      </c>
      <c r="B117" s="1">
        <f t="shared" si="109"/>
        <v>2122</v>
      </c>
      <c r="C117" s="17">
        <f t="shared" si="78"/>
        <v>0</v>
      </c>
      <c r="D117" s="17">
        <f t="shared" si="79"/>
        <v>0</v>
      </c>
      <c r="E117" s="17">
        <f t="shared" si="110"/>
        <v>0</v>
      </c>
      <c r="F117" s="17">
        <f t="shared" si="104"/>
        <v>-35000</v>
      </c>
      <c r="G117" s="17">
        <f t="shared" si="105"/>
        <v>-1000000</v>
      </c>
      <c r="H117" s="1">
        <f t="shared" si="81"/>
        <v>120</v>
      </c>
      <c r="J117" s="14">
        <f t="shared" si="82"/>
        <v>0</v>
      </c>
      <c r="K117" s="14">
        <f t="shared" si="106"/>
        <v>0</v>
      </c>
      <c r="L117" s="14">
        <f t="shared" si="107"/>
        <v>0</v>
      </c>
      <c r="M117" s="14">
        <f t="shared" si="107"/>
        <v>0</v>
      </c>
      <c r="N117" s="14">
        <f t="shared" si="83"/>
        <v>0</v>
      </c>
      <c r="O117" s="14">
        <f t="shared" si="84"/>
        <v>0</v>
      </c>
      <c r="P117" s="14">
        <f t="shared" si="85"/>
        <v>0</v>
      </c>
      <c r="Q117" s="14">
        <f t="shared" si="86"/>
        <v>0</v>
      </c>
      <c r="R117" s="14">
        <f t="shared" si="87"/>
        <v>0</v>
      </c>
      <c r="S117" s="14">
        <f t="shared" si="88"/>
        <v>0</v>
      </c>
      <c r="T117" s="14">
        <f t="shared" si="89"/>
        <v>0</v>
      </c>
      <c r="U117" s="14">
        <f t="shared" si="90"/>
        <v>0</v>
      </c>
      <c r="V117" s="14">
        <f t="shared" si="91"/>
        <v>0</v>
      </c>
      <c r="W117" s="14">
        <f t="shared" si="92"/>
        <v>0</v>
      </c>
      <c r="X117" s="14">
        <f t="shared" si="93"/>
        <v>0</v>
      </c>
      <c r="Y117" s="14">
        <f t="shared" si="94"/>
        <v>0</v>
      </c>
      <c r="Z117" s="14">
        <f t="shared" si="95"/>
        <v>0</v>
      </c>
      <c r="AA117" s="14">
        <f t="shared" si="96"/>
        <v>0</v>
      </c>
      <c r="AB117" s="14">
        <f t="shared" si="97"/>
        <v>0</v>
      </c>
      <c r="AC117" s="14">
        <f t="shared" si="98"/>
        <v>0</v>
      </c>
      <c r="AD117" s="14">
        <f t="shared" si="99"/>
        <v>0</v>
      </c>
      <c r="AE117" s="14">
        <f t="shared" si="100"/>
        <v>0</v>
      </c>
      <c r="AF117" s="14">
        <f t="shared" si="101"/>
        <v>0</v>
      </c>
      <c r="AG117" s="14">
        <f t="shared" si="102"/>
        <v>0</v>
      </c>
      <c r="AH117" s="14">
        <f t="shared" si="103"/>
        <v>0</v>
      </c>
    </row>
    <row r="118" spans="1:34" x14ac:dyDescent="0.45">
      <c r="A118" s="1">
        <f t="shared" si="108"/>
        <v>99</v>
      </c>
      <c r="B118" s="1">
        <f t="shared" si="109"/>
        <v>2123</v>
      </c>
      <c r="C118" s="17">
        <f t="shared" si="78"/>
        <v>0</v>
      </c>
      <c r="D118" s="17">
        <f t="shared" si="79"/>
        <v>0</v>
      </c>
      <c r="E118" s="17">
        <f t="shared" si="110"/>
        <v>0</v>
      </c>
      <c r="F118" s="17">
        <f t="shared" si="104"/>
        <v>-35000</v>
      </c>
      <c r="G118" s="17">
        <f t="shared" si="105"/>
        <v>-1000000</v>
      </c>
      <c r="H118" s="1">
        <f t="shared" si="81"/>
        <v>121</v>
      </c>
      <c r="J118" s="14">
        <f t="shared" si="82"/>
        <v>0</v>
      </c>
      <c r="K118" s="14">
        <f t="shared" si="106"/>
        <v>0</v>
      </c>
      <c r="L118" s="14">
        <f t="shared" si="107"/>
        <v>0</v>
      </c>
      <c r="M118" s="14">
        <f t="shared" si="107"/>
        <v>0</v>
      </c>
      <c r="N118" s="14">
        <f t="shared" si="83"/>
        <v>0</v>
      </c>
      <c r="O118" s="14">
        <f t="shared" si="84"/>
        <v>0</v>
      </c>
      <c r="P118" s="14">
        <f t="shared" si="85"/>
        <v>0</v>
      </c>
      <c r="Q118" s="14">
        <f t="shared" si="86"/>
        <v>0</v>
      </c>
      <c r="R118" s="14">
        <f t="shared" si="87"/>
        <v>0</v>
      </c>
      <c r="S118" s="14">
        <f t="shared" si="88"/>
        <v>0</v>
      </c>
      <c r="T118" s="14">
        <f t="shared" si="89"/>
        <v>0</v>
      </c>
      <c r="U118" s="14">
        <f t="shared" si="90"/>
        <v>0</v>
      </c>
      <c r="V118" s="14">
        <f t="shared" si="91"/>
        <v>0</v>
      </c>
      <c r="W118" s="14">
        <f t="shared" si="92"/>
        <v>0</v>
      </c>
      <c r="X118" s="14">
        <f t="shared" si="93"/>
        <v>0</v>
      </c>
      <c r="Y118" s="14">
        <f t="shared" si="94"/>
        <v>0</v>
      </c>
      <c r="Z118" s="14">
        <f t="shared" si="95"/>
        <v>0</v>
      </c>
      <c r="AA118" s="14">
        <f t="shared" si="96"/>
        <v>0</v>
      </c>
      <c r="AB118" s="14">
        <f t="shared" si="97"/>
        <v>0</v>
      </c>
      <c r="AC118" s="14">
        <f t="shared" si="98"/>
        <v>0</v>
      </c>
      <c r="AD118" s="14">
        <f t="shared" si="99"/>
        <v>0</v>
      </c>
      <c r="AE118" s="14">
        <f t="shared" si="100"/>
        <v>0</v>
      </c>
      <c r="AF118" s="14">
        <f t="shared" si="101"/>
        <v>0</v>
      </c>
      <c r="AG118" s="14">
        <f t="shared" si="102"/>
        <v>0</v>
      </c>
      <c r="AH118" s="14">
        <f t="shared" si="103"/>
        <v>0</v>
      </c>
    </row>
    <row r="119" spans="1:34" x14ac:dyDescent="0.45">
      <c r="A119" s="1">
        <f t="shared" si="108"/>
        <v>100</v>
      </c>
      <c r="B119" s="1">
        <f t="shared" si="109"/>
        <v>2124</v>
      </c>
      <c r="C119" s="17">
        <f t="shared" si="78"/>
        <v>0</v>
      </c>
      <c r="D119" s="17">
        <f t="shared" si="79"/>
        <v>0</v>
      </c>
      <c r="E119" s="17">
        <f t="shared" si="110"/>
        <v>0</v>
      </c>
      <c r="F119" s="17">
        <f t="shared" si="104"/>
        <v>-35000</v>
      </c>
      <c r="G119" s="17">
        <f t="shared" si="105"/>
        <v>-1000000</v>
      </c>
      <c r="H119" s="1">
        <f t="shared" si="81"/>
        <v>122</v>
      </c>
      <c r="J119" s="14">
        <f t="shared" si="82"/>
        <v>0</v>
      </c>
      <c r="K119" s="14">
        <f t="shared" si="106"/>
        <v>0</v>
      </c>
      <c r="L119" s="14">
        <f t="shared" si="107"/>
        <v>0</v>
      </c>
      <c r="M119" s="14">
        <f t="shared" si="107"/>
        <v>0</v>
      </c>
      <c r="N119" s="14">
        <f t="shared" si="83"/>
        <v>0</v>
      </c>
      <c r="O119" s="14">
        <f t="shared" si="84"/>
        <v>0</v>
      </c>
      <c r="P119" s="14">
        <f t="shared" si="85"/>
        <v>0</v>
      </c>
      <c r="Q119" s="14">
        <f t="shared" si="86"/>
        <v>0</v>
      </c>
      <c r="R119" s="14">
        <f t="shared" si="87"/>
        <v>0</v>
      </c>
      <c r="S119" s="14">
        <f t="shared" si="88"/>
        <v>0</v>
      </c>
      <c r="T119" s="14">
        <f t="shared" si="89"/>
        <v>0</v>
      </c>
      <c r="U119" s="14">
        <f t="shared" si="90"/>
        <v>0</v>
      </c>
      <c r="V119" s="14">
        <f t="shared" si="91"/>
        <v>0</v>
      </c>
      <c r="W119" s="14">
        <f t="shared" si="92"/>
        <v>0</v>
      </c>
      <c r="X119" s="14">
        <f t="shared" si="93"/>
        <v>0</v>
      </c>
      <c r="Y119" s="14">
        <f t="shared" si="94"/>
        <v>0</v>
      </c>
      <c r="Z119" s="14">
        <f t="shared" si="95"/>
        <v>0</v>
      </c>
      <c r="AA119" s="14">
        <f t="shared" si="96"/>
        <v>0</v>
      </c>
      <c r="AB119" s="14">
        <f t="shared" si="97"/>
        <v>0</v>
      </c>
      <c r="AC119" s="14">
        <f t="shared" si="98"/>
        <v>0</v>
      </c>
      <c r="AD119" s="14">
        <f t="shared" si="99"/>
        <v>0</v>
      </c>
      <c r="AE119" s="14">
        <f t="shared" si="100"/>
        <v>0</v>
      </c>
      <c r="AF119" s="14">
        <f t="shared" si="101"/>
        <v>0</v>
      </c>
      <c r="AG119" s="14">
        <f t="shared" si="102"/>
        <v>0</v>
      </c>
      <c r="AH119" s="14">
        <f t="shared" si="103"/>
        <v>0</v>
      </c>
    </row>
    <row r="120" spans="1:34" x14ac:dyDescent="0.45">
      <c r="C120" s="1"/>
    </row>
    <row r="121" spans="1:34" x14ac:dyDescent="0.45">
      <c r="C121" s="1"/>
    </row>
    <row r="122" spans="1:34" x14ac:dyDescent="0.45">
      <c r="C122" s="1"/>
    </row>
    <row r="123" spans="1:34" x14ac:dyDescent="0.45">
      <c r="C123" s="1"/>
    </row>
    <row r="124" spans="1:34" x14ac:dyDescent="0.45">
      <c r="C124" s="1"/>
    </row>
    <row r="125" spans="1:34" x14ac:dyDescent="0.45">
      <c r="C125" s="1"/>
    </row>
    <row r="126" spans="1:34" x14ac:dyDescent="0.45">
      <c r="C126" s="1"/>
    </row>
    <row r="127" spans="1:34" x14ac:dyDescent="0.45">
      <c r="C127" s="1"/>
    </row>
    <row r="128" spans="1:34" x14ac:dyDescent="0.45">
      <c r="C128" s="1"/>
    </row>
    <row r="129" spans="3:3" x14ac:dyDescent="0.45">
      <c r="C129" s="1"/>
    </row>
    <row r="130" spans="3:3" x14ac:dyDescent="0.45">
      <c r="C130" s="1"/>
    </row>
    <row r="131" spans="3:3" x14ac:dyDescent="0.45">
      <c r="C131" s="1"/>
    </row>
    <row r="132" spans="3:3" x14ac:dyDescent="0.45">
      <c r="C132" s="1"/>
    </row>
    <row r="133" spans="3:3" x14ac:dyDescent="0.45">
      <c r="C133" s="1"/>
    </row>
    <row r="134" spans="3:3" x14ac:dyDescent="0.45">
      <c r="C134" s="1"/>
    </row>
    <row r="135" spans="3:3" x14ac:dyDescent="0.45">
      <c r="C135" s="1"/>
    </row>
    <row r="136" spans="3:3" x14ac:dyDescent="0.45">
      <c r="C136" s="1"/>
    </row>
    <row r="137" spans="3:3" x14ac:dyDescent="0.45">
      <c r="C137" s="1"/>
    </row>
    <row r="138" spans="3:3" x14ac:dyDescent="0.45">
      <c r="C138" s="1"/>
    </row>
    <row r="139" spans="3:3" x14ac:dyDescent="0.45">
      <c r="C139" s="1"/>
    </row>
    <row r="140" spans="3:3" x14ac:dyDescent="0.45">
      <c r="C140" s="1"/>
    </row>
    <row r="141" spans="3:3" x14ac:dyDescent="0.45">
      <c r="C141" s="1"/>
    </row>
    <row r="142" spans="3:3" x14ac:dyDescent="0.45">
      <c r="C142" s="1"/>
    </row>
    <row r="143" spans="3:3" x14ac:dyDescent="0.45">
      <c r="C143" s="1"/>
    </row>
    <row r="144" spans="3:3" x14ac:dyDescent="0.45">
      <c r="C144" s="1"/>
    </row>
    <row r="145" spans="3:3" x14ac:dyDescent="0.45">
      <c r="C145" s="1"/>
    </row>
    <row r="146" spans="3:3" x14ac:dyDescent="0.45">
      <c r="C146" s="1"/>
    </row>
    <row r="147" spans="3:3" x14ac:dyDescent="0.45">
      <c r="C147" s="1"/>
    </row>
    <row r="148" spans="3:3" x14ac:dyDescent="0.45">
      <c r="C148" s="1"/>
    </row>
    <row r="149" spans="3:3" x14ac:dyDescent="0.45">
      <c r="C149" s="1"/>
    </row>
    <row r="150" spans="3:3" x14ac:dyDescent="0.45">
      <c r="C150" s="1"/>
    </row>
    <row r="151" spans="3:3" x14ac:dyDescent="0.45">
      <c r="C151" s="1"/>
    </row>
    <row r="152" spans="3:3" x14ac:dyDescent="0.45">
      <c r="C152" s="1"/>
    </row>
    <row r="153" spans="3:3" x14ac:dyDescent="0.45">
      <c r="C153" s="1"/>
    </row>
    <row r="154" spans="3:3" x14ac:dyDescent="0.45">
      <c r="C154" s="1"/>
    </row>
    <row r="155" spans="3:3" x14ac:dyDescent="0.45">
      <c r="C155" s="1"/>
    </row>
    <row r="156" spans="3:3" x14ac:dyDescent="0.45">
      <c r="C156" s="1"/>
    </row>
    <row r="157" spans="3:3" x14ac:dyDescent="0.45">
      <c r="C157" s="1"/>
    </row>
    <row r="158" spans="3:3" x14ac:dyDescent="0.45">
      <c r="C158" s="1"/>
    </row>
    <row r="159" spans="3:3" x14ac:dyDescent="0.45">
      <c r="C159" s="1"/>
    </row>
    <row r="160" spans="3:3" x14ac:dyDescent="0.45">
      <c r="C160" s="1"/>
    </row>
    <row r="161" spans="3:3" x14ac:dyDescent="0.45">
      <c r="C161" s="1"/>
    </row>
    <row r="162" spans="3:3" x14ac:dyDescent="0.45">
      <c r="C162" s="1"/>
    </row>
    <row r="163" spans="3:3" x14ac:dyDescent="0.45">
      <c r="C163" s="1"/>
    </row>
    <row r="164" spans="3:3" x14ac:dyDescent="0.45">
      <c r="C164" s="1"/>
    </row>
    <row r="165" spans="3:3" x14ac:dyDescent="0.45">
      <c r="C165" s="1"/>
    </row>
    <row r="166" spans="3:3" x14ac:dyDescent="0.45">
      <c r="C166" s="1"/>
    </row>
    <row r="167" spans="3:3" x14ac:dyDescent="0.45">
      <c r="C167" s="1"/>
    </row>
    <row r="168" spans="3:3" x14ac:dyDescent="0.45">
      <c r="C168" s="1"/>
    </row>
    <row r="169" spans="3:3" x14ac:dyDescent="0.45">
      <c r="C169" s="1"/>
    </row>
    <row r="170" spans="3:3" x14ac:dyDescent="0.45">
      <c r="C170" s="1"/>
    </row>
    <row r="171" spans="3:3" x14ac:dyDescent="0.45">
      <c r="C171" s="1"/>
    </row>
    <row r="172" spans="3:3" x14ac:dyDescent="0.45">
      <c r="C172" s="1"/>
    </row>
    <row r="173" spans="3:3" x14ac:dyDescent="0.45">
      <c r="C173" s="1"/>
    </row>
    <row r="174" spans="3:3" x14ac:dyDescent="0.45">
      <c r="C174" s="1"/>
    </row>
    <row r="175" spans="3:3" x14ac:dyDescent="0.45">
      <c r="C175" s="1"/>
    </row>
    <row r="176" spans="3:3" x14ac:dyDescent="0.45">
      <c r="C176" s="1"/>
    </row>
    <row r="177" spans="3:3" x14ac:dyDescent="0.45">
      <c r="C177" s="1"/>
    </row>
    <row r="178" spans="3:3" x14ac:dyDescent="0.45">
      <c r="C178" s="1"/>
    </row>
    <row r="179" spans="3:3" x14ac:dyDescent="0.45">
      <c r="C179" s="1"/>
    </row>
    <row r="180" spans="3:3" x14ac:dyDescent="0.45">
      <c r="C180" s="1"/>
    </row>
    <row r="181" spans="3:3" x14ac:dyDescent="0.45">
      <c r="C181" s="1"/>
    </row>
    <row r="182" spans="3:3" x14ac:dyDescent="0.45">
      <c r="C182" s="1"/>
    </row>
    <row r="183" spans="3:3" x14ac:dyDescent="0.45">
      <c r="C183" s="1"/>
    </row>
    <row r="184" spans="3:3" x14ac:dyDescent="0.45">
      <c r="C184" s="1"/>
    </row>
    <row r="185" spans="3:3" x14ac:dyDescent="0.45">
      <c r="C185" s="1"/>
    </row>
    <row r="186" spans="3:3" x14ac:dyDescent="0.45">
      <c r="C186" s="1"/>
    </row>
    <row r="187" spans="3:3" x14ac:dyDescent="0.45">
      <c r="C187" s="1"/>
    </row>
    <row r="188" spans="3:3" x14ac:dyDescent="0.45">
      <c r="C188" s="1"/>
    </row>
    <row r="189" spans="3:3" x14ac:dyDescent="0.45">
      <c r="C189" s="1"/>
    </row>
    <row r="190" spans="3:3" x14ac:dyDescent="0.45">
      <c r="C190" s="1"/>
    </row>
    <row r="191" spans="3:3" x14ac:dyDescent="0.45">
      <c r="C191" s="1"/>
    </row>
    <row r="192" spans="3:3" x14ac:dyDescent="0.45">
      <c r="C192" s="1"/>
    </row>
    <row r="193" spans="3:3" x14ac:dyDescent="0.45">
      <c r="C193" s="1"/>
    </row>
    <row r="194" spans="3:3" x14ac:dyDescent="0.45">
      <c r="C194" s="1"/>
    </row>
    <row r="195" spans="3:3" x14ac:dyDescent="0.45">
      <c r="C195" s="1"/>
    </row>
    <row r="196" spans="3:3" x14ac:dyDescent="0.45">
      <c r="C196" s="1"/>
    </row>
    <row r="197" spans="3:3" x14ac:dyDescent="0.45">
      <c r="C197" s="1"/>
    </row>
    <row r="198" spans="3:3" x14ac:dyDescent="0.45">
      <c r="C198" s="1"/>
    </row>
    <row r="199" spans="3:3" x14ac:dyDescent="0.45">
      <c r="C199" s="1"/>
    </row>
    <row r="200" spans="3:3" x14ac:dyDescent="0.45">
      <c r="C200" s="1"/>
    </row>
    <row r="201" spans="3:3" x14ac:dyDescent="0.45">
      <c r="C201" s="1"/>
    </row>
    <row r="202" spans="3:3" x14ac:dyDescent="0.45">
      <c r="C202" s="1"/>
    </row>
    <row r="203" spans="3:3" x14ac:dyDescent="0.45">
      <c r="C203" s="1"/>
    </row>
    <row r="204" spans="3:3" x14ac:dyDescent="0.45">
      <c r="C204" s="1"/>
    </row>
    <row r="205" spans="3:3" x14ac:dyDescent="0.45">
      <c r="C205" s="1"/>
    </row>
    <row r="206" spans="3:3" x14ac:dyDescent="0.45">
      <c r="C206" s="1"/>
    </row>
    <row r="207" spans="3:3" x14ac:dyDescent="0.45">
      <c r="C207" s="1"/>
    </row>
    <row r="208" spans="3:3" x14ac:dyDescent="0.45">
      <c r="C208" s="1"/>
    </row>
    <row r="209" spans="3:3" x14ac:dyDescent="0.45">
      <c r="C209" s="1"/>
    </row>
    <row r="210" spans="3:3" x14ac:dyDescent="0.45">
      <c r="C210" s="1"/>
    </row>
    <row r="211" spans="3:3" x14ac:dyDescent="0.45">
      <c r="C211" s="1"/>
    </row>
    <row r="212" spans="3:3" x14ac:dyDescent="0.45">
      <c r="C212" s="1"/>
    </row>
    <row r="213" spans="3:3" x14ac:dyDescent="0.45">
      <c r="C213" s="1"/>
    </row>
    <row r="214" spans="3:3" x14ac:dyDescent="0.45">
      <c r="C214" s="1"/>
    </row>
    <row r="215" spans="3:3" x14ac:dyDescent="0.45">
      <c r="C215" s="1"/>
    </row>
    <row r="216" spans="3:3" x14ac:dyDescent="0.45">
      <c r="C216" s="1"/>
    </row>
    <row r="217" spans="3:3" x14ac:dyDescent="0.45">
      <c r="C217" s="1"/>
    </row>
    <row r="218" spans="3:3" x14ac:dyDescent="0.45">
      <c r="C218" s="1"/>
    </row>
    <row r="219" spans="3:3" x14ac:dyDescent="0.45">
      <c r="C219" s="1"/>
    </row>
    <row r="220" spans="3:3" x14ac:dyDescent="0.45">
      <c r="C220" s="1"/>
    </row>
    <row r="221" spans="3:3" x14ac:dyDescent="0.45">
      <c r="C221" s="1"/>
    </row>
    <row r="222" spans="3:3" x14ac:dyDescent="0.45">
      <c r="C222" s="1"/>
    </row>
    <row r="223" spans="3:3" x14ac:dyDescent="0.45">
      <c r="C223" s="1"/>
    </row>
    <row r="224" spans="3:3" x14ac:dyDescent="0.45">
      <c r="C224" s="1"/>
    </row>
    <row r="225" spans="3:3" x14ac:dyDescent="0.45">
      <c r="C225" s="1"/>
    </row>
    <row r="226" spans="3:3" x14ac:dyDescent="0.45">
      <c r="C226" s="1"/>
    </row>
    <row r="227" spans="3:3" x14ac:dyDescent="0.45">
      <c r="C227" s="1"/>
    </row>
    <row r="228" spans="3:3" x14ac:dyDescent="0.45">
      <c r="C228" s="1"/>
    </row>
    <row r="229" spans="3:3" x14ac:dyDescent="0.45">
      <c r="C229" s="1"/>
    </row>
    <row r="230" spans="3:3" x14ac:dyDescent="0.45">
      <c r="C230" s="1"/>
    </row>
  </sheetData>
  <mergeCells count="3">
    <mergeCell ref="B5:AA6"/>
    <mergeCell ref="J17:AH17"/>
    <mergeCell ref="A17:B17"/>
  </mergeCells>
  <phoneticPr fontId="3" type="noConversion"/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1C6981-D742-44AA-B3C4-21968395D8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欢迎</vt:lpstr>
      <vt:lpstr>计算表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 b</dc:creator>
  <cp:lastModifiedBy>zsu b</cp:lastModifiedBy>
  <dcterms:created xsi:type="dcterms:W3CDTF">2015-06-05T18:19:34Z</dcterms:created>
  <dcterms:modified xsi:type="dcterms:W3CDTF">2024-02-25T04:30:57Z</dcterms:modified>
</cp:coreProperties>
</file>