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\Documents\"/>
    </mc:Choice>
  </mc:AlternateContent>
  <bookViews>
    <workbookView xWindow="0" yWindow="0" windowWidth="14380" windowHeight="3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K21" i="1" s="1"/>
  <c r="J20" i="1"/>
  <c r="K20" i="1" s="1"/>
  <c r="J13" i="1"/>
  <c r="K13" i="1" s="1"/>
  <c r="J12" i="1"/>
  <c r="J11" i="1"/>
  <c r="K11" i="1" s="1"/>
  <c r="J10" i="1"/>
  <c r="K10" i="1" s="1"/>
  <c r="K23" i="1"/>
  <c r="K22" i="1"/>
  <c r="K12" i="1"/>
  <c r="B23" i="1"/>
  <c r="C23" i="1" s="1"/>
  <c r="B22" i="1"/>
  <c r="B21" i="1"/>
  <c r="C21" i="1" s="1"/>
  <c r="B20" i="1"/>
  <c r="C20" i="1" s="1"/>
  <c r="G23" i="1"/>
  <c r="G22" i="1"/>
  <c r="G21" i="1"/>
  <c r="G20" i="1"/>
  <c r="C22" i="1"/>
  <c r="F13" i="1"/>
  <c r="G13" i="1" s="1"/>
  <c r="F12" i="1"/>
  <c r="G12" i="1" s="1"/>
  <c r="F11" i="1"/>
  <c r="G11" i="1" s="1"/>
  <c r="F10" i="1"/>
  <c r="G10" i="1" s="1"/>
  <c r="C10" i="1"/>
  <c r="C11" i="1"/>
  <c r="C12" i="1"/>
  <c r="C13" i="1"/>
</calcChain>
</file>

<file path=xl/sharedStrings.xml><?xml version="1.0" encoding="utf-8"?>
<sst xmlns="http://schemas.openxmlformats.org/spreadsheetml/2006/main" count="65" uniqueCount="35">
  <si>
    <t>Deionized Water</t>
  </si>
  <si>
    <t>Density (g/mL)</t>
  </si>
  <si>
    <t>Mass (g)</t>
  </si>
  <si>
    <t>Volume (mL)</t>
  </si>
  <si>
    <t>Tap Water</t>
  </si>
  <si>
    <t>(119 μs/cm)</t>
  </si>
  <si>
    <t>(22.5°C)</t>
  </si>
  <si>
    <t>(1100 μs/cm)</t>
  </si>
  <si>
    <t>(21.6°C)</t>
  </si>
  <si>
    <t>Graduated Cylinder</t>
  </si>
  <si>
    <t>Volumetric Pipette</t>
  </si>
  <si>
    <t>NaCl Solution</t>
  </si>
  <si>
    <t>(22534 μs/cm)</t>
  </si>
  <si>
    <t>(24.2°C)</t>
  </si>
  <si>
    <t>Average:</t>
  </si>
  <si>
    <t>0.956±2.93x10^-2</t>
  </si>
  <si>
    <t>0.963±5.56x1-^-1</t>
  </si>
  <si>
    <t>0.967±1.10x10^-2</t>
  </si>
  <si>
    <t>1.-1±6.44x10^-3</t>
  </si>
  <si>
    <t>1.00±6.95x1-^-3</t>
  </si>
  <si>
    <t>0.994±1.97x10^-3</t>
  </si>
  <si>
    <t>Class Data</t>
  </si>
  <si>
    <t>Group</t>
  </si>
  <si>
    <t>Conductivity (μs/cm)</t>
  </si>
  <si>
    <t>B + Z</t>
  </si>
  <si>
    <t>J + A</t>
  </si>
  <si>
    <t>M + S</t>
  </si>
  <si>
    <t>A + S</t>
  </si>
  <si>
    <t>A + F</t>
  </si>
  <si>
    <t>B + M</t>
  </si>
  <si>
    <t>D + N</t>
  </si>
  <si>
    <t>R + M</t>
  </si>
  <si>
    <t>G + J</t>
  </si>
  <si>
    <t>E + A</t>
  </si>
  <si>
    <t>P +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</si>
</sst>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4" fillId="0" borderId="0" xfId="0" applyFont="1" applyAlignment="1">
      <alignment horizontal="center"/>
    </xf>
    <xf numFmtId="164" fontId="0" fillId="4" borderId="5" xfId="0" applyNumberFormat="1" applyFont="1" applyFill="1" applyBorder="1"/>
    <xf numFmtId="164" fontId="0" fillId="0" borderId="5" xfId="0" applyNumberFormat="1" applyFont="1" applyBorder="1"/>
    <xf numFmtId="0" fontId="1" fillId="2" borderId="1" xfId="1"/>
  </cellXfs>
  <cellStyles count="2">
    <cellStyle name="Normal" xfId="0" builtinId="0"/>
    <cellStyle name="Output" xfId="1" builtinId="21"/>
  </cellStyles>
  <dxfs count="30"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C14" totalsRowShown="0" headerRowDxfId="4" dataDxfId="3">
  <autoFilter ref="A9:C14"/>
  <tableColumns count="3">
    <tableColumn id="1" name="Volume (mL)" dataDxfId="2"/>
    <tableColumn id="2" name="Mass (g)" dataDxfId="1">
      <calculatedColumnFormula>41.9055-4.8878</calculatedColumnFormula>
    </tableColumn>
    <tableColumn id="3" name="Density (g/mL)" dataDxfId="0">
      <calculatedColumnFormula>B10/A10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E9:G14" totalsRowShown="0" headerRowDxfId="29" dataDxfId="28">
  <autoFilter ref="E9:G14"/>
  <tableColumns count="3">
    <tableColumn id="1" name="Volume (mL)" dataDxfId="27"/>
    <tableColumn id="2" name="Mass (g)" dataDxfId="26">
      <calculatedColumnFormula>41.9055-4.8878</calculatedColumnFormula>
    </tableColumn>
    <tableColumn id="3" name="Density (g/mL)" dataDxfId="17">
      <calculatedColumnFormula>F10/E10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9:C24" totalsRowShown="0" headerRowDxfId="25" dataDxfId="24">
  <autoFilter ref="A19:C24"/>
  <tableColumns count="3">
    <tableColumn id="1" name="Volume (mL)" dataDxfId="23"/>
    <tableColumn id="2" name="Mass (g)" dataDxfId="22">
      <calculatedColumnFormula>41.9055-4.8878</calculatedColumnFormula>
    </tableColumn>
    <tableColumn id="3" name="Density (g/mL)" dataDxfId="16">
      <calculatedColumnFormula>B20/A20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E19:G24" totalsRowShown="0" headerRowDxfId="21" dataDxfId="20">
  <autoFilter ref="E19:G24"/>
  <tableColumns count="3">
    <tableColumn id="1" name="Volume (mL)" dataDxfId="19"/>
    <tableColumn id="2" name="Mass (g)" dataDxfId="18">
      <calculatedColumnFormula>41.9055-4.8878</calculatedColumnFormula>
    </tableColumn>
    <tableColumn id="3" name="Density (g/mL)" dataDxfId="15">
      <calculatedColumnFormula>F20/E20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6" displayName="Table136" ref="I9:K14" totalsRowShown="0" headerRowDxfId="14" dataDxfId="13">
  <autoFilter ref="I9:K14"/>
  <tableColumns count="3">
    <tableColumn id="1" name="Volume (mL)" dataDxfId="12"/>
    <tableColumn id="2" name="Mass (g)" dataDxfId="11">
      <calculatedColumnFormula>41.9055-4.8878</calculatedColumnFormula>
    </tableColumn>
    <tableColumn id="3" name="Density (g/mL)" dataDxfId="10">
      <calculatedColumnFormula>J10/I10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37" displayName="Table137" ref="I19:K24" totalsRowShown="0" headerRowDxfId="9" dataDxfId="8">
  <autoFilter ref="I19:K24"/>
  <tableColumns count="3">
    <tableColumn id="1" name="Volume (mL)" dataDxfId="7"/>
    <tableColumn id="2" name="Mass (g)" dataDxfId="6">
      <calculatedColumnFormula>41.9055-4.8878</calculatedColumnFormula>
    </tableColumn>
    <tableColumn id="3" name="Density (g/mL)" dataDxfId="5">
      <calculatedColumnFormula>J20/I20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L30"/>
  <sheetViews>
    <sheetView tabSelected="1" topLeftCell="A8" workbookViewId="0">
      <selection activeCell="C17" sqref="C17"/>
    </sheetView>
  </sheetViews>
  <sheetFormatPr defaultRowHeight="14.5" x14ac:dyDescent="0.35"/>
  <cols>
    <col min="1" max="1" width="8.36328125" bestFit="1" customWidth="1"/>
    <col min="2" max="2" width="10.08984375" bestFit="1" customWidth="1"/>
    <col min="3" max="3" width="20.6328125" bestFit="1" customWidth="1"/>
    <col min="4" max="4" width="8.7265625" customWidth="1"/>
    <col min="5" max="5" width="13.7265625" bestFit="1" customWidth="1"/>
    <col min="6" max="6" width="17.1796875" bestFit="1" customWidth="1"/>
    <col min="7" max="7" width="15.36328125" bestFit="1" customWidth="1"/>
    <col min="9" max="9" width="13.7265625" bestFit="1" customWidth="1"/>
    <col min="10" max="10" width="11.90625" bestFit="1" customWidth="1"/>
    <col min="11" max="11" width="15.36328125" bestFit="1" customWidth="1"/>
  </cols>
  <sheetData>
    <row r="7" spans="1:11" ht="18.5" x14ac:dyDescent="0.45">
      <c r="D7" s="9"/>
      <c r="F7" s="11" t="s">
        <v>9</v>
      </c>
    </row>
    <row r="8" spans="1:11" x14ac:dyDescent="0.35">
      <c r="A8" t="s">
        <v>5</v>
      </c>
      <c r="B8" t="s">
        <v>0</v>
      </c>
      <c r="C8" t="s">
        <v>6</v>
      </c>
      <c r="E8" t="s">
        <v>7</v>
      </c>
      <c r="F8" s="8" t="s">
        <v>4</v>
      </c>
      <c r="G8" t="s">
        <v>8</v>
      </c>
      <c r="I8" t="s">
        <v>12</v>
      </c>
      <c r="J8" s="8" t="s">
        <v>11</v>
      </c>
      <c r="K8" t="s">
        <v>13</v>
      </c>
    </row>
    <row r="9" spans="1:11" x14ac:dyDescent="0.35">
      <c r="A9" s="6" t="s">
        <v>3</v>
      </c>
      <c r="B9" s="6" t="s">
        <v>2</v>
      </c>
      <c r="C9" s="6" t="s">
        <v>1</v>
      </c>
      <c r="E9" s="6" t="s">
        <v>3</v>
      </c>
      <c r="F9" s="6" t="s">
        <v>2</v>
      </c>
      <c r="G9" s="6" t="s">
        <v>1</v>
      </c>
      <c r="I9" s="6" t="s">
        <v>3</v>
      </c>
      <c r="J9" s="6" t="s">
        <v>2</v>
      </c>
      <c r="K9" s="6" t="s">
        <v>1</v>
      </c>
    </row>
    <row r="10" spans="1:11" x14ac:dyDescent="0.35">
      <c r="A10" s="6">
        <v>5.0999999999999996</v>
      </c>
      <c r="B10" s="7">
        <v>4.8878000000000004</v>
      </c>
      <c r="C10" s="10">
        <f t="shared" ref="C10:C13" si="0">B10/A10</f>
        <v>0.95839215686274526</v>
      </c>
      <c r="E10" s="6">
        <v>4.8</v>
      </c>
      <c r="F10" s="7">
        <f>37.1485-32.5623</f>
        <v>4.5861999999999981</v>
      </c>
      <c r="G10" s="10">
        <f t="shared" ref="G10:G13" si="1">F10/E10</f>
        <v>0.95545833333333297</v>
      </c>
      <c r="I10" s="6">
        <v>4.8</v>
      </c>
      <c r="J10" s="7">
        <f>37.2192-32.5623</f>
        <v>4.6569000000000003</v>
      </c>
      <c r="K10" s="10">
        <f t="shared" ref="K10:K13" si="2">J10/I10</f>
        <v>0.97018750000000009</v>
      </c>
    </row>
    <row r="11" spans="1:11" x14ac:dyDescent="0.35">
      <c r="A11" s="6">
        <v>4.7</v>
      </c>
      <c r="B11" s="7">
        <v>4.4554</v>
      </c>
      <c r="C11" s="10">
        <f t="shared" si="0"/>
        <v>0.94795744680851057</v>
      </c>
      <c r="E11" s="6">
        <v>5.05</v>
      </c>
      <c r="F11" s="7">
        <f>42.057-37.1485</f>
        <v>4.9085000000000036</v>
      </c>
      <c r="G11" s="10">
        <f t="shared" si="1"/>
        <v>0.97198019801980273</v>
      </c>
      <c r="I11" s="6">
        <v>5</v>
      </c>
      <c r="J11" s="7">
        <f>41.98-37.2192</f>
        <v>4.7607999999999961</v>
      </c>
      <c r="K11" s="10">
        <f t="shared" si="2"/>
        <v>0.95215999999999923</v>
      </c>
    </row>
    <row r="12" spans="1:11" x14ac:dyDescent="0.35">
      <c r="A12" s="6">
        <v>5.0999999999999996</v>
      </c>
      <c r="B12" s="7">
        <v>4.8529999999999998</v>
      </c>
      <c r="C12" s="10">
        <f t="shared" si="0"/>
        <v>0.95156862745098036</v>
      </c>
      <c r="E12" s="6">
        <v>5.2</v>
      </c>
      <c r="F12" s="7">
        <f>47.0694-42.057</f>
        <v>5.0123999999999995</v>
      </c>
      <c r="G12" s="10">
        <f t="shared" si="1"/>
        <v>0.96392307692307677</v>
      </c>
      <c r="I12" s="6">
        <v>4.95</v>
      </c>
      <c r="J12" s="7">
        <f>46.7732-41.98</f>
        <v>4.7932000000000059</v>
      </c>
      <c r="K12" s="10">
        <f t="shared" si="2"/>
        <v>0.96832323232323347</v>
      </c>
    </row>
    <row r="13" spans="1:11" x14ac:dyDescent="0.35">
      <c r="A13" s="6">
        <v>5.01</v>
      </c>
      <c r="B13" s="7">
        <v>4.8376999999999999</v>
      </c>
      <c r="C13" s="10">
        <f t="shared" si="0"/>
        <v>0.96560878243512971</v>
      </c>
      <c r="E13" s="6">
        <v>4.95</v>
      </c>
      <c r="F13" s="7">
        <f>51.8223-47.0694</f>
        <v>4.7528999999999968</v>
      </c>
      <c r="G13" s="10">
        <f t="shared" si="1"/>
        <v>0.96018181818181747</v>
      </c>
      <c r="I13" s="6">
        <v>5.4</v>
      </c>
      <c r="J13" s="7">
        <f>52.0562-46.7732</f>
        <v>5.2829999999999941</v>
      </c>
      <c r="K13" s="10">
        <f t="shared" si="2"/>
        <v>0.97833333333333217</v>
      </c>
    </row>
    <row r="14" spans="1:11" x14ac:dyDescent="0.35">
      <c r="A14" s="6"/>
      <c r="B14" s="7" t="s">
        <v>14</v>
      </c>
      <c r="C14" s="10" t="s">
        <v>15</v>
      </c>
      <c r="E14" s="6"/>
      <c r="F14" s="7" t="s">
        <v>14</v>
      </c>
      <c r="G14" s="10" t="s">
        <v>16</v>
      </c>
      <c r="I14" s="6"/>
      <c r="J14" s="7" t="s">
        <v>14</v>
      </c>
      <c r="K14" s="10" t="s">
        <v>17</v>
      </c>
    </row>
    <row r="17" spans="1:12" ht="18.5" x14ac:dyDescent="0.45">
      <c r="D17" s="9"/>
      <c r="F17" s="11" t="s">
        <v>10</v>
      </c>
    </row>
    <row r="18" spans="1:12" x14ac:dyDescent="0.35">
      <c r="A18" t="s">
        <v>5</v>
      </c>
      <c r="B18" t="s">
        <v>0</v>
      </c>
      <c r="C18" t="s">
        <v>6</v>
      </c>
      <c r="E18" t="s">
        <v>7</v>
      </c>
      <c r="F18" t="s">
        <v>0</v>
      </c>
      <c r="G18" t="s">
        <v>8</v>
      </c>
      <c r="I18" t="s">
        <v>12</v>
      </c>
      <c r="J18" s="8" t="s">
        <v>11</v>
      </c>
      <c r="K18" t="s">
        <v>13</v>
      </c>
    </row>
    <row r="19" spans="1:12" x14ac:dyDescent="0.35">
      <c r="A19" s="6" t="s">
        <v>3</v>
      </c>
      <c r="B19" s="6" t="s">
        <v>2</v>
      </c>
      <c r="C19" s="6" t="s">
        <v>1</v>
      </c>
      <c r="E19" s="6" t="s">
        <v>3</v>
      </c>
      <c r="F19" s="6" t="s">
        <v>2</v>
      </c>
      <c r="G19" s="6" t="s">
        <v>1</v>
      </c>
      <c r="I19" s="6" t="s">
        <v>3</v>
      </c>
      <c r="J19" s="6" t="s">
        <v>2</v>
      </c>
      <c r="K19" s="6" t="s">
        <v>1</v>
      </c>
    </row>
    <row r="20" spans="1:12" x14ac:dyDescent="0.35">
      <c r="A20" s="6">
        <v>5.0199999999999996</v>
      </c>
      <c r="B20" s="7">
        <f>37.5417-32.5623</f>
        <v>4.9793999999999983</v>
      </c>
      <c r="C20" s="10">
        <f t="shared" ref="C20:C23" si="3">B20/A20</f>
        <v>0.99191235059760929</v>
      </c>
      <c r="E20" s="6">
        <v>5.0999999999999996</v>
      </c>
      <c r="F20" s="7">
        <v>4.8878000000000004</v>
      </c>
      <c r="G20" s="10">
        <f t="shared" ref="G20:G23" si="4">F20/E20</f>
        <v>0.95839215686274526</v>
      </c>
      <c r="I20" s="6">
        <v>4.99</v>
      </c>
      <c r="J20" s="7">
        <f>37.6098-32.5623</f>
        <v>5.0474999999999994</v>
      </c>
      <c r="K20" s="10">
        <f t="shared" ref="K20:K23" si="5">J20/I20</f>
        <v>1.0115230460921842</v>
      </c>
    </row>
    <row r="21" spans="1:12" x14ac:dyDescent="0.35">
      <c r="A21" s="6">
        <v>4.9800000000000004</v>
      </c>
      <c r="B21" s="7">
        <f>42.4956-37.5417</f>
        <v>4.9539000000000044</v>
      </c>
      <c r="C21" s="10">
        <f t="shared" si="3"/>
        <v>0.99475903614457917</v>
      </c>
      <c r="E21" s="6">
        <v>4.7</v>
      </c>
      <c r="F21" s="7">
        <v>4.4554</v>
      </c>
      <c r="G21" s="10">
        <f t="shared" si="4"/>
        <v>0.94795744680851057</v>
      </c>
      <c r="I21" s="6">
        <v>4.9800000000000004</v>
      </c>
      <c r="J21" s="7">
        <f>42.621-37.6098</f>
        <v>5.0112000000000023</v>
      </c>
      <c r="K21" s="10">
        <f t="shared" si="5"/>
        <v>1.0062650602409642</v>
      </c>
    </row>
    <row r="22" spans="1:12" x14ac:dyDescent="0.35">
      <c r="A22" s="6">
        <v>5.01</v>
      </c>
      <c r="B22" s="7">
        <f>47.4785-42.4956</f>
        <v>4.9828999999999937</v>
      </c>
      <c r="C22" s="10">
        <f t="shared" si="3"/>
        <v>0.99459081836327223</v>
      </c>
      <c r="E22" s="6">
        <v>5.0999999999999996</v>
      </c>
      <c r="F22" s="7">
        <v>4.8529999999999998</v>
      </c>
      <c r="G22" s="10">
        <f t="shared" si="4"/>
        <v>0.95156862745098036</v>
      </c>
      <c r="I22" s="6">
        <v>5.03</v>
      </c>
      <c r="J22" s="7">
        <f>47.663-42.621</f>
        <v>5.0419999999999945</v>
      </c>
      <c r="K22" s="10">
        <f t="shared" si="5"/>
        <v>1.0023856858846907</v>
      </c>
    </row>
    <row r="23" spans="1:12" x14ac:dyDescent="0.35">
      <c r="A23" s="6">
        <v>4.97</v>
      </c>
      <c r="B23" s="7">
        <f>52.4315-47.4785</f>
        <v>4.953000000000003</v>
      </c>
      <c r="C23" s="10">
        <f t="shared" si="3"/>
        <v>0.99657947686116766</v>
      </c>
      <c r="E23" s="6">
        <v>5.01</v>
      </c>
      <c r="F23" s="7">
        <v>4.8376999999999999</v>
      </c>
      <c r="G23" s="10">
        <f t="shared" si="4"/>
        <v>0.96560878243512971</v>
      </c>
      <c r="I23" s="6">
        <v>5.0199999999999996</v>
      </c>
      <c r="J23" s="7">
        <f>52.6976-47.663</f>
        <v>5.0346000000000046</v>
      </c>
      <c r="K23" s="10">
        <f t="shared" si="5"/>
        <v>1.0029083665338656</v>
      </c>
    </row>
    <row r="24" spans="1:12" x14ac:dyDescent="0.35">
      <c r="A24" s="6"/>
      <c r="B24" s="7" t="s">
        <v>14</v>
      </c>
      <c r="C24" s="10" t="s">
        <v>20</v>
      </c>
      <c r="E24" s="6"/>
      <c r="F24" s="7" t="s">
        <v>14</v>
      </c>
      <c r="G24" s="10" t="s">
        <v>19</v>
      </c>
      <c r="I24" s="6"/>
      <c r="J24" s="7" t="s">
        <v>14</v>
      </c>
      <c r="K24" s="10" t="s">
        <v>18</v>
      </c>
    </row>
    <row r="27" spans="1:12" ht="18.5" x14ac:dyDescent="0.45">
      <c r="F27" s="11" t="s">
        <v>21</v>
      </c>
    </row>
    <row r="28" spans="1:12" x14ac:dyDescent="0.35">
      <c r="A28" s="1" t="s">
        <v>22</v>
      </c>
      <c r="B28" s="14" t="s">
        <v>24</v>
      </c>
      <c r="C28" s="14" t="s">
        <v>25</v>
      </c>
      <c r="D28" s="14" t="s">
        <v>26</v>
      </c>
      <c r="E28" s="14" t="s">
        <v>27</v>
      </c>
      <c r="F28" s="14" t="s">
        <v>28</v>
      </c>
      <c r="G28" s="14" t="s">
        <v>29</v>
      </c>
      <c r="H28" s="14" t="s">
        <v>30</v>
      </c>
      <c r="I28" s="14" t="s">
        <v>31</v>
      </c>
      <c r="J28" s="14" t="s">
        <v>32</v>
      </c>
      <c r="K28" s="14" t="s">
        <v>33</v>
      </c>
      <c r="L28" s="14" t="s">
        <v>34</v>
      </c>
    </row>
    <row r="29" spans="1:12" x14ac:dyDescent="0.35">
      <c r="A29" s="2" t="s">
        <v>2</v>
      </c>
      <c r="B29" s="12">
        <v>0.28449999999999998</v>
      </c>
      <c r="C29" s="13">
        <v>0.2762</v>
      </c>
      <c r="D29" s="12">
        <v>0.27700000000000002</v>
      </c>
      <c r="E29" s="13">
        <v>0.36499999999999999</v>
      </c>
      <c r="F29" s="12">
        <v>0.64770000000000005</v>
      </c>
      <c r="G29" s="13">
        <v>0.24959999999999999</v>
      </c>
      <c r="H29" s="12">
        <v>0.3967</v>
      </c>
      <c r="I29" s="13">
        <v>0.40620000000000001</v>
      </c>
      <c r="J29" s="12">
        <v>0.42599999999999999</v>
      </c>
      <c r="K29" s="13">
        <v>0.41389999999999999</v>
      </c>
      <c r="L29" s="12">
        <v>0.68020000000000003</v>
      </c>
    </row>
    <row r="30" spans="1:12" x14ac:dyDescent="0.35">
      <c r="A30" s="3" t="s">
        <v>23</v>
      </c>
      <c r="B30" s="4">
        <v>26142</v>
      </c>
      <c r="C30" s="5">
        <v>20997</v>
      </c>
      <c r="D30" s="4">
        <v>21982</v>
      </c>
      <c r="E30" s="5">
        <v>25549</v>
      </c>
      <c r="F30" s="4">
        <v>29065</v>
      </c>
      <c r="G30" s="5">
        <v>19104</v>
      </c>
      <c r="H30" s="4">
        <v>15423</v>
      </c>
      <c r="I30" s="5">
        <v>27573</v>
      </c>
      <c r="J30" s="4">
        <v>22534</v>
      </c>
      <c r="K30" s="5">
        <v>28454</v>
      </c>
      <c r="L30" s="4">
        <v>33490</v>
      </c>
    </row>
  </sheetData>
  <pageMargins left="0.25" right="0.25" top="0.75" bottom="0.75" header="0.3" footer="0.3"/>
  <pageSetup scale="87"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Steen</dc:creator>
  <cp:lastModifiedBy>Zachary Steen</cp:lastModifiedBy>
  <cp:lastPrinted>2017-10-05T05:27:12Z</cp:lastPrinted>
  <dcterms:created xsi:type="dcterms:W3CDTF">2017-10-05T03:54:33Z</dcterms:created>
  <dcterms:modified xsi:type="dcterms:W3CDTF">2017-10-05T17:47:32Z</dcterms:modified>
</cp:coreProperties>
</file>